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pivotTables/pivotTable3.xml" ContentType="application/vnd.openxmlformats-officedocument.spreadsheetml.pivotTable+xml"/>
  <Override PartName="/xl/comments2.xml" ContentType="application/vnd.openxmlformats-officedocument.spreadsheetml.comments+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hidePivotFieldList="1"/>
  <mc:AlternateContent xmlns:mc="http://schemas.openxmlformats.org/markup-compatibility/2006">
    <mc:Choice Requires="x15">
      <x15ac:absPath xmlns:x15ac="http://schemas.microsoft.com/office/spreadsheetml/2010/11/ac" url="C:\Users\kimmy\OneDrive - Department of Education\b. PMU FILES\MONTHLY STATUS REPORT\2025\MAY 2025\"/>
    </mc:Choice>
  </mc:AlternateContent>
  <xr:revisionPtr revIDLastSave="0" documentId="13_ncr:1_{961F5DAB-0CFB-46F7-A839-5F08C9DE5706}" xr6:coauthVersionLast="47" xr6:coauthVersionMax="47" xr10:uidLastSave="{00000000-0000-0000-0000-000000000000}"/>
  <bookViews>
    <workbookView xWindow="-108" yWindow="-108" windowWidth="23256" windowHeight="12576" xr2:uid="{00000000-000D-0000-FFFF-FFFF00000000}"/>
  </bookViews>
  <sheets>
    <sheet name="Summary" sheetId="4" r:id="rId1"/>
    <sheet name="LMS 2020-2024" sheetId="2" r:id="rId2"/>
    <sheet name="Sheet1" sheetId="8" state="hidden" r:id="rId3"/>
    <sheet name="Summary (3)" sheetId="5" state="hidden" r:id="rId4"/>
    <sheet name="LMS 2021 (inaugurated)" sheetId="7" state="hidden" r:id="rId5"/>
    <sheet name="Pivot Table" sheetId="3"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#REF!</definedName>
    <definedName name="\a">#REF!</definedName>
    <definedName name="\b">#REF!</definedName>
    <definedName name="\c">#N/A</definedName>
    <definedName name="___all2" localSheetId="1">#REF!</definedName>
    <definedName name="___all2" localSheetId="4">#REF!</definedName>
    <definedName name="___all2" localSheetId="0">#REF!</definedName>
    <definedName name="___all2" localSheetId="3">#REF!</definedName>
    <definedName name="___all2">#REF!</definedName>
    <definedName name="___EDU2" localSheetId="0">[1]EDU4!$G$10</definedName>
    <definedName name="___EDU2" localSheetId="3">[1]EDU4!$G$10</definedName>
    <definedName name="___EDU2">[2]EDU4!$G$10</definedName>
    <definedName name="__EDU2" localSheetId="0">[1]EDU4!$G$10</definedName>
    <definedName name="__EDU2" localSheetId="3">[1]EDU4!$G$10</definedName>
    <definedName name="__EDU2">[2]EDU4!$G$10</definedName>
    <definedName name="_all2" localSheetId="1">#REF!</definedName>
    <definedName name="_all2" localSheetId="4">#REF!</definedName>
    <definedName name="_all2" localSheetId="0">#REF!</definedName>
    <definedName name="_all2" localSheetId="3">#REF!</definedName>
    <definedName name="_all2">#REF!</definedName>
    <definedName name="_car2" localSheetId="1">#REF!</definedName>
    <definedName name="_car2" localSheetId="4">#REF!</definedName>
    <definedName name="_car2" localSheetId="0">#REF!</definedName>
    <definedName name="_car2">#REF!</definedName>
    <definedName name="_EDU2" localSheetId="0">[1]EDU4!$G$10</definedName>
    <definedName name="_EDU2" localSheetId="3">[1]EDU4!$G$10</definedName>
    <definedName name="_EDU2">[2]EDU4!$G$10</definedName>
    <definedName name="_Fill" localSheetId="1">#REF!</definedName>
    <definedName name="_Fill" localSheetId="4">#REF!</definedName>
    <definedName name="_Fill" localSheetId="0">#REF!</definedName>
    <definedName name="_Fill" localSheetId="3">#REF!</definedName>
    <definedName name="_Fill">#REF!</definedName>
    <definedName name="_xlnm._FilterDatabase" localSheetId="1" hidden="1">'LMS 2020-2024'!$A$7:$BD$549</definedName>
    <definedName name="_xlnm._FilterDatabase" localSheetId="4" hidden="1">'LMS 2021 (inaugurated)'!$A$7:$BQ$112</definedName>
    <definedName name="_Key1" localSheetId="1">#REF!</definedName>
    <definedName name="_Key1" localSheetId="4">#REF!</definedName>
    <definedName name="_Key1" localSheetId="0">#REF!</definedName>
    <definedName name="_Key1">#REF!</definedName>
    <definedName name="_Key2" localSheetId="1">#REF!</definedName>
    <definedName name="_Key2" localSheetId="4">#REF!</definedName>
    <definedName name="_Key2" localSheetId="0">#REF!</definedName>
    <definedName name="_Key2">#REF!</definedName>
    <definedName name="_Order1">255</definedName>
    <definedName name="_Order2">255</definedName>
    <definedName name="_Sort" localSheetId="1">#REF!</definedName>
    <definedName name="_Sort" localSheetId="4">#REF!</definedName>
    <definedName name="_Sort" localSheetId="0">#REF!</definedName>
    <definedName name="_Sort">#REF!</definedName>
    <definedName name="_xlcn.WorksheetConnection_BEFF2016A6BV57181" localSheetId="0">#REF!</definedName>
    <definedName name="_xlcn.WorksheetConnection_BEFF2016A6BV57181">#REF!</definedName>
    <definedName name="_xlcn.WorksheetConnection_ELECTRIFICATION20172020WK1JAN6.xlsx_xlcn.WorksheetConnection_CY2017ElectrificationB12A8AI7201">#REF!</definedName>
    <definedName name="_xlcn.WorksheetConnection_ELECTRIFICATION20172020WK1JAN6.xlsx_xlcn.WorksheetConnection_CY2018ElectrificationB14A6AN19541">#REF!</definedName>
    <definedName name="_xlcn.WorksheetConnection_ELECTRIFICATION20172020WK1JAN6.xlsx_xlcn.WorksheetConnection_CY2019ElectrificationA6AO14981">#REF!</definedName>
    <definedName name="_xlcn.WorksheetConnection_ELECTRIFICATION20172020WK1JAN6.xlsx_xlcn.WorksheetConnection_CY2020ElectrificationA6AO97311">#REF!</definedName>
    <definedName name="_xlcn.WorksheetConnection_LMS20202022asofNovember2022.xlsx_xlcn.WorksheetConnection_LMS2022B7AV89">#REF!</definedName>
    <definedName name="_xlcn.WorksheetConnection_LMS2020A10AM105" localSheetId="1">'LMS 2020-2024'!$B$7:$AJ$102</definedName>
    <definedName name="_xlcn.WorksheetConnection_LMS2020A10AM105" localSheetId="4">'LMS 2021 (inaugurated)'!$B$7:$AI$7</definedName>
    <definedName name="_xlcn.WorksheetConnection_LMS2020A10AM105" localSheetId="3">#REF!</definedName>
    <definedName name="_xlcn.WorksheetConnection_LMS2020A10AM105">#REF!</definedName>
    <definedName name="_xlcn.WorksheetConnection_LMS2020A10AN1051" localSheetId="4">'LMS 2021 (inaugurated)'!$B$7:$AX$7</definedName>
    <definedName name="_xlcn.WorksheetConnection_LMS2020A10AN1051" localSheetId="3">#REF!</definedName>
    <definedName name="_xlcn.WorksheetConnection_LMS2020A10AN1051">'LMS 2020-2024'!$B$7:$AU$102</definedName>
    <definedName name="A" localSheetId="1">#REF!</definedName>
    <definedName name="A" localSheetId="4">#REF!</definedName>
    <definedName name="A" localSheetId="0">#REF!</definedName>
    <definedName name="A" localSheetId="3">#REF!</definedName>
    <definedName name="A">#REF!</definedName>
    <definedName name="aaaaa" localSheetId="1">#REF!</definedName>
    <definedName name="aaaaa" localSheetId="4">#REF!</definedName>
    <definedName name="aaaaa" localSheetId="0">#REF!</definedName>
    <definedName name="aaaaa">#REF!</definedName>
    <definedName name="ab" localSheetId="1">#REF!</definedName>
    <definedName name="ab" localSheetId="4">#REF!</definedName>
    <definedName name="ab" localSheetId="0">#REF!</definedName>
    <definedName name="ab">#REF!</definedName>
    <definedName name="abcd" localSheetId="1">#REF!</definedName>
    <definedName name="abcd" localSheetId="4">#REF!</definedName>
    <definedName name="abcd" localSheetId="0">#REF!</definedName>
    <definedName name="abcd">#REF!</definedName>
    <definedName name="ACCOUNTING" localSheetId="1">#REF!</definedName>
    <definedName name="ACCOUNTING" localSheetId="4">#REF!</definedName>
    <definedName name="ACCOUNTING" localSheetId="0">#REF!</definedName>
    <definedName name="ACCOUNTING">#REF!</definedName>
    <definedName name="adfadfaf" localSheetId="1">#REF!</definedName>
    <definedName name="adfadfaf" localSheetId="4">#REF!</definedName>
    <definedName name="adfadfaf" localSheetId="0">#REF!</definedName>
    <definedName name="adfadfaf">#REF!</definedName>
    <definedName name="ALLREGIONS" localSheetId="1">#REF!</definedName>
    <definedName name="ALLREGIONS" localSheetId="4">#REF!</definedName>
    <definedName name="ALLREGIONS" localSheetId="0">#REF!</definedName>
    <definedName name="ALLREGIONS">#REF!</definedName>
    <definedName name="Area" localSheetId="1">#REF!</definedName>
    <definedName name="Area" localSheetId="4">#REF!</definedName>
    <definedName name="Area" localSheetId="0">#REF!</definedName>
    <definedName name="Area">#REF!</definedName>
    <definedName name="area2222" localSheetId="1">#REF!</definedName>
    <definedName name="area2222" localSheetId="4">#REF!</definedName>
    <definedName name="area2222" localSheetId="0">#REF!</definedName>
    <definedName name="area2222">#REF!</definedName>
    <definedName name="asadad" localSheetId="1">#REF!</definedName>
    <definedName name="asadad" localSheetId="4">#REF!</definedName>
    <definedName name="asadad" localSheetId="0">#REF!</definedName>
    <definedName name="asadad">#REF!</definedName>
    <definedName name="ASASDFASFA" localSheetId="1">#REF!</definedName>
    <definedName name="ASASDFASFA" localSheetId="4">#REF!</definedName>
    <definedName name="ASASDFASFA" localSheetId="0">#REF!</definedName>
    <definedName name="ASASDFASFA">#REF!</definedName>
    <definedName name="asd" localSheetId="1">#REF!</definedName>
    <definedName name="asd" localSheetId="4">#REF!</definedName>
    <definedName name="asd" localSheetId="0">#REF!</definedName>
    <definedName name="asd">#REF!</definedName>
    <definedName name="ASDAfds" localSheetId="0">#REF!</definedName>
    <definedName name="ASDAfds">#REF!</definedName>
    <definedName name="ASDFAS" localSheetId="1">#REF!</definedName>
    <definedName name="ASDFAS" localSheetId="4">#REF!</definedName>
    <definedName name="ASDFAS" localSheetId="0">#REF!</definedName>
    <definedName name="ASDFAS">#REF!</definedName>
    <definedName name="awrwqqe" hidden="1">#REF!</definedName>
    <definedName name="b" localSheetId="1">#REF!</definedName>
    <definedName name="b" localSheetId="4">#REF!</definedName>
    <definedName name="b" localSheetId="0">#REF!</definedName>
    <definedName name="b">#REF!</definedName>
    <definedName name="CAFISSUANCE">#REF!</definedName>
    <definedName name="CLS">[3]Baseline!$1:$1048576</definedName>
    <definedName name="Cost" localSheetId="0">'[4]Costs and Types'!$A$1:$A$44</definedName>
    <definedName name="Cost" localSheetId="3">'[4]Costs and Types'!$A$1:$A$44</definedName>
    <definedName name="Cost">'[5]Costs and Types'!$A$1:$A$44</definedName>
    <definedName name="cv" localSheetId="0">#REF!</definedName>
    <definedName name="cv" localSheetId="3">#REF!</definedName>
    <definedName name="cv">#REF!</definedName>
    <definedName name="_xlnm.Database">[6]Database!$1:$1048576</definedName>
    <definedName name="dede" localSheetId="1">#REF!</definedName>
    <definedName name="dede" localSheetId="4">#REF!</definedName>
    <definedName name="dede" localSheetId="0">#REF!</definedName>
    <definedName name="dede">#REF!</definedName>
    <definedName name="defggr" localSheetId="1">#REF!</definedName>
    <definedName name="defggr" localSheetId="4">#REF!</definedName>
    <definedName name="defggr" localSheetId="0">#REF!</definedName>
    <definedName name="defggr">#REF!</definedName>
    <definedName name="dfre" localSheetId="1">#REF!</definedName>
    <definedName name="dfre" localSheetId="4">#REF!</definedName>
    <definedName name="dfre" localSheetId="0">#REF!</definedName>
    <definedName name="dfre">#REF!</definedName>
    <definedName name="dfsdf" localSheetId="1">#REF!</definedName>
    <definedName name="dfsdf" localSheetId="4">#REF!</definedName>
    <definedName name="dfsdf" localSheetId="0">#REF!</definedName>
    <definedName name="dfsdf">#REF!</definedName>
    <definedName name="dfwagagr" localSheetId="1">#REF!</definedName>
    <definedName name="dfwagagr" localSheetId="4">#REF!</definedName>
    <definedName name="dfwagagr" localSheetId="0">#REF!</definedName>
    <definedName name="dfwagagr">#REF!</definedName>
    <definedName name="dsssss" localSheetId="1">#REF!</definedName>
    <definedName name="dsssss" localSheetId="4">#REF!</definedName>
    <definedName name="dsssss" localSheetId="0">#REF!</definedName>
    <definedName name="dsssss">#REF!</definedName>
    <definedName name="dssssss" localSheetId="1">#REF!</definedName>
    <definedName name="dssssss" localSheetId="4">#REF!</definedName>
    <definedName name="dssssss" localSheetId="0">#REF!</definedName>
    <definedName name="dssssss">#REF!</definedName>
    <definedName name="e" localSheetId="1">#REF!</definedName>
    <definedName name="e" localSheetId="4">#REF!</definedName>
    <definedName name="e" localSheetId="0">#REF!</definedName>
    <definedName name="e">#REF!</definedName>
    <definedName name="ed" localSheetId="1">#REF!</definedName>
    <definedName name="ed" localSheetId="4">#REF!</definedName>
    <definedName name="ed" localSheetId="0">#REF!</definedName>
    <definedName name="ed">#REF!</definedName>
    <definedName name="eee" localSheetId="1">#REF!</definedName>
    <definedName name="eee" localSheetId="4">#REF!</definedName>
    <definedName name="eee" localSheetId="0">#REF!</definedName>
    <definedName name="eee">#REF!</definedName>
    <definedName name="Eight" localSheetId="1">#REF!</definedName>
    <definedName name="Eight" localSheetId="4">#REF!</definedName>
    <definedName name="Eight" localSheetId="0">#REF!</definedName>
    <definedName name="Eight">#REF!</definedName>
    <definedName name="elem" localSheetId="1">#REF!</definedName>
    <definedName name="elem" localSheetId="4">#REF!</definedName>
    <definedName name="elem" localSheetId="0">#REF!</definedName>
    <definedName name="elem">#REF!</definedName>
    <definedName name="enrollment_estimates" localSheetId="1">'[7]Alloc working w formula'!#REF!</definedName>
    <definedName name="enrollment_estimates" localSheetId="4">'[7]Alloc working w formula'!#REF!</definedName>
    <definedName name="enrollment_estimates" localSheetId="0">'[7]Alloc working w formula'!#REF!</definedName>
    <definedName name="enrollment_estimates">'[7]Alloc working w formula'!#REF!</definedName>
    <definedName name="Enrolment" localSheetId="1">#REF!</definedName>
    <definedName name="Enrolment" localSheetId="4">#REF!</definedName>
    <definedName name="Enrolment" localSheetId="0">#REF!</definedName>
    <definedName name="Enrolment" localSheetId="3">#REF!</definedName>
    <definedName name="Enrolment">#REF!</definedName>
    <definedName name="Excel_BuiltIn_Print_Area_1" localSheetId="1">#REF!</definedName>
    <definedName name="Excel_BuiltIn_Print_Area_1" localSheetId="4">#REF!</definedName>
    <definedName name="Excel_BuiltIn_Print_Area_1" localSheetId="0">#REF!</definedName>
    <definedName name="Excel_BuiltIn_Print_Area_1">#REF!</definedName>
    <definedName name="Excel_BuiltIn_Print_Area_3" localSheetId="1">#REF!</definedName>
    <definedName name="Excel_BuiltIn_Print_Area_3" localSheetId="4">#REF!</definedName>
    <definedName name="Excel_BuiltIn_Print_Area_3" localSheetId="0">#REF!</definedName>
    <definedName name="Excel_BuiltIn_Print_Area_3">#REF!</definedName>
    <definedName name="Excel_BuiltIn_Print_Area_3_1" localSheetId="1">#REF!</definedName>
    <definedName name="Excel_BuiltIn_Print_Area_3_1" localSheetId="4">#REF!</definedName>
    <definedName name="Excel_BuiltIn_Print_Area_3_1" localSheetId="0">#REF!</definedName>
    <definedName name="Excel_BuiltIn_Print_Area_3_1">#REF!</definedName>
    <definedName name="Excel_BuiltIn_Print_Titles_1" localSheetId="1">#REF!</definedName>
    <definedName name="Excel_BuiltIn_Print_Titles_1" localSheetId="4">#REF!</definedName>
    <definedName name="Excel_BuiltIn_Print_Titles_1" localSheetId="0">#REF!</definedName>
    <definedName name="Excel_BuiltIn_Print_Titles_1">#REF!</definedName>
    <definedName name="exp" localSheetId="1">#REF!</definedName>
    <definedName name="exp" localSheetId="4">#REF!</definedName>
    <definedName name="exp" localSheetId="0">#REF!</definedName>
    <definedName name="exp">#REF!</definedName>
    <definedName name="EXPEND" localSheetId="0">[1]EDU4!$G$10</definedName>
    <definedName name="EXPEND" localSheetId="3">[1]EDU4!$G$10</definedName>
    <definedName name="EXPEND">[8]EDU4!$G$10</definedName>
    <definedName name="Expenditure" localSheetId="1">#REF!</definedName>
    <definedName name="Expenditure" localSheetId="4">#REF!</definedName>
    <definedName name="Expenditure" localSheetId="0">#REF!</definedName>
    <definedName name="Expenditure" localSheetId="3">#REF!</definedName>
    <definedName name="Expenditure">#REF!</definedName>
    <definedName name="Expenditure_new" localSheetId="1">#REF!</definedName>
    <definedName name="Expenditure_new" localSheetId="4">#REF!</definedName>
    <definedName name="Expenditure_new" localSheetId="0">#REF!</definedName>
    <definedName name="Expenditure_new">#REF!</definedName>
    <definedName name="expenditure2" localSheetId="1">#REF!</definedName>
    <definedName name="expenditure2" localSheetId="4">#REF!</definedName>
    <definedName name="expenditure2" localSheetId="0">#REF!</definedName>
    <definedName name="expenditure2">#REF!</definedName>
    <definedName name="F" localSheetId="1">#REF!</definedName>
    <definedName name="F" localSheetId="4">#REF!</definedName>
    <definedName name="F" localSheetId="0">#REF!</definedName>
    <definedName name="F">#REF!</definedName>
    <definedName name="fift" localSheetId="1">#REF!</definedName>
    <definedName name="fift" localSheetId="4">#REF!</definedName>
    <definedName name="fift" localSheetId="0">#REF!</definedName>
    <definedName name="fift">#REF!</definedName>
    <definedName name="Five" localSheetId="1">#REF!</definedName>
    <definedName name="Five" localSheetId="4">#REF!</definedName>
    <definedName name="Five" localSheetId="0">#REF!</definedName>
    <definedName name="Five">#REF!</definedName>
    <definedName name="four" localSheetId="1">#REF!</definedName>
    <definedName name="four" localSheetId="4">#REF!</definedName>
    <definedName name="four" localSheetId="0">#REF!</definedName>
    <definedName name="four">#REF!</definedName>
    <definedName name="gfo" localSheetId="0">[9]Database!$A$3:$E$541</definedName>
    <definedName name="gfo" localSheetId="3">[9]Database!$A$3:$E$541</definedName>
    <definedName name="gfo">[10]Database!$A$3:$E$541</definedName>
    <definedName name="GLEN">[11]Database!$A$3:$E$541</definedName>
    <definedName name="gttt" localSheetId="1">#REF!</definedName>
    <definedName name="gttt" localSheetId="4">#REF!</definedName>
    <definedName name="gttt" localSheetId="0">#REF!</definedName>
    <definedName name="gttt" localSheetId="3">#REF!</definedName>
    <definedName name="gttt">#REF!</definedName>
    <definedName name="HHHH" localSheetId="1">#REF!</definedName>
    <definedName name="HHHH" localSheetId="4">#REF!</definedName>
    <definedName name="HHHH" localSheetId="0">#REF!</definedName>
    <definedName name="HHHH">#REF!</definedName>
    <definedName name="hjjhjkj" localSheetId="1">#REF!</definedName>
    <definedName name="hjjhjkj" localSheetId="4">#REF!</definedName>
    <definedName name="hjjhjkj" localSheetId="0">#REF!</definedName>
    <definedName name="hjjhjkj">#REF!</definedName>
    <definedName name="I" localSheetId="1">#REF!</definedName>
    <definedName name="I" localSheetId="4">#REF!</definedName>
    <definedName name="I" localSheetId="0">#REF!</definedName>
    <definedName name="I">#REF!</definedName>
    <definedName name="ie" localSheetId="1">#REF!</definedName>
    <definedName name="ie" localSheetId="4">#REF!</definedName>
    <definedName name="ie" localSheetId="0">#REF!</definedName>
    <definedName name="ie">#REF!</definedName>
    <definedName name="II" localSheetId="1">#REF!</definedName>
    <definedName name="II" localSheetId="4">#REF!</definedName>
    <definedName name="II" localSheetId="0">#REF!</definedName>
    <definedName name="II">#REF!</definedName>
    <definedName name="III" localSheetId="1">#REF!</definedName>
    <definedName name="III" localSheetId="4">#REF!</definedName>
    <definedName name="III" localSheetId="0">#REF!</definedName>
    <definedName name="III">#REF!</definedName>
    <definedName name="iree" localSheetId="1">#REF!</definedName>
    <definedName name="iree" localSheetId="4">#REF!</definedName>
    <definedName name="iree" localSheetId="0">#REF!</definedName>
    <definedName name="iree">#REF!</definedName>
    <definedName name="IV" localSheetId="1">#REF!</definedName>
    <definedName name="IV" localSheetId="4">#REF!</definedName>
    <definedName name="IV" localSheetId="0">#REF!</definedName>
    <definedName name="IV">#REF!</definedName>
    <definedName name="IX" localSheetId="1">#REF!</definedName>
    <definedName name="IX" localSheetId="4">#REF!</definedName>
    <definedName name="IX" localSheetId="0">#REF!</definedName>
    <definedName name="IX">#REF!</definedName>
    <definedName name="jik" localSheetId="1">#REF!</definedName>
    <definedName name="jik" localSheetId="4">#REF!</definedName>
    <definedName name="jik" localSheetId="0">#REF!</definedName>
    <definedName name="jik">#REF!</definedName>
    <definedName name="jji" localSheetId="1">#REF!</definedName>
    <definedName name="jji" localSheetId="4">#REF!</definedName>
    <definedName name="jji" localSheetId="0">#REF!</definedName>
    <definedName name="jji">#REF!</definedName>
    <definedName name="JOEKIM" localSheetId="1">#REF!</definedName>
    <definedName name="JOEKIM" localSheetId="4">#REF!</definedName>
    <definedName name="JOEKIM" localSheetId="0">#REF!</definedName>
    <definedName name="JOEKIM">#REF!</definedName>
    <definedName name="k" localSheetId="1">#REF!</definedName>
    <definedName name="k" localSheetId="4">#REF!</definedName>
    <definedName name="k" localSheetId="0">#REF!</definedName>
    <definedName name="k">#REF!</definedName>
    <definedName name="kim" localSheetId="1">#REF!</definedName>
    <definedName name="kim" localSheetId="4">#REF!</definedName>
    <definedName name="kim" localSheetId="0">#REF!</definedName>
    <definedName name="kim">#REF!</definedName>
    <definedName name="kli" localSheetId="1">#REF!</definedName>
    <definedName name="kli" localSheetId="4">#REF!</definedName>
    <definedName name="kli" localSheetId="0">#REF!</definedName>
    <definedName name="kli">#REF!</definedName>
    <definedName name="ko" localSheetId="1">#REF!</definedName>
    <definedName name="ko" localSheetId="4">#REF!</definedName>
    <definedName name="ko" localSheetId="0">#REF!</definedName>
    <definedName name="ko">#REF!</definedName>
    <definedName name="l" localSheetId="1">#REF!</definedName>
    <definedName name="l" localSheetId="4">#REF!</definedName>
    <definedName name="l" localSheetId="0">#REF!</definedName>
    <definedName name="l">#REF!</definedName>
    <definedName name="LCC_WFP" localSheetId="1">#REF!</definedName>
    <definedName name="LCC_WFP" localSheetId="4">#REF!</definedName>
    <definedName name="LCC_WFP" localSheetId="0">#REF!</definedName>
    <definedName name="LCC_WFP">#REF!</definedName>
    <definedName name="LCC_WFP2016" localSheetId="1">#REF!</definedName>
    <definedName name="LCC_WFP2016" localSheetId="4">#REF!</definedName>
    <definedName name="LCC_WFP2016" localSheetId="0">#REF!</definedName>
    <definedName name="LCC_WFP2016">#REF!</definedName>
    <definedName name="ll" localSheetId="1">#REF!</definedName>
    <definedName name="ll" localSheetId="4">#REF!</definedName>
    <definedName name="ll" localSheetId="0">#REF!</definedName>
    <definedName name="ll">#REF!</definedName>
    <definedName name="llgkih" localSheetId="1">#REF!</definedName>
    <definedName name="llgkih" localSheetId="4">#REF!</definedName>
    <definedName name="llgkih" localSheetId="0">#REF!</definedName>
    <definedName name="llgkih">#REF!</definedName>
    <definedName name="lll" localSheetId="1">#REF!</definedName>
    <definedName name="lll" localSheetId="4">#REF!</definedName>
    <definedName name="lll" localSheetId="0">#REF!</definedName>
    <definedName name="lll">#REF!</definedName>
    <definedName name="m" localSheetId="1">#REF!</definedName>
    <definedName name="m" localSheetId="4">#REF!</definedName>
    <definedName name="m" localSheetId="0">#REF!</definedName>
    <definedName name="m">#REF!</definedName>
    <definedName name="marj" localSheetId="1">#REF!</definedName>
    <definedName name="marj" localSheetId="4">#REF!</definedName>
    <definedName name="marj" localSheetId="0">#REF!</definedName>
    <definedName name="marj">#REF!</definedName>
    <definedName name="mi" localSheetId="1">#REF!</definedName>
    <definedName name="mi" localSheetId="4">#REF!</definedName>
    <definedName name="mi" localSheetId="0">#REF!</definedName>
    <definedName name="mi">#REF!</definedName>
    <definedName name="mial" localSheetId="1">#REF!</definedName>
    <definedName name="mial" localSheetId="4">#REF!</definedName>
    <definedName name="mial" localSheetId="0">#REF!</definedName>
    <definedName name="mial">#REF!</definedName>
    <definedName name="mm" localSheetId="1">#REF!</definedName>
    <definedName name="mm" localSheetId="4">#REF!</definedName>
    <definedName name="mm" localSheetId="0">#REF!</definedName>
    <definedName name="mm">#REF!</definedName>
    <definedName name="mmm" localSheetId="1">#REF!</definedName>
    <definedName name="mmm" localSheetId="4">#REF!</definedName>
    <definedName name="mmm" localSheetId="0">#REF!</definedName>
    <definedName name="mmm">#REF!</definedName>
    <definedName name="mmmmmmmmmmmmmm" localSheetId="1">#REF!</definedName>
    <definedName name="mmmmmmmmmmmmmm" localSheetId="4">#REF!</definedName>
    <definedName name="mmmmmmmmmmmmmm" localSheetId="0">#REF!</definedName>
    <definedName name="mmmmmmmmmmmmmm">#REF!</definedName>
    <definedName name="mmttr" localSheetId="1">#REF!</definedName>
    <definedName name="mmttr" localSheetId="4">#REF!</definedName>
    <definedName name="mmttr" localSheetId="0">#REF!</definedName>
    <definedName name="mmttr">#REF!</definedName>
    <definedName name="n" localSheetId="1">#REF!</definedName>
    <definedName name="n" localSheetId="4">#REF!</definedName>
    <definedName name="n" localSheetId="0">#REF!</definedName>
    <definedName name="n">#REF!</definedName>
    <definedName name="nancy" localSheetId="1">#REF!</definedName>
    <definedName name="nancy" localSheetId="4">#REF!</definedName>
    <definedName name="nancy" localSheetId="0">#REF!</definedName>
    <definedName name="nancy">#REF!</definedName>
    <definedName name="NATIONAL" localSheetId="1">#REF!</definedName>
    <definedName name="NATIONAL" localSheetId="4">#REF!</definedName>
    <definedName name="NATIONAL" localSheetId="0">#REF!</definedName>
    <definedName name="NATIONAL">#REF!</definedName>
    <definedName name="Natz" localSheetId="1">#REF!</definedName>
    <definedName name="Natz" localSheetId="4">#REF!</definedName>
    <definedName name="Natz" localSheetId="0">#REF!</definedName>
    <definedName name="Natz">#REF!</definedName>
    <definedName name="ncr" localSheetId="0">#REF!</definedName>
    <definedName name="ncr">#REF!</definedName>
    <definedName name="new" localSheetId="1">#REF!</definedName>
    <definedName name="new" localSheetId="4">#REF!</definedName>
    <definedName name="new" localSheetId="0">#REF!</definedName>
    <definedName name="new">#REF!</definedName>
    <definedName name="Nine" localSheetId="1">#REF!</definedName>
    <definedName name="Nine" localSheetId="4">#REF!</definedName>
    <definedName name="Nine" localSheetId="0">#REF!</definedName>
    <definedName name="Nine">#REF!</definedName>
    <definedName name="nnfhfhf" localSheetId="1">#REF!</definedName>
    <definedName name="nnfhfhf" localSheetId="4">#REF!</definedName>
    <definedName name="nnfhfhf" localSheetId="0">#REF!</definedName>
    <definedName name="nnfhfhf">#REF!</definedName>
    <definedName name="NUMCLASS" localSheetId="1">#REF!</definedName>
    <definedName name="NUMCLASS" localSheetId="4">#REF!</definedName>
    <definedName name="NUMCLASS" localSheetId="0">#REF!</definedName>
    <definedName name="NUMCLASS">#REF!</definedName>
    <definedName name="o" localSheetId="1">#REF!</definedName>
    <definedName name="o" localSheetId="4">#REF!</definedName>
    <definedName name="o" localSheetId="0">#REF!</definedName>
    <definedName name="o">#REF!</definedName>
    <definedName name="oi" localSheetId="1">#REF!</definedName>
    <definedName name="oi" localSheetId="4">#REF!</definedName>
    <definedName name="oi" localSheetId="0">#REF!</definedName>
    <definedName name="oi">#REF!</definedName>
    <definedName name="oldform" localSheetId="1">#REF!</definedName>
    <definedName name="oldform" localSheetId="4">#REF!</definedName>
    <definedName name="oldform" localSheetId="0">#REF!</definedName>
    <definedName name="oldform">#REF!</definedName>
    <definedName name="on" localSheetId="1">#REF!</definedName>
    <definedName name="on" localSheetId="4">#REF!</definedName>
    <definedName name="on" localSheetId="0">#REF!</definedName>
    <definedName name="on">#REF!</definedName>
    <definedName name="One" localSheetId="1">#REF!</definedName>
    <definedName name="One" localSheetId="4">#REF!</definedName>
    <definedName name="One" localSheetId="0">#REF!</definedName>
    <definedName name="One">#REF!</definedName>
    <definedName name="oooo" localSheetId="1">#REF!</definedName>
    <definedName name="oooo" localSheetId="4">#REF!</definedName>
    <definedName name="oooo" localSheetId="0">#REF!</definedName>
    <definedName name="oooo">#REF!</definedName>
    <definedName name="op" localSheetId="1">#REF!</definedName>
    <definedName name="op" localSheetId="4">#REF!</definedName>
    <definedName name="op" localSheetId="0">#REF!</definedName>
    <definedName name="op">#REF!</definedName>
    <definedName name="or" localSheetId="1">#REF!</definedName>
    <definedName name="or" localSheetId="4">#REF!</definedName>
    <definedName name="or" localSheetId="0">#REF!</definedName>
    <definedName name="or">#REF!</definedName>
    <definedName name="Orientation_and_Distribution_of_TXs_TMs__Math_1_2_6___Science_3_6" localSheetId="1">#REF!</definedName>
    <definedName name="Orientation_and_Distribution_of_TXs_TMs__Math_1_2_6___Science_3_6" localSheetId="4">#REF!</definedName>
    <definedName name="Orientation_and_Distribution_of_TXs_TMs__Math_1_2_6___Science_3_6" localSheetId="0">#REF!</definedName>
    <definedName name="Orientation_and_Distribution_of_TXs_TMs__Math_1_2_6___Science_3_6">#REF!</definedName>
    <definedName name="p" localSheetId="1">#REF!</definedName>
    <definedName name="p" localSheetId="4">#REF!</definedName>
    <definedName name="p" localSheetId="0">#REF!</definedName>
    <definedName name="p">#REF!</definedName>
    <definedName name="po" localSheetId="1">#REF!</definedName>
    <definedName name="po" localSheetId="4">#REF!</definedName>
    <definedName name="po" localSheetId="0">#REF!</definedName>
    <definedName name="po">#REF!</definedName>
    <definedName name="ppmp_01" localSheetId="1">#REF!</definedName>
    <definedName name="ppmp_01" localSheetId="4">#REF!</definedName>
    <definedName name="ppmp_01" localSheetId="0">#REF!</definedName>
    <definedName name="ppmp_01">#REF!</definedName>
    <definedName name="PPMP1" localSheetId="1">#REF!</definedName>
    <definedName name="PPMP1" localSheetId="4">#REF!</definedName>
    <definedName name="PPMP1" localSheetId="0">#REF!</definedName>
    <definedName name="PPMP1">#REF!</definedName>
    <definedName name="ppmp2" localSheetId="1">#REF!</definedName>
    <definedName name="ppmp2" localSheetId="4">#REF!</definedName>
    <definedName name="ppmp2" localSheetId="0">#REF!</definedName>
    <definedName name="ppmp2">#REF!</definedName>
    <definedName name="Prin" localSheetId="1">#REF!</definedName>
    <definedName name="Prin" localSheetId="4">#REF!</definedName>
    <definedName name="Prin" localSheetId="0">#REF!</definedName>
    <definedName name="Prin">#REF!</definedName>
    <definedName name="_xlnm.Print_Area" localSheetId="4">'LMS 2021 (inaugurated)'!$A$1:$Y$94</definedName>
    <definedName name="_xlnm.Print_Area" localSheetId="5">'Pivot Table'!$A$1:$H$12</definedName>
    <definedName name="_xlnm.Print_Area" localSheetId="0">Summary!$A$1:$C$22</definedName>
    <definedName name="_xlnm.Print_Area">#REF!</definedName>
    <definedName name="PRINT_AREA_MI" localSheetId="1">#REF!</definedName>
    <definedName name="PRINT_AREA_MI" localSheetId="4">#REF!</definedName>
    <definedName name="PRINT_AREA_MI" localSheetId="0">#REF!</definedName>
    <definedName name="PRINT_AREA_MI" localSheetId="3">#REF!</definedName>
    <definedName name="PRINT_AREA_MI">#REF!</definedName>
    <definedName name="print_area_Mil" localSheetId="1">#REF!</definedName>
    <definedName name="print_area_Mil" localSheetId="4">#REF!</definedName>
    <definedName name="print_area_Mil" localSheetId="0">#REF!</definedName>
    <definedName name="print_area_Mil">#REF!</definedName>
    <definedName name="_xlnm.Print_Titles">#REF!</definedName>
    <definedName name="Print_Titles_MI" localSheetId="0">'[12]Enrolees&amp;Graduated'!$A$1:$IV$6,'[12]Enrolees&amp;Graduated'!$A$1:$A$65536</definedName>
    <definedName name="Print_Titles_MI" localSheetId="3">'[12]Enrolees&amp;Graduated'!$A$1:$IV$6,'[12]Enrolees&amp;Graduated'!$A$1:$A$65536</definedName>
    <definedName name="Print_Titles_MI">'[13]Enrolees&amp;Graduated'!$A$1:$IV$6,'[13]Enrolees&amp;Graduated'!$A$1:$A$65536</definedName>
    <definedName name="procured" localSheetId="1">#REF!</definedName>
    <definedName name="procured" localSheetId="4">#REF!</definedName>
    <definedName name="procured" localSheetId="0">#REF!</definedName>
    <definedName name="procured">#REF!</definedName>
    <definedName name="Procurement" localSheetId="1">#REF!</definedName>
    <definedName name="Procurement" localSheetId="4">#REF!</definedName>
    <definedName name="Procurement" localSheetId="0">#REF!</definedName>
    <definedName name="Procurement">#REF!</definedName>
    <definedName name="py" localSheetId="1">#REF!</definedName>
    <definedName name="py" localSheetId="4">#REF!</definedName>
    <definedName name="py" localSheetId="0">#REF!</definedName>
    <definedName name="py">#REF!</definedName>
    <definedName name="q" localSheetId="1">#REF!</definedName>
    <definedName name="q" localSheetId="4">#REF!</definedName>
    <definedName name="q" localSheetId="0">#REF!</definedName>
    <definedName name="q">#REF!</definedName>
    <definedName name="reg" localSheetId="1">#REF!</definedName>
    <definedName name="reg" localSheetId="4">#REF!</definedName>
    <definedName name="reg" localSheetId="0">#REF!</definedName>
    <definedName name="reg">#REF!</definedName>
    <definedName name="region" localSheetId="1">#REF!</definedName>
    <definedName name="region" localSheetId="4">#REF!</definedName>
    <definedName name="region" localSheetId="0">#REF!</definedName>
    <definedName name="region">#REF!</definedName>
    <definedName name="Region2" localSheetId="1">#REF!</definedName>
    <definedName name="Region2" localSheetId="4">#REF!</definedName>
    <definedName name="Region2" localSheetId="0">#REF!</definedName>
    <definedName name="Region2">#REF!</definedName>
    <definedName name="regional" localSheetId="1">#REF!</definedName>
    <definedName name="regional" localSheetId="4">#REF!</definedName>
    <definedName name="regional" localSheetId="0">#REF!</definedName>
    <definedName name="regional">#REF!</definedName>
    <definedName name="ret" localSheetId="1">#REF!</definedName>
    <definedName name="ret" localSheetId="4">#REF!</definedName>
    <definedName name="ret" localSheetId="0">#REF!</definedName>
    <definedName name="ret">#REF!</definedName>
    <definedName name="ro" localSheetId="1">#REF!</definedName>
    <definedName name="ro" localSheetId="4">#REF!</definedName>
    <definedName name="ro" localSheetId="0">#REF!</definedName>
    <definedName name="ro">#REF!</definedName>
    <definedName name="rommel" localSheetId="1">#REF!</definedName>
    <definedName name="rommel" localSheetId="4">#REF!</definedName>
    <definedName name="rommel" localSheetId="0">#REF!</definedName>
    <definedName name="rommel">#REF!</definedName>
    <definedName name="rrr" localSheetId="1">#REF!</definedName>
    <definedName name="rrr" localSheetId="4">#REF!</definedName>
    <definedName name="rrr" localSheetId="0">#REF!</definedName>
    <definedName name="rrr">#REF!</definedName>
    <definedName name="RSBP" localSheetId="1">#REF!</definedName>
    <definedName name="RSBP" localSheetId="4">#REF!</definedName>
    <definedName name="RSBP" localSheetId="0">#REF!</definedName>
    <definedName name="RSBP">#REF!</definedName>
    <definedName name="safe" localSheetId="1">[14]SchInfo!#REF!</definedName>
    <definedName name="safe" localSheetId="4">[14]SchInfo!#REF!</definedName>
    <definedName name="safe">[14]SchInfo!#REF!</definedName>
    <definedName name="sayot" localSheetId="1">#REF!</definedName>
    <definedName name="sayot" localSheetId="4">#REF!</definedName>
    <definedName name="sayot" localSheetId="0">#REF!</definedName>
    <definedName name="sayot" localSheetId="3">#REF!</definedName>
    <definedName name="sayot">#REF!</definedName>
    <definedName name="seco" localSheetId="1">#REF!</definedName>
    <definedName name="seco" localSheetId="4">#REF!</definedName>
    <definedName name="seco" localSheetId="0">#REF!</definedName>
    <definedName name="seco">#REF!</definedName>
    <definedName name="sed" localSheetId="1">#REF!</definedName>
    <definedName name="sed" localSheetId="4">#REF!</definedName>
    <definedName name="sed" localSheetId="0">#REF!</definedName>
    <definedName name="sed">#REF!</definedName>
    <definedName name="sev" localSheetId="1">#REF!</definedName>
    <definedName name="sev" localSheetId="4">#REF!</definedName>
    <definedName name="sev" localSheetId="0">#REF!</definedName>
    <definedName name="sev">#REF!</definedName>
    <definedName name="Seven" localSheetId="1">#REF!</definedName>
    <definedName name="Seven" localSheetId="4">#REF!</definedName>
    <definedName name="Seven" localSheetId="0">#REF!</definedName>
    <definedName name="Seven">#REF!</definedName>
    <definedName name="sheet" localSheetId="1">#REF!</definedName>
    <definedName name="sheet" localSheetId="4">#REF!</definedName>
    <definedName name="sheet" localSheetId="0">#REF!</definedName>
    <definedName name="sheet">#REF!</definedName>
    <definedName name="shsid2" localSheetId="1">#REF!</definedName>
    <definedName name="shsid2" localSheetId="4">#REF!</definedName>
    <definedName name="shsid2" localSheetId="0">#REF!</definedName>
    <definedName name="shsid2">#REF!</definedName>
    <definedName name="six" localSheetId="1">#REF!</definedName>
    <definedName name="six" localSheetId="4">#REF!</definedName>
    <definedName name="six" localSheetId="0">#REF!</definedName>
    <definedName name="six">#REF!</definedName>
    <definedName name="Slicer_CATEGORY">#REF!</definedName>
    <definedName name="Slicer_CATEGORY1">#REF!</definedName>
    <definedName name="Slicer_CATEGORY2">#N/A</definedName>
    <definedName name="Slicer_REGION" localSheetId="3">#REF!</definedName>
    <definedName name="Slicer_REGION">#REF!</definedName>
    <definedName name="Slicer_REGION1" localSheetId="3">#REF!</definedName>
    <definedName name="Slicer_REGION1">#REF!</definedName>
    <definedName name="Soil_Condition" localSheetId="1">#REF!</definedName>
    <definedName name="Soil_Condition" localSheetId="4">#REF!</definedName>
    <definedName name="Soil_Condition" localSheetId="0">#REF!</definedName>
    <definedName name="Soil_Condition">#REF!</definedName>
    <definedName name="sss" localSheetId="1">#REF!</definedName>
    <definedName name="sss" localSheetId="4">#REF!</definedName>
    <definedName name="sss" localSheetId="0">#REF!</definedName>
    <definedName name="sss">#REF!</definedName>
    <definedName name="SUMM2016VER2" localSheetId="1">#REF!</definedName>
    <definedName name="SUMM2016VER2" localSheetId="4">#REF!</definedName>
    <definedName name="SUMM2016VER2" localSheetId="0">#REF!</definedName>
    <definedName name="SUMM2016VER2">#REF!</definedName>
    <definedName name="Table_13" localSheetId="1">#REF!</definedName>
    <definedName name="Table_13" localSheetId="4">#REF!</definedName>
    <definedName name="Table_13" localSheetId="0">#REF!</definedName>
    <definedName name="Table_13">#REF!</definedName>
    <definedName name="Table_14" localSheetId="1">#REF!</definedName>
    <definedName name="Table_14" localSheetId="4">#REF!</definedName>
    <definedName name="Table_14" localSheetId="0">#REF!</definedName>
    <definedName name="Table_14">#REF!</definedName>
    <definedName name="Table_15" localSheetId="1">#REF!</definedName>
    <definedName name="Table_15" localSheetId="4">#REF!</definedName>
    <definedName name="Table_15" localSheetId="0">#REF!</definedName>
    <definedName name="Table_15">#REF!</definedName>
    <definedName name="Table_18" localSheetId="1">#REF!</definedName>
    <definedName name="Table_18" localSheetId="4">#REF!</definedName>
    <definedName name="Table_18" localSheetId="0">#REF!</definedName>
    <definedName name="Table_18">#REF!</definedName>
    <definedName name="Table_19" localSheetId="1">#REF!</definedName>
    <definedName name="Table_19" localSheetId="4">#REF!</definedName>
    <definedName name="Table_19" localSheetId="0">#REF!</definedName>
    <definedName name="Table_19">#REF!</definedName>
    <definedName name="Table19" localSheetId="1">#REF!</definedName>
    <definedName name="Table19" localSheetId="4">#REF!</definedName>
    <definedName name="Table19" localSheetId="0">#REF!</definedName>
    <definedName name="Table19">#REF!</definedName>
    <definedName name="test">#REF!</definedName>
    <definedName name="Th" localSheetId="1">#REF!</definedName>
    <definedName name="Th" localSheetId="4">#REF!</definedName>
    <definedName name="Th" localSheetId="0">#REF!</definedName>
    <definedName name="Th">#REF!</definedName>
    <definedName name="three" localSheetId="1">#REF!</definedName>
    <definedName name="three" localSheetId="4">#REF!</definedName>
    <definedName name="three" localSheetId="0">#REF!</definedName>
    <definedName name="three">#REF!</definedName>
    <definedName name="to" localSheetId="1">#REF!</definedName>
    <definedName name="to" localSheetId="4">#REF!</definedName>
    <definedName name="to" localSheetId="0">#REF!</definedName>
    <definedName name="to">#REF!</definedName>
    <definedName name="tree" localSheetId="1">#REF!</definedName>
    <definedName name="tree" localSheetId="4">#REF!</definedName>
    <definedName name="tree" localSheetId="0">#REF!</definedName>
    <definedName name="tree">#REF!</definedName>
    <definedName name="TS" localSheetId="1">#REF!</definedName>
    <definedName name="TS" localSheetId="4">#REF!</definedName>
    <definedName name="TS" localSheetId="0">#REF!</definedName>
    <definedName name="TS">#REF!</definedName>
    <definedName name="Twelve" localSheetId="1">#REF!</definedName>
    <definedName name="Twelve" localSheetId="4">#REF!</definedName>
    <definedName name="Twelve" localSheetId="0">#REF!</definedName>
    <definedName name="Twelve">#REF!</definedName>
    <definedName name="two" localSheetId="1">#REF!</definedName>
    <definedName name="two" localSheetId="4">#REF!</definedName>
    <definedName name="two" localSheetId="0">#REF!</definedName>
    <definedName name="two">#REF!</definedName>
    <definedName name="ty" localSheetId="1">#REF!</definedName>
    <definedName name="ty" localSheetId="4">#REF!</definedName>
    <definedName name="ty" localSheetId="0">#REF!</definedName>
    <definedName name="ty">#REF!</definedName>
    <definedName name="V" localSheetId="1">#REF!</definedName>
    <definedName name="V" localSheetId="4">#REF!</definedName>
    <definedName name="V" localSheetId="0">#REF!</definedName>
    <definedName name="V">#REF!</definedName>
    <definedName name="VI" localSheetId="1">#REF!</definedName>
    <definedName name="VI" localSheetId="4">#REF!</definedName>
    <definedName name="VI" localSheetId="0">#REF!</definedName>
    <definedName name="VI">#REF!</definedName>
    <definedName name="VIII" localSheetId="1">#REF!</definedName>
    <definedName name="VIII" localSheetId="4">#REF!</definedName>
    <definedName name="VIII" localSheetId="0">#REF!</definedName>
    <definedName name="VIII">#REF!</definedName>
    <definedName name="VIIII" localSheetId="1">#REF!</definedName>
    <definedName name="VIIII" localSheetId="4">#REF!</definedName>
    <definedName name="VIIII" localSheetId="0">#REF!</definedName>
    <definedName name="VIIII">#REF!</definedName>
    <definedName name="WDAFA" localSheetId="0">#REF!</definedName>
    <definedName name="WDAFA">#REF!</definedName>
    <definedName name="wdf" localSheetId="1">#REF!</definedName>
    <definedName name="wdf" localSheetId="4">#REF!</definedName>
    <definedName name="wdf" localSheetId="0">#REF!</definedName>
    <definedName name="wdf">#REF!</definedName>
    <definedName name="wfdp" localSheetId="1">#REF!</definedName>
    <definedName name="wfdp" localSheetId="4">#REF!</definedName>
    <definedName name="wfdp" localSheetId="0">#REF!</definedName>
    <definedName name="wfdp">#REF!</definedName>
    <definedName name="WFP" localSheetId="1">#REF!</definedName>
    <definedName name="WFP" localSheetId="4">#REF!</definedName>
    <definedName name="WFP" localSheetId="0">#REF!</definedName>
    <definedName name="WFP">#REF!</definedName>
    <definedName name="wp" localSheetId="1">#REF!</definedName>
    <definedName name="wp" localSheetId="4">#REF!</definedName>
    <definedName name="wp" localSheetId="0">#REF!</definedName>
    <definedName name="wp">#REF!</definedName>
    <definedName name="X" localSheetId="1">#REF!</definedName>
    <definedName name="X" localSheetId="4">#REF!</definedName>
    <definedName name="X" localSheetId="0">#REF!</definedName>
    <definedName name="X">#REF!</definedName>
    <definedName name="XXX" localSheetId="0">#REF!</definedName>
    <definedName name="XXX">#REF!</definedName>
    <definedName name="y" localSheetId="1">#REF!</definedName>
    <definedName name="y" localSheetId="4">#REF!</definedName>
    <definedName name="y" localSheetId="0">#REF!</definedName>
    <definedName name="y">#REF!</definedName>
    <definedName name="yh" localSheetId="1">#REF!</definedName>
    <definedName name="yh" localSheetId="4">#REF!</definedName>
    <definedName name="yh" localSheetId="0">#REF!</definedName>
    <definedName name="yh">#REF!</definedName>
    <definedName name="yolanda" localSheetId="1">#REF!</definedName>
    <definedName name="yolanda" localSheetId="4">#REF!</definedName>
    <definedName name="yolanda" localSheetId="0">#REF!</definedName>
    <definedName name="yolanda">#REF!</definedName>
    <definedName name="yt" localSheetId="1">#REF!</definedName>
    <definedName name="yt" localSheetId="4">#REF!</definedName>
    <definedName name="yt" localSheetId="0">#REF!</definedName>
    <definedName name="yt">#REF!</definedName>
    <definedName name="zero" localSheetId="1">#REF!</definedName>
    <definedName name="zero" localSheetId="4">#REF!</definedName>
    <definedName name="zero" localSheetId="0">#REF!</definedName>
    <definedName name="zero">#REF!</definedName>
  </definedNames>
  <calcPr calcId="191028"/>
  <customWorkbookViews>
    <customWorkbookView name="R IV-A" guid="{B12A6450-2C33-4FB4-AAAE-BFAAAF9E4083}" maximized="1" windowWidth="0" windowHeight="0" activeSheetId="0"/>
    <customWorkbookView name="R- IV-A" guid="{D1D3D3FB-0AC8-46F3-BB00-7343466738D2}" maximized="1" windowWidth="0" windowHeight="0" activeSheetId="0"/>
  </customWorkbookViews>
  <pivotCaches>
    <pivotCache cacheId="13160" r:id="rId21"/>
    <pivotCache cacheId="13161" r:id="rId22"/>
    <pivotCache cacheId="13162" r:id="rId23"/>
  </pivotCaches>
  <extLs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549" i="2" l="1"/>
  <c r="AQ548" i="2"/>
  <c r="AQ547" i="2"/>
  <c r="AQ546" i="2"/>
  <c r="AQ545" i="2"/>
  <c r="AQ544" i="2"/>
  <c r="AQ543" i="2"/>
  <c r="AQ542" i="2"/>
  <c r="AQ541" i="2"/>
  <c r="AQ540" i="2"/>
  <c r="AQ539" i="2"/>
  <c r="AQ538" i="2"/>
  <c r="AQ537" i="2"/>
  <c r="AQ536" i="2"/>
  <c r="AQ535" i="2"/>
  <c r="AQ534" i="2"/>
  <c r="AQ533" i="2"/>
  <c r="AQ532" i="2"/>
  <c r="AQ531" i="2"/>
  <c r="AQ530" i="2"/>
  <c r="AQ529" i="2"/>
  <c r="AQ528" i="2"/>
  <c r="AQ527" i="2"/>
  <c r="AQ526" i="2"/>
  <c r="AQ525" i="2"/>
  <c r="AQ524" i="2"/>
  <c r="AQ523" i="2"/>
  <c r="AQ522" i="2"/>
  <c r="AQ521" i="2"/>
  <c r="AQ520" i="2"/>
  <c r="AQ519" i="2"/>
  <c r="AQ518" i="2"/>
  <c r="AQ517" i="2"/>
  <c r="AQ516" i="2"/>
  <c r="AQ515" i="2"/>
  <c r="AQ514" i="2"/>
  <c r="AQ513" i="2"/>
  <c r="AQ512" i="2"/>
  <c r="AQ511" i="2"/>
  <c r="AQ510" i="2"/>
  <c r="AQ509" i="2"/>
  <c r="AQ508" i="2"/>
  <c r="AQ507" i="2"/>
  <c r="AQ506" i="2"/>
  <c r="AQ505" i="2"/>
  <c r="AQ504" i="2"/>
  <c r="AQ503" i="2"/>
  <c r="AQ502" i="2"/>
  <c r="AQ501" i="2"/>
  <c r="AQ500" i="2"/>
  <c r="AQ499" i="2"/>
  <c r="AQ498" i="2"/>
  <c r="AQ497" i="2"/>
  <c r="AQ496" i="2"/>
  <c r="AQ495" i="2"/>
  <c r="AQ494" i="2"/>
  <c r="AQ493" i="2"/>
  <c r="AQ492" i="2"/>
  <c r="AQ491" i="2"/>
  <c r="AQ490" i="2"/>
  <c r="AQ489" i="2"/>
  <c r="AQ488" i="2"/>
  <c r="AQ487" i="2"/>
  <c r="AQ486" i="2"/>
  <c r="AQ485" i="2"/>
  <c r="AQ484" i="2"/>
  <c r="AQ483" i="2"/>
  <c r="AQ482" i="2"/>
  <c r="AQ481" i="2"/>
  <c r="AQ480" i="2"/>
  <c r="AQ479" i="2"/>
  <c r="AQ478" i="2"/>
  <c r="AQ477" i="2"/>
  <c r="AQ476" i="2"/>
  <c r="AQ475" i="2"/>
  <c r="AQ474" i="2"/>
  <c r="AQ473" i="2"/>
  <c r="AQ472" i="2"/>
  <c r="AQ471" i="2"/>
  <c r="AQ470" i="2"/>
  <c r="AQ469" i="2"/>
  <c r="AQ468" i="2"/>
  <c r="AQ467" i="2"/>
  <c r="AQ466" i="2"/>
  <c r="AQ465" i="2"/>
  <c r="AQ464" i="2"/>
  <c r="AQ463" i="2"/>
  <c r="AQ462" i="2"/>
  <c r="AQ461" i="2"/>
  <c r="AQ460" i="2"/>
  <c r="AQ459" i="2"/>
  <c r="AQ458" i="2"/>
  <c r="AQ457" i="2"/>
  <c r="AQ456" i="2"/>
  <c r="AQ455" i="2"/>
  <c r="AQ454" i="2"/>
  <c r="AQ453" i="2"/>
  <c r="AQ452" i="2"/>
  <c r="AQ451" i="2"/>
  <c r="AQ450" i="2"/>
  <c r="AQ449" i="2"/>
  <c r="AQ448" i="2"/>
  <c r="AQ447" i="2"/>
  <c r="AQ446" i="2"/>
  <c r="AQ445" i="2"/>
  <c r="AQ444" i="2"/>
  <c r="AQ443" i="2"/>
  <c r="AQ442" i="2"/>
  <c r="AQ441" i="2"/>
  <c r="AQ440" i="2"/>
  <c r="AQ439" i="2"/>
  <c r="AQ438" i="2"/>
  <c r="AQ437" i="2"/>
  <c r="AQ436" i="2"/>
  <c r="AQ435" i="2"/>
  <c r="AQ434" i="2"/>
  <c r="AQ433" i="2"/>
  <c r="AQ432" i="2"/>
  <c r="AQ431" i="2"/>
  <c r="AQ430" i="2"/>
  <c r="AQ429" i="2"/>
  <c r="AQ428" i="2"/>
  <c r="AQ427" i="2"/>
  <c r="AQ426" i="2"/>
  <c r="AQ425" i="2"/>
  <c r="AQ424" i="2"/>
  <c r="AQ423" i="2"/>
  <c r="AQ422" i="2"/>
  <c r="AQ421" i="2"/>
  <c r="AQ420" i="2"/>
  <c r="AQ419" i="2"/>
  <c r="AQ418" i="2"/>
  <c r="AQ417" i="2"/>
  <c r="AQ416" i="2"/>
  <c r="AQ415" i="2"/>
  <c r="AQ414" i="2"/>
  <c r="AQ413" i="2"/>
  <c r="AQ412" i="2"/>
  <c r="AQ411" i="2"/>
  <c r="AQ410" i="2"/>
  <c r="AQ409" i="2"/>
  <c r="AQ408" i="2"/>
  <c r="AQ407" i="2"/>
  <c r="AQ406" i="2"/>
  <c r="AQ405" i="2"/>
  <c r="AQ404" i="2"/>
  <c r="AQ403" i="2"/>
  <c r="AQ402" i="2"/>
  <c r="AQ401" i="2"/>
  <c r="AQ400" i="2"/>
  <c r="AQ399" i="2"/>
  <c r="AQ398" i="2"/>
  <c r="AQ397" i="2"/>
  <c r="AQ396" i="2"/>
  <c r="AQ395" i="2"/>
  <c r="AQ394" i="2"/>
  <c r="AQ393" i="2"/>
  <c r="AQ392" i="2"/>
  <c r="AQ391" i="2"/>
  <c r="AQ390" i="2"/>
  <c r="AQ389" i="2"/>
  <c r="AQ388" i="2"/>
  <c r="AQ387" i="2"/>
  <c r="AQ386" i="2"/>
  <c r="AQ385" i="2"/>
  <c r="AQ384" i="2"/>
  <c r="AQ383" i="2"/>
  <c r="AQ382" i="2"/>
  <c r="AQ381" i="2"/>
  <c r="AQ380" i="2"/>
  <c r="AQ379" i="2"/>
  <c r="AQ378" i="2"/>
  <c r="AQ377" i="2"/>
  <c r="AQ376" i="2"/>
  <c r="AQ375" i="2"/>
  <c r="AQ374" i="2"/>
  <c r="AQ373" i="2"/>
  <c r="AQ372" i="2"/>
  <c r="AQ371" i="2"/>
  <c r="AQ370" i="2"/>
  <c r="AQ369" i="2"/>
  <c r="AQ368" i="2"/>
  <c r="AQ367" i="2"/>
  <c r="AQ366" i="2"/>
  <c r="AQ365" i="2"/>
  <c r="AQ364" i="2"/>
  <c r="AQ363" i="2"/>
  <c r="AQ362" i="2"/>
  <c r="AQ361" i="2"/>
  <c r="AQ360" i="2"/>
  <c r="AQ359" i="2"/>
  <c r="AQ358" i="2"/>
  <c r="AQ357" i="2"/>
  <c r="AQ356" i="2"/>
  <c r="AQ355" i="2"/>
  <c r="AQ354" i="2"/>
  <c r="AQ353" i="2"/>
  <c r="AQ352" i="2"/>
  <c r="AQ351" i="2"/>
  <c r="AQ350" i="2"/>
  <c r="AQ349" i="2"/>
  <c r="AQ348" i="2"/>
  <c r="AQ347" i="2"/>
  <c r="AQ346" i="2"/>
  <c r="AQ345" i="2"/>
  <c r="AQ344" i="2"/>
  <c r="AQ343" i="2"/>
  <c r="AQ342" i="2"/>
  <c r="AQ341" i="2"/>
  <c r="AQ340" i="2"/>
  <c r="AQ339" i="2"/>
  <c r="AQ338" i="2"/>
  <c r="AQ337" i="2"/>
  <c r="AQ336" i="2"/>
  <c r="AQ335" i="2"/>
  <c r="AQ334" i="2"/>
  <c r="AQ333" i="2"/>
  <c r="AQ332" i="2"/>
  <c r="AQ331" i="2"/>
  <c r="AQ330" i="2"/>
  <c r="AQ329" i="2"/>
  <c r="AQ328" i="2"/>
  <c r="AQ327" i="2"/>
  <c r="AQ326" i="2"/>
  <c r="AQ325" i="2"/>
  <c r="AQ324" i="2"/>
  <c r="AQ323" i="2"/>
  <c r="AQ322" i="2"/>
  <c r="AQ321" i="2"/>
  <c r="AQ320" i="2"/>
  <c r="AQ319" i="2"/>
  <c r="AQ318" i="2"/>
  <c r="AQ317" i="2"/>
  <c r="AQ316" i="2"/>
  <c r="AQ315" i="2"/>
  <c r="AQ314" i="2"/>
  <c r="AQ313" i="2"/>
  <c r="AQ312" i="2"/>
  <c r="AQ311" i="2"/>
  <c r="AQ310" i="2"/>
  <c r="AQ309" i="2"/>
  <c r="AQ308" i="2"/>
  <c r="AQ307" i="2"/>
  <c r="AQ306" i="2"/>
  <c r="AQ305" i="2"/>
  <c r="AQ304" i="2"/>
  <c r="AQ303" i="2"/>
  <c r="AQ302" i="2"/>
  <c r="AQ301" i="2"/>
  <c r="AQ300" i="2"/>
  <c r="AQ299" i="2"/>
  <c r="AQ298" i="2"/>
  <c r="AQ297" i="2"/>
  <c r="AQ296" i="2"/>
  <c r="AQ295" i="2"/>
  <c r="AQ294" i="2"/>
  <c r="AQ293" i="2"/>
  <c r="AQ292" i="2"/>
  <c r="AQ291" i="2"/>
  <c r="AQ290" i="2"/>
  <c r="AQ289" i="2"/>
  <c r="AQ288" i="2"/>
  <c r="AQ287" i="2"/>
  <c r="AQ286" i="2"/>
  <c r="AQ285" i="2"/>
  <c r="AQ284" i="2"/>
  <c r="AQ283" i="2"/>
  <c r="AQ282" i="2"/>
  <c r="AQ281" i="2"/>
  <c r="AQ280" i="2"/>
  <c r="AQ279" i="2"/>
  <c r="AQ278" i="2"/>
  <c r="AQ277" i="2"/>
  <c r="AQ276" i="2"/>
  <c r="AQ275" i="2"/>
  <c r="AQ274" i="2"/>
  <c r="AQ273" i="2"/>
  <c r="AQ272" i="2"/>
  <c r="AQ271" i="2"/>
  <c r="AQ270" i="2"/>
  <c r="AQ269" i="2"/>
  <c r="AQ268" i="2"/>
  <c r="AQ267" i="2"/>
  <c r="AQ266" i="2"/>
  <c r="AQ265" i="2"/>
  <c r="AQ264" i="2"/>
  <c r="AQ263" i="2"/>
  <c r="AQ262" i="2"/>
  <c r="AQ261" i="2"/>
  <c r="AQ260" i="2"/>
  <c r="AQ259" i="2"/>
  <c r="AQ258" i="2"/>
  <c r="AQ257" i="2"/>
  <c r="AQ256" i="2"/>
  <c r="AQ255" i="2"/>
  <c r="AQ254" i="2"/>
  <c r="AQ253" i="2"/>
  <c r="AQ252" i="2"/>
  <c r="AQ251" i="2"/>
  <c r="AQ250" i="2"/>
  <c r="AQ249" i="2"/>
  <c r="AQ248" i="2"/>
  <c r="AQ247" i="2"/>
  <c r="AQ246" i="2"/>
  <c r="AQ245" i="2"/>
  <c r="AQ244" i="2"/>
  <c r="AQ243" i="2"/>
  <c r="AQ242" i="2"/>
  <c r="AQ241" i="2"/>
  <c r="AQ240" i="2"/>
  <c r="AQ239" i="2"/>
  <c r="AQ238" i="2"/>
  <c r="AQ237" i="2"/>
  <c r="AQ236" i="2"/>
  <c r="AQ235" i="2"/>
  <c r="AQ234" i="2"/>
  <c r="AQ233" i="2"/>
  <c r="AQ232" i="2"/>
  <c r="AQ231" i="2"/>
  <c r="AQ230" i="2"/>
  <c r="AQ229" i="2"/>
  <c r="AQ228" i="2"/>
  <c r="AQ227" i="2"/>
  <c r="AQ226" i="2"/>
  <c r="AQ225" i="2"/>
  <c r="AQ224" i="2"/>
  <c r="AQ223" i="2"/>
  <c r="AQ222" i="2"/>
  <c r="AQ221" i="2"/>
  <c r="AQ220" i="2"/>
  <c r="AQ219" i="2"/>
  <c r="AQ218" i="2"/>
  <c r="AQ217" i="2"/>
  <c r="AQ216" i="2"/>
  <c r="AQ215" i="2"/>
  <c r="AQ214" i="2"/>
  <c r="AQ213" i="2"/>
  <c r="AQ212" i="2"/>
  <c r="AQ211" i="2"/>
  <c r="AQ210" i="2"/>
  <c r="AQ209" i="2"/>
  <c r="AQ208" i="2"/>
  <c r="AQ207" i="2"/>
  <c r="AQ206" i="2"/>
  <c r="AQ205" i="2"/>
  <c r="AQ204" i="2"/>
  <c r="AQ203" i="2"/>
  <c r="AQ202" i="2"/>
  <c r="AQ201" i="2"/>
  <c r="AQ200" i="2"/>
  <c r="AQ199" i="2"/>
  <c r="AQ198" i="2"/>
  <c r="AQ197" i="2"/>
  <c r="AQ196" i="2"/>
  <c r="AQ195" i="2"/>
  <c r="AQ194" i="2"/>
  <c r="AQ193" i="2"/>
  <c r="AQ192" i="2"/>
  <c r="AQ191" i="2"/>
  <c r="AQ190" i="2"/>
  <c r="AQ189" i="2"/>
  <c r="AQ188" i="2"/>
  <c r="AQ187" i="2"/>
  <c r="AQ186" i="2"/>
  <c r="AQ185" i="2"/>
  <c r="AQ184" i="2"/>
  <c r="AQ183" i="2"/>
  <c r="AQ182" i="2"/>
  <c r="AQ181" i="2"/>
  <c r="AQ180" i="2"/>
  <c r="AQ179" i="2"/>
  <c r="AQ178" i="2"/>
  <c r="AQ177" i="2"/>
  <c r="AQ176" i="2"/>
  <c r="AQ175" i="2"/>
  <c r="AQ174" i="2"/>
  <c r="AQ173" i="2"/>
  <c r="AQ172" i="2"/>
  <c r="AQ171" i="2"/>
  <c r="AQ170" i="2"/>
  <c r="AQ169" i="2"/>
  <c r="AQ168" i="2"/>
  <c r="AQ167" i="2"/>
  <c r="AQ166" i="2"/>
  <c r="AQ165" i="2"/>
  <c r="AQ164" i="2"/>
  <c r="AQ163" i="2"/>
  <c r="AQ162" i="2"/>
  <c r="AQ161" i="2"/>
  <c r="AQ160" i="2"/>
  <c r="AQ159" i="2"/>
  <c r="AQ158" i="2"/>
  <c r="AQ157" i="2"/>
  <c r="AQ156" i="2"/>
  <c r="AQ155" i="2"/>
  <c r="AQ154" i="2"/>
  <c r="AQ153" i="2"/>
  <c r="AQ152" i="2"/>
  <c r="AQ151" i="2"/>
  <c r="AQ150" i="2"/>
  <c r="AQ149" i="2"/>
  <c r="AQ148" i="2"/>
  <c r="AQ147" i="2"/>
  <c r="AQ146" i="2"/>
  <c r="AQ145" i="2"/>
  <c r="AQ144" i="2"/>
  <c r="AQ143" i="2"/>
  <c r="AQ142" i="2"/>
  <c r="AQ141" i="2"/>
  <c r="AQ140" i="2"/>
  <c r="AQ139" i="2"/>
  <c r="AQ138" i="2"/>
  <c r="AQ137" i="2"/>
  <c r="AQ136" i="2"/>
  <c r="AQ135" i="2"/>
  <c r="AQ134" i="2"/>
  <c r="AQ133" i="2"/>
  <c r="AQ132" i="2"/>
  <c r="AQ131" i="2"/>
  <c r="AQ130" i="2"/>
  <c r="AQ129" i="2"/>
  <c r="AQ128" i="2"/>
  <c r="AQ127" i="2"/>
  <c r="AQ126" i="2"/>
  <c r="AQ125" i="2"/>
  <c r="AQ124" i="2"/>
  <c r="AQ123" i="2"/>
  <c r="AQ122" i="2"/>
  <c r="AQ121" i="2"/>
  <c r="AQ120" i="2"/>
  <c r="AQ119" i="2"/>
  <c r="AQ118" i="2"/>
  <c r="AQ117" i="2"/>
  <c r="AQ116" i="2"/>
  <c r="AQ115" i="2"/>
  <c r="AQ114" i="2"/>
  <c r="AQ113" i="2"/>
  <c r="AQ112" i="2"/>
  <c r="AQ111" i="2"/>
  <c r="AQ110" i="2"/>
  <c r="AQ109" i="2"/>
  <c r="AQ108" i="2"/>
  <c r="AQ107" i="2"/>
  <c r="AQ106" i="2"/>
  <c r="AQ105" i="2"/>
  <c r="AQ104" i="2"/>
  <c r="AQ103" i="2"/>
  <c r="AQ102" i="2"/>
  <c r="AQ101" i="2"/>
  <c r="AQ100" i="2"/>
  <c r="AQ99" i="2"/>
  <c r="AQ98" i="2"/>
  <c r="AQ97" i="2"/>
  <c r="AQ96" i="2"/>
  <c r="AQ95" i="2"/>
  <c r="AQ94" i="2"/>
  <c r="AQ93" i="2"/>
  <c r="AQ92" i="2"/>
  <c r="AQ91" i="2"/>
  <c r="AQ90" i="2"/>
  <c r="AQ89" i="2"/>
  <c r="AQ88" i="2"/>
  <c r="AQ87" i="2"/>
  <c r="AQ86" i="2"/>
  <c r="AQ85" i="2"/>
  <c r="AQ84" i="2"/>
  <c r="AQ83" i="2"/>
  <c r="AQ82" i="2"/>
  <c r="AQ81" i="2"/>
  <c r="AQ80" i="2"/>
  <c r="AQ79" i="2"/>
  <c r="AQ78" i="2"/>
  <c r="AQ77" i="2"/>
  <c r="AQ76" i="2"/>
  <c r="AQ75" i="2"/>
  <c r="AQ74" i="2"/>
  <c r="AQ73" i="2"/>
  <c r="AQ72" i="2"/>
  <c r="AQ71" i="2"/>
  <c r="AQ70" i="2"/>
  <c r="AQ69" i="2"/>
  <c r="AQ68" i="2"/>
  <c r="AQ67" i="2"/>
  <c r="AQ66" i="2"/>
  <c r="AQ65" i="2"/>
  <c r="AQ64" i="2"/>
  <c r="AQ63" i="2"/>
  <c r="AQ62" i="2"/>
  <c r="AQ61" i="2"/>
  <c r="AQ60" i="2"/>
  <c r="AQ59" i="2"/>
  <c r="AQ58" i="2"/>
  <c r="AQ57" i="2"/>
  <c r="AQ56" i="2"/>
  <c r="AQ55" i="2"/>
  <c r="AQ54" i="2"/>
  <c r="AQ53" i="2"/>
  <c r="AQ52" i="2"/>
  <c r="AQ51" i="2"/>
  <c r="AQ50" i="2"/>
  <c r="AQ49" i="2"/>
  <c r="AQ48" i="2"/>
  <c r="AQ47" i="2"/>
  <c r="AQ46" i="2"/>
  <c r="AQ45" i="2"/>
  <c r="AQ44" i="2"/>
  <c r="AQ43" i="2"/>
  <c r="AQ42" i="2"/>
  <c r="AQ41" i="2"/>
  <c r="AQ40" i="2"/>
  <c r="AQ39" i="2"/>
  <c r="AQ38" i="2"/>
  <c r="AQ37" i="2"/>
  <c r="AQ36" i="2"/>
  <c r="AQ35" i="2"/>
  <c r="AQ34" i="2"/>
  <c r="AQ33" i="2"/>
  <c r="AQ32" i="2"/>
  <c r="AQ31" i="2"/>
  <c r="AQ30" i="2"/>
  <c r="AQ29" i="2"/>
  <c r="AQ28" i="2"/>
  <c r="AQ27" i="2"/>
  <c r="AQ26" i="2"/>
  <c r="AQ25" i="2"/>
  <c r="AQ24" i="2"/>
  <c r="AQ23" i="2"/>
  <c r="AQ22" i="2"/>
  <c r="AQ21" i="2"/>
  <c r="AQ20" i="2"/>
  <c r="AQ19" i="2"/>
  <c r="AQ18" i="2"/>
  <c r="AQ17" i="2"/>
  <c r="AQ16" i="2"/>
  <c r="AQ15" i="2"/>
  <c r="AQ14" i="2"/>
  <c r="AQ13" i="2"/>
  <c r="AQ12" i="2"/>
  <c r="AQ11" i="2"/>
  <c r="AQ10" i="2"/>
  <c r="AQ9" i="2"/>
  <c r="AE549" i="2"/>
  <c r="AK549" i="2" s="1"/>
  <c r="AE548" i="2"/>
  <c r="AK548" i="2" s="1"/>
  <c r="AE547" i="2"/>
  <c r="AK547" i="2" s="1"/>
  <c r="AE546" i="2"/>
  <c r="AK546" i="2" s="1"/>
  <c r="AE545" i="2"/>
  <c r="AK545" i="2" s="1"/>
  <c r="AE544" i="2"/>
  <c r="AK544" i="2" s="1"/>
  <c r="AE543" i="2"/>
  <c r="AK543" i="2" s="1"/>
  <c r="AE542" i="2"/>
  <c r="AK542" i="2" s="1"/>
  <c r="AE541" i="2"/>
  <c r="AK541" i="2" s="1"/>
  <c r="AE540" i="2"/>
  <c r="AK540" i="2" s="1"/>
  <c r="AE539" i="2"/>
  <c r="AK539" i="2" s="1"/>
  <c r="AE538" i="2"/>
  <c r="AK538" i="2" s="1"/>
  <c r="AE537" i="2"/>
  <c r="AK537" i="2" s="1"/>
  <c r="AE536" i="2"/>
  <c r="AK536" i="2" s="1"/>
  <c r="AE535" i="2"/>
  <c r="AK535" i="2" s="1"/>
  <c r="AE534" i="2"/>
  <c r="AK534" i="2" s="1"/>
  <c r="AE533" i="2"/>
  <c r="AK533" i="2" s="1"/>
  <c r="AE532" i="2"/>
  <c r="AK532" i="2" s="1"/>
  <c r="AE531" i="2"/>
  <c r="AK531" i="2" s="1"/>
  <c r="AE530" i="2"/>
  <c r="AK530" i="2" s="1"/>
  <c r="AE529" i="2"/>
  <c r="AK529" i="2" s="1"/>
  <c r="AE528" i="2"/>
  <c r="AK528" i="2" s="1"/>
  <c r="AE527" i="2"/>
  <c r="AK527" i="2" s="1"/>
  <c r="AE526" i="2"/>
  <c r="AK526" i="2" s="1"/>
  <c r="AE525" i="2"/>
  <c r="AK525" i="2" s="1"/>
  <c r="AE524" i="2"/>
  <c r="AK524" i="2" s="1"/>
  <c r="AE523" i="2"/>
  <c r="AK523" i="2" s="1"/>
  <c r="AE522" i="2"/>
  <c r="AK522" i="2" s="1"/>
  <c r="AE521" i="2"/>
  <c r="AK521" i="2" s="1"/>
  <c r="AE520" i="2"/>
  <c r="AK520" i="2" s="1"/>
  <c r="AE519" i="2"/>
  <c r="AK519" i="2" s="1"/>
  <c r="AE518" i="2"/>
  <c r="AK518" i="2" s="1"/>
  <c r="AE517" i="2"/>
  <c r="AK517" i="2" s="1"/>
  <c r="AE516" i="2"/>
  <c r="AK516" i="2" s="1"/>
  <c r="AE515" i="2"/>
  <c r="AK515" i="2" s="1"/>
  <c r="AE514" i="2"/>
  <c r="AK514" i="2" s="1"/>
  <c r="AE513" i="2"/>
  <c r="AK513" i="2" s="1"/>
  <c r="AE512" i="2"/>
  <c r="AK512" i="2" s="1"/>
  <c r="AE511" i="2"/>
  <c r="AK511" i="2" s="1"/>
  <c r="AE510" i="2"/>
  <c r="AK510" i="2" s="1"/>
  <c r="AE509" i="2"/>
  <c r="AK509" i="2" s="1"/>
  <c r="AE508" i="2"/>
  <c r="AK508" i="2" s="1"/>
  <c r="AE507" i="2"/>
  <c r="AK507" i="2" s="1"/>
  <c r="AE506" i="2"/>
  <c r="AK506" i="2" s="1"/>
  <c r="AE505" i="2"/>
  <c r="AK505" i="2" s="1"/>
  <c r="AE504" i="2"/>
  <c r="AK504" i="2" s="1"/>
  <c r="AE503" i="2"/>
  <c r="AK503" i="2" s="1"/>
  <c r="AE502" i="2"/>
  <c r="AK502" i="2" s="1"/>
  <c r="AE501" i="2"/>
  <c r="AK501" i="2" s="1"/>
  <c r="AE500" i="2"/>
  <c r="AK500" i="2" s="1"/>
  <c r="AE499" i="2"/>
  <c r="AK499" i="2" s="1"/>
  <c r="AE498" i="2"/>
  <c r="AK498" i="2" s="1"/>
  <c r="AE497" i="2"/>
  <c r="AK497" i="2" s="1"/>
  <c r="AE496" i="2"/>
  <c r="AK496" i="2" s="1"/>
  <c r="AE495" i="2"/>
  <c r="AK495" i="2" s="1"/>
  <c r="AE494" i="2"/>
  <c r="AK494" i="2" s="1"/>
  <c r="AE493" i="2"/>
  <c r="AK493" i="2" s="1"/>
  <c r="AE492" i="2"/>
  <c r="AK492" i="2" s="1"/>
  <c r="AE491" i="2"/>
  <c r="AK491" i="2" s="1"/>
  <c r="AE490" i="2"/>
  <c r="AK490" i="2" s="1"/>
  <c r="AE489" i="2"/>
  <c r="AK489" i="2" s="1"/>
  <c r="AE488" i="2"/>
  <c r="AK488" i="2" s="1"/>
  <c r="AE487" i="2"/>
  <c r="AK487" i="2" s="1"/>
  <c r="AE486" i="2"/>
  <c r="AK486" i="2" s="1"/>
  <c r="AE485" i="2"/>
  <c r="AK485" i="2" s="1"/>
  <c r="AE484" i="2"/>
  <c r="AK484" i="2" s="1"/>
  <c r="AE483" i="2"/>
  <c r="AK483" i="2" s="1"/>
  <c r="AE482" i="2"/>
  <c r="AK482" i="2" s="1"/>
  <c r="AE481" i="2"/>
  <c r="AK481" i="2" s="1"/>
  <c r="AE480" i="2"/>
  <c r="AK480" i="2" s="1"/>
  <c r="AE479" i="2"/>
  <c r="AK479" i="2" s="1"/>
  <c r="AE478" i="2"/>
  <c r="AK478" i="2" s="1"/>
  <c r="AE477" i="2"/>
  <c r="AK477" i="2" s="1"/>
  <c r="AE476" i="2"/>
  <c r="AK476" i="2" s="1"/>
  <c r="AE475" i="2"/>
  <c r="AK475" i="2" s="1"/>
  <c r="AE474" i="2"/>
  <c r="AK474" i="2" s="1"/>
  <c r="AE473" i="2"/>
  <c r="AK473" i="2" s="1"/>
  <c r="AE472" i="2"/>
  <c r="AK472" i="2" s="1"/>
  <c r="AE471" i="2"/>
  <c r="AK471" i="2" s="1"/>
  <c r="AE470" i="2"/>
  <c r="AK470" i="2" s="1"/>
  <c r="AE469" i="2"/>
  <c r="AK469" i="2" s="1"/>
  <c r="AE468" i="2"/>
  <c r="AK468" i="2" s="1"/>
  <c r="AE467" i="2"/>
  <c r="AK467" i="2" s="1"/>
  <c r="AE466" i="2"/>
  <c r="AK466" i="2" s="1"/>
  <c r="AE465" i="2"/>
  <c r="AK465" i="2" s="1"/>
  <c r="AE464" i="2"/>
  <c r="AK464" i="2" s="1"/>
  <c r="AE463" i="2"/>
  <c r="AK463" i="2" s="1"/>
  <c r="AE462" i="2"/>
  <c r="AK462" i="2" s="1"/>
  <c r="AE461" i="2"/>
  <c r="AK461" i="2" s="1"/>
  <c r="AE460" i="2"/>
  <c r="AK460" i="2" s="1"/>
  <c r="AE459" i="2"/>
  <c r="AK459" i="2" s="1"/>
  <c r="AE458" i="2"/>
  <c r="AK458" i="2" s="1"/>
  <c r="AE457" i="2"/>
  <c r="AK457" i="2" s="1"/>
  <c r="AE456" i="2"/>
  <c r="AK456" i="2" s="1"/>
  <c r="AE455" i="2"/>
  <c r="AK455" i="2" s="1"/>
  <c r="AE454" i="2"/>
  <c r="AK454" i="2" s="1"/>
  <c r="AE453" i="2"/>
  <c r="AK453" i="2" s="1"/>
  <c r="AE452" i="2"/>
  <c r="AK452" i="2" s="1"/>
  <c r="AE451" i="2"/>
  <c r="AK451" i="2" s="1"/>
  <c r="AE450" i="2"/>
  <c r="AK450" i="2" s="1"/>
  <c r="AE449" i="2"/>
  <c r="AK449" i="2" s="1"/>
  <c r="AE448" i="2"/>
  <c r="AK448" i="2" s="1"/>
  <c r="AE447" i="2"/>
  <c r="AK447" i="2" s="1"/>
  <c r="AE446" i="2"/>
  <c r="AK446" i="2" s="1"/>
  <c r="AE445" i="2"/>
  <c r="AK445" i="2" s="1"/>
  <c r="AE444" i="2"/>
  <c r="AK444" i="2" s="1"/>
  <c r="AE443" i="2"/>
  <c r="AK443" i="2" s="1"/>
  <c r="AE442" i="2"/>
  <c r="AK442" i="2" s="1"/>
  <c r="AE441" i="2"/>
  <c r="AK441" i="2" s="1"/>
  <c r="AE440" i="2"/>
  <c r="AK440" i="2" s="1"/>
  <c r="AE439" i="2"/>
  <c r="AK439" i="2" s="1"/>
  <c r="AE438" i="2"/>
  <c r="AK438" i="2" s="1"/>
  <c r="AE437" i="2"/>
  <c r="AK437" i="2" s="1"/>
  <c r="AE436" i="2"/>
  <c r="AK436" i="2" s="1"/>
  <c r="AE435" i="2"/>
  <c r="AK435" i="2" s="1"/>
  <c r="AE434" i="2"/>
  <c r="AK434" i="2" s="1"/>
  <c r="AE433" i="2"/>
  <c r="AK433" i="2" s="1"/>
  <c r="AE432" i="2"/>
  <c r="AK432" i="2" s="1"/>
  <c r="AE431" i="2"/>
  <c r="AK431" i="2" s="1"/>
  <c r="AE430" i="2"/>
  <c r="AK430" i="2" s="1"/>
  <c r="AE429" i="2"/>
  <c r="AK429" i="2" s="1"/>
  <c r="AE428" i="2"/>
  <c r="AK428" i="2" s="1"/>
  <c r="AE427" i="2"/>
  <c r="AK427" i="2" s="1"/>
  <c r="AE426" i="2"/>
  <c r="AK426" i="2" s="1"/>
  <c r="AE425" i="2"/>
  <c r="AK425" i="2" s="1"/>
  <c r="AE424" i="2"/>
  <c r="AK424" i="2" s="1"/>
  <c r="AE423" i="2"/>
  <c r="AK423" i="2" s="1"/>
  <c r="AE422" i="2"/>
  <c r="AK422" i="2" s="1"/>
  <c r="AE421" i="2"/>
  <c r="AK421" i="2" s="1"/>
  <c r="AE420" i="2"/>
  <c r="AK420" i="2" s="1"/>
  <c r="AE419" i="2"/>
  <c r="AK419" i="2" s="1"/>
  <c r="AE418" i="2"/>
  <c r="AK418" i="2" s="1"/>
  <c r="AE417" i="2"/>
  <c r="AK417" i="2" s="1"/>
  <c r="AE416" i="2"/>
  <c r="AK416" i="2" s="1"/>
  <c r="AE415" i="2"/>
  <c r="AK415" i="2" s="1"/>
  <c r="AE414" i="2"/>
  <c r="AK414" i="2" s="1"/>
  <c r="AE413" i="2"/>
  <c r="AK413" i="2" s="1"/>
  <c r="AE412" i="2"/>
  <c r="AK412" i="2" s="1"/>
  <c r="AE411" i="2"/>
  <c r="AK411" i="2" s="1"/>
  <c r="AE410" i="2"/>
  <c r="AK410" i="2" s="1"/>
  <c r="AE409" i="2"/>
  <c r="AK409" i="2" s="1"/>
  <c r="AE408" i="2"/>
  <c r="AK408" i="2" s="1"/>
  <c r="AE407" i="2"/>
  <c r="AK407" i="2" s="1"/>
  <c r="AE406" i="2"/>
  <c r="AK406" i="2" s="1"/>
  <c r="AE405" i="2"/>
  <c r="AK405" i="2" s="1"/>
  <c r="AE404" i="2"/>
  <c r="AK404" i="2" s="1"/>
  <c r="AE403" i="2"/>
  <c r="AK403" i="2" s="1"/>
  <c r="AE402" i="2"/>
  <c r="AK402" i="2" s="1"/>
  <c r="AE401" i="2"/>
  <c r="AK401" i="2" s="1"/>
  <c r="AE400" i="2"/>
  <c r="AK400" i="2" s="1"/>
  <c r="AE399" i="2"/>
  <c r="AK399" i="2" s="1"/>
  <c r="AE398" i="2"/>
  <c r="AK398" i="2" s="1"/>
  <c r="AE397" i="2"/>
  <c r="AK397" i="2" s="1"/>
  <c r="AE396" i="2"/>
  <c r="AK396" i="2" s="1"/>
  <c r="AE395" i="2"/>
  <c r="AK395" i="2" s="1"/>
  <c r="AE394" i="2"/>
  <c r="AK394" i="2" s="1"/>
  <c r="AE393" i="2"/>
  <c r="AK393" i="2" s="1"/>
  <c r="AE392" i="2"/>
  <c r="AK392" i="2" s="1"/>
  <c r="AE391" i="2"/>
  <c r="AK391" i="2" s="1"/>
  <c r="AE390" i="2"/>
  <c r="AK390" i="2" s="1"/>
  <c r="AE389" i="2"/>
  <c r="AK389" i="2" s="1"/>
  <c r="AE388" i="2"/>
  <c r="AK388" i="2" s="1"/>
  <c r="AE387" i="2"/>
  <c r="AK387" i="2" s="1"/>
  <c r="AE386" i="2"/>
  <c r="AK386" i="2" s="1"/>
  <c r="AE385" i="2"/>
  <c r="AK385" i="2" s="1"/>
  <c r="AE384" i="2"/>
  <c r="AK384" i="2" s="1"/>
  <c r="AE383" i="2"/>
  <c r="AK383" i="2" s="1"/>
  <c r="AE382" i="2"/>
  <c r="AK382" i="2" s="1"/>
  <c r="AE381" i="2"/>
  <c r="AK381" i="2" s="1"/>
  <c r="AE380" i="2"/>
  <c r="AK380" i="2" s="1"/>
  <c r="AE379" i="2"/>
  <c r="AK379" i="2" s="1"/>
  <c r="AE378" i="2"/>
  <c r="AK378" i="2" s="1"/>
  <c r="AE377" i="2"/>
  <c r="AK377" i="2" s="1"/>
  <c r="AE376" i="2"/>
  <c r="AK376" i="2" s="1"/>
  <c r="AE375" i="2"/>
  <c r="AK375" i="2" s="1"/>
  <c r="AE374" i="2"/>
  <c r="AK374" i="2" s="1"/>
  <c r="AE373" i="2"/>
  <c r="AK373" i="2" s="1"/>
  <c r="AE372" i="2"/>
  <c r="AK372" i="2" s="1"/>
  <c r="AE371" i="2"/>
  <c r="AK371" i="2" s="1"/>
  <c r="AE370" i="2"/>
  <c r="AK370" i="2" s="1"/>
  <c r="AE369" i="2"/>
  <c r="AK369" i="2" s="1"/>
  <c r="AE368" i="2"/>
  <c r="AK368" i="2" s="1"/>
  <c r="AE367" i="2"/>
  <c r="AK367" i="2" s="1"/>
  <c r="AE366" i="2"/>
  <c r="AK366" i="2" s="1"/>
  <c r="AE365" i="2"/>
  <c r="AK365" i="2" s="1"/>
  <c r="AE364" i="2"/>
  <c r="AK364" i="2" s="1"/>
  <c r="AE363" i="2"/>
  <c r="AK363" i="2" s="1"/>
  <c r="AE362" i="2"/>
  <c r="AK362" i="2" s="1"/>
  <c r="AE361" i="2"/>
  <c r="AK361" i="2" s="1"/>
  <c r="AE360" i="2"/>
  <c r="AK360" i="2" s="1"/>
  <c r="AE359" i="2"/>
  <c r="AK359" i="2" s="1"/>
  <c r="AE358" i="2"/>
  <c r="AK358" i="2" s="1"/>
  <c r="AE357" i="2"/>
  <c r="AK357" i="2" s="1"/>
  <c r="AE356" i="2"/>
  <c r="AK356" i="2" s="1"/>
  <c r="AE355" i="2"/>
  <c r="AK355" i="2" s="1"/>
  <c r="AE354" i="2"/>
  <c r="AK354" i="2" s="1"/>
  <c r="AE353" i="2"/>
  <c r="AK353" i="2" s="1"/>
  <c r="AE352" i="2"/>
  <c r="AK352" i="2" s="1"/>
  <c r="AE351" i="2"/>
  <c r="AK351" i="2" s="1"/>
  <c r="AE350" i="2"/>
  <c r="AK350" i="2" s="1"/>
  <c r="AE349" i="2"/>
  <c r="AK349" i="2" s="1"/>
  <c r="AE348" i="2"/>
  <c r="AK348" i="2" s="1"/>
  <c r="AE347" i="2"/>
  <c r="AK347" i="2" s="1"/>
  <c r="AE346" i="2"/>
  <c r="AK346" i="2" s="1"/>
  <c r="AE345" i="2"/>
  <c r="AK345" i="2" s="1"/>
  <c r="AE344" i="2"/>
  <c r="AK344" i="2" s="1"/>
  <c r="AE343" i="2"/>
  <c r="AK343" i="2" s="1"/>
  <c r="AE342" i="2"/>
  <c r="AK342" i="2" s="1"/>
  <c r="AE341" i="2"/>
  <c r="AK341" i="2" s="1"/>
  <c r="AE340" i="2"/>
  <c r="AK340" i="2" s="1"/>
  <c r="AE339" i="2"/>
  <c r="AK339" i="2" s="1"/>
  <c r="AE338" i="2"/>
  <c r="AK338" i="2" s="1"/>
  <c r="AE337" i="2"/>
  <c r="AK337" i="2" s="1"/>
  <c r="AE336" i="2"/>
  <c r="AK336" i="2" s="1"/>
  <c r="AE335" i="2"/>
  <c r="AK335" i="2" s="1"/>
  <c r="AE334" i="2"/>
  <c r="AK334" i="2" s="1"/>
  <c r="AE333" i="2"/>
  <c r="AK333" i="2" s="1"/>
  <c r="AE332" i="2"/>
  <c r="AK332" i="2" s="1"/>
  <c r="AE331" i="2"/>
  <c r="AK331" i="2" s="1"/>
  <c r="AE330" i="2"/>
  <c r="AK330" i="2" s="1"/>
  <c r="AE329" i="2"/>
  <c r="AK329" i="2" s="1"/>
  <c r="AE328" i="2"/>
  <c r="AK328" i="2" s="1"/>
  <c r="AE327" i="2"/>
  <c r="AK327" i="2" s="1"/>
  <c r="AE326" i="2"/>
  <c r="AK326" i="2" s="1"/>
  <c r="AE325" i="2"/>
  <c r="AK325" i="2" s="1"/>
  <c r="AE324" i="2"/>
  <c r="AK324" i="2" s="1"/>
  <c r="AE323" i="2"/>
  <c r="AK323" i="2" s="1"/>
  <c r="AE322" i="2"/>
  <c r="AK322" i="2" s="1"/>
  <c r="AE321" i="2"/>
  <c r="AK321" i="2" s="1"/>
  <c r="AE320" i="2"/>
  <c r="AK320" i="2" s="1"/>
  <c r="AE319" i="2"/>
  <c r="AK319" i="2" s="1"/>
  <c r="AE318" i="2"/>
  <c r="AK318" i="2" s="1"/>
  <c r="AE317" i="2"/>
  <c r="AK317" i="2" s="1"/>
  <c r="AE316" i="2"/>
  <c r="AK316" i="2" s="1"/>
  <c r="AE315" i="2"/>
  <c r="AK315" i="2" s="1"/>
  <c r="AE314" i="2"/>
  <c r="AK314" i="2" s="1"/>
  <c r="AE313" i="2"/>
  <c r="AK313" i="2" s="1"/>
  <c r="AE312" i="2"/>
  <c r="AK312" i="2" s="1"/>
  <c r="AE311" i="2"/>
  <c r="AK311" i="2" s="1"/>
  <c r="AE310" i="2"/>
  <c r="AK310" i="2" s="1"/>
  <c r="AE309" i="2"/>
  <c r="AK309" i="2" s="1"/>
  <c r="AE308" i="2"/>
  <c r="AK308" i="2" s="1"/>
  <c r="AE307" i="2"/>
  <c r="AK307" i="2" s="1"/>
  <c r="AE306" i="2"/>
  <c r="AK306" i="2" s="1"/>
  <c r="AE305" i="2"/>
  <c r="AK305" i="2" s="1"/>
  <c r="AE304" i="2"/>
  <c r="AK304" i="2" s="1"/>
  <c r="AE303" i="2"/>
  <c r="AK303" i="2" s="1"/>
  <c r="AE302" i="2"/>
  <c r="AK302" i="2" s="1"/>
  <c r="AE301" i="2"/>
  <c r="AK301" i="2" s="1"/>
  <c r="AE300" i="2"/>
  <c r="AK300" i="2" s="1"/>
  <c r="AE299" i="2"/>
  <c r="AK299" i="2" s="1"/>
  <c r="AE298" i="2"/>
  <c r="AK298" i="2" s="1"/>
  <c r="AE297" i="2"/>
  <c r="AK297" i="2" s="1"/>
  <c r="AE296" i="2"/>
  <c r="AK296" i="2" s="1"/>
  <c r="AE295" i="2"/>
  <c r="AK295" i="2" s="1"/>
  <c r="AE294" i="2"/>
  <c r="AK294" i="2" s="1"/>
  <c r="AE293" i="2"/>
  <c r="AK293" i="2" s="1"/>
  <c r="AE292" i="2"/>
  <c r="AK292" i="2" s="1"/>
  <c r="AE291" i="2"/>
  <c r="AK291" i="2" s="1"/>
  <c r="AE290" i="2"/>
  <c r="AK290" i="2" s="1"/>
  <c r="AE289" i="2"/>
  <c r="AK289" i="2" s="1"/>
  <c r="AE288" i="2"/>
  <c r="AK288" i="2" s="1"/>
  <c r="AE287" i="2"/>
  <c r="AK287" i="2" s="1"/>
  <c r="AE286" i="2"/>
  <c r="AK286" i="2" s="1"/>
  <c r="AE285" i="2"/>
  <c r="AK285" i="2" s="1"/>
  <c r="AE284" i="2"/>
  <c r="AK284" i="2" s="1"/>
  <c r="AE283" i="2"/>
  <c r="AK283" i="2" s="1"/>
  <c r="AE282" i="2"/>
  <c r="AK282" i="2" s="1"/>
  <c r="AE281" i="2"/>
  <c r="AK281" i="2" s="1"/>
  <c r="AE280" i="2"/>
  <c r="AK280" i="2" s="1"/>
  <c r="AE279" i="2"/>
  <c r="AK279" i="2" s="1"/>
  <c r="AE278" i="2"/>
  <c r="AK278" i="2" s="1"/>
  <c r="AE277" i="2"/>
  <c r="AK277" i="2" s="1"/>
  <c r="AE276" i="2"/>
  <c r="AK276" i="2" s="1"/>
  <c r="AE275" i="2"/>
  <c r="AK275" i="2" s="1"/>
  <c r="AE274" i="2"/>
  <c r="AK274" i="2" s="1"/>
  <c r="AE273" i="2"/>
  <c r="AK273" i="2" s="1"/>
  <c r="AE272" i="2"/>
  <c r="AK272" i="2" s="1"/>
  <c r="AE271" i="2"/>
  <c r="AK271" i="2" s="1"/>
  <c r="AE270" i="2"/>
  <c r="AK270" i="2" s="1"/>
  <c r="AE269" i="2"/>
  <c r="AK269" i="2" s="1"/>
  <c r="AE268" i="2"/>
  <c r="AK268" i="2" s="1"/>
  <c r="AE267" i="2"/>
  <c r="AK267" i="2" s="1"/>
  <c r="AE266" i="2"/>
  <c r="AK266" i="2" s="1"/>
  <c r="AE265" i="2"/>
  <c r="AK265" i="2" s="1"/>
  <c r="AE264" i="2"/>
  <c r="AK264" i="2" s="1"/>
  <c r="AE263" i="2"/>
  <c r="AK263" i="2" s="1"/>
  <c r="AE262" i="2"/>
  <c r="AK262" i="2" s="1"/>
  <c r="AE261" i="2"/>
  <c r="AK261" i="2" s="1"/>
  <c r="AE260" i="2"/>
  <c r="AK260" i="2" s="1"/>
  <c r="AE259" i="2"/>
  <c r="AK259" i="2" s="1"/>
  <c r="AE258" i="2"/>
  <c r="AK258" i="2" s="1"/>
  <c r="AE257" i="2"/>
  <c r="AK257" i="2" s="1"/>
  <c r="AE256" i="2"/>
  <c r="AK256" i="2" s="1"/>
  <c r="AE255" i="2"/>
  <c r="AK255" i="2" s="1"/>
  <c r="AE254" i="2"/>
  <c r="AK254" i="2" s="1"/>
  <c r="AE253" i="2"/>
  <c r="AK253" i="2" s="1"/>
  <c r="AE252" i="2"/>
  <c r="AK252" i="2" s="1"/>
  <c r="AE251" i="2"/>
  <c r="AK251" i="2" s="1"/>
  <c r="AE250" i="2"/>
  <c r="AK250" i="2" s="1"/>
  <c r="AE249" i="2"/>
  <c r="AK249" i="2" s="1"/>
  <c r="AE248" i="2"/>
  <c r="AK248" i="2" s="1"/>
  <c r="AE247" i="2"/>
  <c r="AK247" i="2" s="1"/>
  <c r="AE246" i="2"/>
  <c r="AK246" i="2" s="1"/>
  <c r="AE245" i="2"/>
  <c r="AK245" i="2" s="1"/>
  <c r="AE244" i="2"/>
  <c r="AK244" i="2" s="1"/>
  <c r="AE243" i="2"/>
  <c r="AK243" i="2" s="1"/>
  <c r="AE242" i="2"/>
  <c r="AK242" i="2" s="1"/>
  <c r="AE241" i="2"/>
  <c r="AK241" i="2" s="1"/>
  <c r="AE240" i="2"/>
  <c r="AK240" i="2" s="1"/>
  <c r="AE239" i="2"/>
  <c r="AK239" i="2" s="1"/>
  <c r="AE238" i="2"/>
  <c r="AK238" i="2" s="1"/>
  <c r="AE237" i="2"/>
  <c r="AK237" i="2" s="1"/>
  <c r="AE236" i="2"/>
  <c r="AK236" i="2" s="1"/>
  <c r="AE235" i="2"/>
  <c r="AK235" i="2" s="1"/>
  <c r="AE234" i="2"/>
  <c r="AK234" i="2" s="1"/>
  <c r="AE233" i="2"/>
  <c r="AK233" i="2" s="1"/>
  <c r="AE232" i="2"/>
  <c r="AK232" i="2" s="1"/>
  <c r="AE231" i="2"/>
  <c r="AK231" i="2" s="1"/>
  <c r="AE230" i="2"/>
  <c r="AK230" i="2" s="1"/>
  <c r="AE229" i="2"/>
  <c r="AK229" i="2" s="1"/>
  <c r="AE228" i="2"/>
  <c r="AK228" i="2" s="1"/>
  <c r="AE227" i="2"/>
  <c r="AK227" i="2" s="1"/>
  <c r="AE226" i="2"/>
  <c r="AK226" i="2" s="1"/>
  <c r="AE225" i="2"/>
  <c r="AK225" i="2" s="1"/>
  <c r="AE224" i="2"/>
  <c r="AK224" i="2" s="1"/>
  <c r="AE223" i="2"/>
  <c r="AK223" i="2" s="1"/>
  <c r="AE222" i="2"/>
  <c r="AK222" i="2" s="1"/>
  <c r="AE221" i="2"/>
  <c r="AK221" i="2" s="1"/>
  <c r="AE220" i="2"/>
  <c r="AK220" i="2" s="1"/>
  <c r="AE219" i="2"/>
  <c r="AK219" i="2" s="1"/>
  <c r="AE218" i="2"/>
  <c r="AK218" i="2" s="1"/>
  <c r="AE217" i="2"/>
  <c r="AK217" i="2" s="1"/>
  <c r="AE216" i="2"/>
  <c r="AK216" i="2" s="1"/>
  <c r="AE215" i="2"/>
  <c r="AK215" i="2" s="1"/>
  <c r="AE214" i="2"/>
  <c r="AK214" i="2" s="1"/>
  <c r="AE213" i="2"/>
  <c r="AK213" i="2" s="1"/>
  <c r="AE212" i="2"/>
  <c r="AK212" i="2" s="1"/>
  <c r="AE211" i="2"/>
  <c r="AK211" i="2" s="1"/>
  <c r="AE210" i="2"/>
  <c r="AK210" i="2" s="1"/>
  <c r="AE209" i="2"/>
  <c r="AK209" i="2" s="1"/>
  <c r="AE208" i="2"/>
  <c r="AK208" i="2" s="1"/>
  <c r="AE207" i="2"/>
  <c r="AK207" i="2" s="1"/>
  <c r="AE206" i="2"/>
  <c r="AK206" i="2" s="1"/>
  <c r="AE205" i="2"/>
  <c r="AK205" i="2" s="1"/>
  <c r="AE204" i="2"/>
  <c r="AK204" i="2" s="1"/>
  <c r="AE203" i="2"/>
  <c r="AK203" i="2" s="1"/>
  <c r="AE202" i="2"/>
  <c r="AK202" i="2" s="1"/>
  <c r="AE201" i="2"/>
  <c r="AK201" i="2" s="1"/>
  <c r="AE200" i="2"/>
  <c r="AK200" i="2" s="1"/>
  <c r="AE199" i="2"/>
  <c r="AK199" i="2" s="1"/>
  <c r="AE198" i="2"/>
  <c r="AK198" i="2" s="1"/>
  <c r="AE197" i="2"/>
  <c r="AK197" i="2" s="1"/>
  <c r="AE196" i="2"/>
  <c r="AK196" i="2" s="1"/>
  <c r="AE195" i="2"/>
  <c r="AK195" i="2" s="1"/>
  <c r="AE194" i="2"/>
  <c r="AK194" i="2" s="1"/>
  <c r="AE193" i="2"/>
  <c r="AK193" i="2" s="1"/>
  <c r="AE192" i="2"/>
  <c r="AK192" i="2" s="1"/>
  <c r="AE191" i="2"/>
  <c r="AK191" i="2" s="1"/>
  <c r="AE190" i="2"/>
  <c r="AK190" i="2" s="1"/>
  <c r="AE189" i="2"/>
  <c r="AK189" i="2" s="1"/>
  <c r="AE188" i="2"/>
  <c r="AK188" i="2" s="1"/>
  <c r="AE187" i="2"/>
  <c r="AK187" i="2" s="1"/>
  <c r="AE186" i="2"/>
  <c r="AK186" i="2" s="1"/>
  <c r="AE185" i="2"/>
  <c r="AK185" i="2" s="1"/>
  <c r="AE184" i="2"/>
  <c r="AK184" i="2" s="1"/>
  <c r="AE183" i="2"/>
  <c r="AK183" i="2" s="1"/>
  <c r="AE182" i="2"/>
  <c r="AK182" i="2" s="1"/>
  <c r="AE181" i="2"/>
  <c r="AK181" i="2" s="1"/>
  <c r="AE180" i="2"/>
  <c r="AK180" i="2" s="1"/>
  <c r="AE179" i="2"/>
  <c r="AK179" i="2" s="1"/>
  <c r="AE178" i="2"/>
  <c r="AK178" i="2" s="1"/>
  <c r="AE177" i="2"/>
  <c r="AK177" i="2" s="1"/>
  <c r="AE176" i="2"/>
  <c r="AK176" i="2" s="1"/>
  <c r="AE175" i="2"/>
  <c r="AK175" i="2" s="1"/>
  <c r="AE174" i="2"/>
  <c r="AK174" i="2" s="1"/>
  <c r="AE173" i="2"/>
  <c r="AK173" i="2" s="1"/>
  <c r="AE172" i="2"/>
  <c r="AK172" i="2" s="1"/>
  <c r="AE171" i="2"/>
  <c r="AK171" i="2" s="1"/>
  <c r="AE170" i="2"/>
  <c r="AK170" i="2" s="1"/>
  <c r="AE169" i="2"/>
  <c r="AK169" i="2" s="1"/>
  <c r="AE168" i="2"/>
  <c r="AK168" i="2" s="1"/>
  <c r="AE167" i="2"/>
  <c r="AK167" i="2" s="1"/>
  <c r="AE166" i="2"/>
  <c r="AK166" i="2" s="1"/>
  <c r="AE165" i="2"/>
  <c r="AK165" i="2" s="1"/>
  <c r="AE164" i="2"/>
  <c r="AK164" i="2" s="1"/>
  <c r="AE163" i="2"/>
  <c r="AK163" i="2" s="1"/>
  <c r="AE162" i="2"/>
  <c r="AK162" i="2" s="1"/>
  <c r="AE161" i="2"/>
  <c r="AK161" i="2" s="1"/>
  <c r="AE160" i="2"/>
  <c r="AK160" i="2" s="1"/>
  <c r="AE159" i="2"/>
  <c r="AK159" i="2" s="1"/>
  <c r="AE158" i="2"/>
  <c r="AK158" i="2" s="1"/>
  <c r="AE157" i="2"/>
  <c r="AK157" i="2" s="1"/>
  <c r="AE156" i="2"/>
  <c r="AK156" i="2" s="1"/>
  <c r="AE155" i="2"/>
  <c r="AK155" i="2" s="1"/>
  <c r="AE154" i="2"/>
  <c r="AK154" i="2" s="1"/>
  <c r="AE153" i="2"/>
  <c r="AK153" i="2" s="1"/>
  <c r="AE152" i="2"/>
  <c r="AK152" i="2" s="1"/>
  <c r="AE151" i="2"/>
  <c r="AK151" i="2" s="1"/>
  <c r="AE150" i="2"/>
  <c r="AK150" i="2" s="1"/>
  <c r="AE149" i="2"/>
  <c r="AK149" i="2" s="1"/>
  <c r="AE148" i="2"/>
  <c r="AK148" i="2" s="1"/>
  <c r="AE147" i="2"/>
  <c r="AK147" i="2" s="1"/>
  <c r="AE146" i="2"/>
  <c r="AK146" i="2" s="1"/>
  <c r="AE145" i="2"/>
  <c r="AK145" i="2" s="1"/>
  <c r="AE144" i="2"/>
  <c r="AK144" i="2" s="1"/>
  <c r="AE143" i="2"/>
  <c r="AK143" i="2" s="1"/>
  <c r="AE142" i="2"/>
  <c r="AK142" i="2" s="1"/>
  <c r="AE141" i="2"/>
  <c r="AK141" i="2" s="1"/>
  <c r="AE140" i="2"/>
  <c r="AK140" i="2" s="1"/>
  <c r="AE139" i="2"/>
  <c r="AK139" i="2" s="1"/>
  <c r="AE138" i="2"/>
  <c r="AK138" i="2" s="1"/>
  <c r="AE137" i="2"/>
  <c r="AK137" i="2" s="1"/>
  <c r="AE136" i="2"/>
  <c r="AK136" i="2" s="1"/>
  <c r="AE135" i="2"/>
  <c r="AK135" i="2" s="1"/>
  <c r="AE134" i="2"/>
  <c r="AK134" i="2" s="1"/>
  <c r="AE133" i="2"/>
  <c r="AK133" i="2" s="1"/>
  <c r="AE132" i="2"/>
  <c r="AK132" i="2" s="1"/>
  <c r="AE131" i="2"/>
  <c r="AK131" i="2" s="1"/>
  <c r="AE130" i="2"/>
  <c r="AK130" i="2" s="1"/>
  <c r="AE129" i="2"/>
  <c r="AK129" i="2" s="1"/>
  <c r="AE128" i="2"/>
  <c r="AK128" i="2" s="1"/>
  <c r="AE127" i="2"/>
  <c r="AK127" i="2" s="1"/>
  <c r="AE126" i="2"/>
  <c r="AK126" i="2" s="1"/>
  <c r="AE125" i="2"/>
  <c r="AK125" i="2" s="1"/>
  <c r="AE124" i="2"/>
  <c r="AK124" i="2" s="1"/>
  <c r="AE123" i="2"/>
  <c r="AK123" i="2" s="1"/>
  <c r="AE122" i="2"/>
  <c r="AK122" i="2" s="1"/>
  <c r="AE121" i="2"/>
  <c r="AK121" i="2" s="1"/>
  <c r="AE120" i="2"/>
  <c r="AK120" i="2" s="1"/>
  <c r="AE119" i="2"/>
  <c r="AK119" i="2" s="1"/>
  <c r="AE118" i="2"/>
  <c r="AK118" i="2" s="1"/>
  <c r="AE117" i="2"/>
  <c r="AK117" i="2" s="1"/>
  <c r="AE116" i="2"/>
  <c r="AK116" i="2" s="1"/>
  <c r="AE115" i="2"/>
  <c r="AK115" i="2" s="1"/>
  <c r="AE114" i="2"/>
  <c r="AK114" i="2" s="1"/>
  <c r="AE113" i="2"/>
  <c r="AK113" i="2" s="1"/>
  <c r="AE112" i="2"/>
  <c r="AK112" i="2" s="1"/>
  <c r="AE111" i="2"/>
  <c r="AK111" i="2" s="1"/>
  <c r="AE110" i="2"/>
  <c r="AK110" i="2" s="1"/>
  <c r="AE109" i="2"/>
  <c r="AK109" i="2" s="1"/>
  <c r="AE108" i="2"/>
  <c r="AK108" i="2" s="1"/>
  <c r="AE107" i="2"/>
  <c r="AK107" i="2" s="1"/>
  <c r="AE106" i="2"/>
  <c r="AK106" i="2" s="1"/>
  <c r="AE105" i="2"/>
  <c r="AK105" i="2" s="1"/>
  <c r="AE104" i="2"/>
  <c r="AK104" i="2" s="1"/>
  <c r="AE103" i="2"/>
  <c r="AK103" i="2" s="1"/>
  <c r="AE102" i="2"/>
  <c r="AK102" i="2" s="1"/>
  <c r="AE101" i="2"/>
  <c r="AK101" i="2" s="1"/>
  <c r="AE100" i="2"/>
  <c r="AK100" i="2" s="1"/>
  <c r="AE99" i="2"/>
  <c r="AK99" i="2" s="1"/>
  <c r="AE98" i="2"/>
  <c r="AK98" i="2" s="1"/>
  <c r="AE97" i="2"/>
  <c r="AK97" i="2" s="1"/>
  <c r="AE96" i="2"/>
  <c r="AK96" i="2" s="1"/>
  <c r="AE95" i="2"/>
  <c r="AK95" i="2" s="1"/>
  <c r="AE94" i="2"/>
  <c r="AK94" i="2" s="1"/>
  <c r="AE93" i="2"/>
  <c r="AK93" i="2" s="1"/>
  <c r="AE92" i="2"/>
  <c r="AK92" i="2" s="1"/>
  <c r="AE91" i="2"/>
  <c r="AK91" i="2" s="1"/>
  <c r="AE90" i="2"/>
  <c r="AK90" i="2" s="1"/>
  <c r="AE89" i="2"/>
  <c r="AK89" i="2" s="1"/>
  <c r="AE88" i="2"/>
  <c r="AK88" i="2" s="1"/>
  <c r="AE87" i="2"/>
  <c r="AK87" i="2" s="1"/>
  <c r="AE86" i="2"/>
  <c r="AK86" i="2" s="1"/>
  <c r="AE85" i="2"/>
  <c r="AK85" i="2" s="1"/>
  <c r="AE84" i="2"/>
  <c r="AK84" i="2" s="1"/>
  <c r="AE83" i="2"/>
  <c r="AK83" i="2" s="1"/>
  <c r="AE82" i="2"/>
  <c r="AK82" i="2" s="1"/>
  <c r="AE81" i="2"/>
  <c r="AK81" i="2" s="1"/>
  <c r="AE80" i="2"/>
  <c r="AK80" i="2" s="1"/>
  <c r="AE79" i="2"/>
  <c r="AK79" i="2" s="1"/>
  <c r="AE78" i="2"/>
  <c r="AK78" i="2" s="1"/>
  <c r="AE77" i="2"/>
  <c r="AK77" i="2" s="1"/>
  <c r="AE76" i="2"/>
  <c r="AK76" i="2" s="1"/>
  <c r="AE75" i="2"/>
  <c r="AK75" i="2" s="1"/>
  <c r="AE74" i="2"/>
  <c r="AK74" i="2" s="1"/>
  <c r="AE73" i="2"/>
  <c r="AK73" i="2" s="1"/>
  <c r="AE72" i="2"/>
  <c r="AK72" i="2" s="1"/>
  <c r="AE71" i="2"/>
  <c r="AK71" i="2" s="1"/>
  <c r="AE70" i="2"/>
  <c r="AK70" i="2" s="1"/>
  <c r="AE69" i="2"/>
  <c r="AK69" i="2" s="1"/>
  <c r="AE68" i="2"/>
  <c r="AK68" i="2" s="1"/>
  <c r="AE67" i="2"/>
  <c r="AK67" i="2" s="1"/>
  <c r="AE66" i="2"/>
  <c r="AK66" i="2" s="1"/>
  <c r="AE65" i="2"/>
  <c r="AK65" i="2" s="1"/>
  <c r="AE64" i="2"/>
  <c r="AK64" i="2" s="1"/>
  <c r="AE63" i="2"/>
  <c r="AK63" i="2" s="1"/>
  <c r="AE62" i="2"/>
  <c r="AK62" i="2" s="1"/>
  <c r="AE61" i="2"/>
  <c r="AK61" i="2" s="1"/>
  <c r="AE60" i="2"/>
  <c r="AK60" i="2" s="1"/>
  <c r="AE59" i="2"/>
  <c r="AK59" i="2" s="1"/>
  <c r="AE58" i="2"/>
  <c r="AK58" i="2" s="1"/>
  <c r="AE57" i="2"/>
  <c r="AK57" i="2" s="1"/>
  <c r="AE56" i="2"/>
  <c r="AK56" i="2" s="1"/>
  <c r="AE55" i="2"/>
  <c r="AK55" i="2" s="1"/>
  <c r="AE54" i="2"/>
  <c r="AK54" i="2" s="1"/>
  <c r="AE53" i="2"/>
  <c r="AK53" i="2" s="1"/>
  <c r="AE52" i="2"/>
  <c r="AK52" i="2" s="1"/>
  <c r="AE51" i="2"/>
  <c r="AK51" i="2" s="1"/>
  <c r="AE50" i="2"/>
  <c r="AK50" i="2" s="1"/>
  <c r="AE49" i="2"/>
  <c r="AK49" i="2" s="1"/>
  <c r="AE48" i="2"/>
  <c r="AK48" i="2" s="1"/>
  <c r="AE47" i="2"/>
  <c r="AK47" i="2" s="1"/>
  <c r="AE46" i="2"/>
  <c r="AK46" i="2" s="1"/>
  <c r="AE45" i="2"/>
  <c r="AK45" i="2" s="1"/>
  <c r="AE44" i="2"/>
  <c r="AK44" i="2" s="1"/>
  <c r="AE43" i="2"/>
  <c r="AK43" i="2" s="1"/>
  <c r="AE42" i="2"/>
  <c r="AK42" i="2" s="1"/>
  <c r="AE41" i="2"/>
  <c r="AK41" i="2" s="1"/>
  <c r="AE40" i="2"/>
  <c r="AK40" i="2" s="1"/>
  <c r="AE39" i="2"/>
  <c r="AK39" i="2" s="1"/>
  <c r="AE38" i="2"/>
  <c r="AK38" i="2" s="1"/>
  <c r="AE37" i="2"/>
  <c r="AK37" i="2" s="1"/>
  <c r="AE36" i="2"/>
  <c r="AK36" i="2" s="1"/>
  <c r="AE35" i="2"/>
  <c r="AK35" i="2" s="1"/>
  <c r="AE34" i="2"/>
  <c r="AK34" i="2" s="1"/>
  <c r="AE33" i="2"/>
  <c r="AK33" i="2" s="1"/>
  <c r="AE32" i="2"/>
  <c r="AK32" i="2" s="1"/>
  <c r="AE31" i="2"/>
  <c r="AK31" i="2" s="1"/>
  <c r="AE30" i="2"/>
  <c r="AK30" i="2" s="1"/>
  <c r="AE29" i="2"/>
  <c r="AK29" i="2" s="1"/>
  <c r="AE28" i="2"/>
  <c r="AK28" i="2" s="1"/>
  <c r="AE27" i="2"/>
  <c r="AK27" i="2" s="1"/>
  <c r="AE26" i="2"/>
  <c r="AK26" i="2" s="1"/>
  <c r="AE25" i="2"/>
  <c r="AK25" i="2" s="1"/>
  <c r="AE24" i="2"/>
  <c r="AK24" i="2" s="1"/>
  <c r="AE23" i="2"/>
  <c r="AK23" i="2" s="1"/>
  <c r="AE22" i="2"/>
  <c r="AK22" i="2" s="1"/>
  <c r="AE21" i="2"/>
  <c r="AK21" i="2" s="1"/>
  <c r="AE20" i="2"/>
  <c r="AK20" i="2" s="1"/>
  <c r="AE19" i="2"/>
  <c r="AK19" i="2" s="1"/>
  <c r="AE18" i="2"/>
  <c r="AK18" i="2" s="1"/>
  <c r="AE17" i="2"/>
  <c r="AK17" i="2" s="1"/>
  <c r="AE16" i="2"/>
  <c r="AK16" i="2" s="1"/>
  <c r="AE15" i="2"/>
  <c r="AK15" i="2" s="1"/>
  <c r="AE14" i="2"/>
  <c r="AK14" i="2" s="1"/>
  <c r="AE13" i="2"/>
  <c r="AK13" i="2" s="1"/>
  <c r="AE12" i="2"/>
  <c r="AK12" i="2" s="1"/>
  <c r="AE11" i="2"/>
  <c r="AK11" i="2" s="1"/>
  <c r="AE10" i="2"/>
  <c r="AK10" i="2" s="1"/>
  <c r="AE9" i="2"/>
  <c r="AK9" i="2" s="1"/>
  <c r="AQ8" i="2"/>
  <c r="AE8" i="2"/>
  <c r="AK8" i="2" s="1"/>
  <c r="AP12" i="2"/>
  <c r="AP8" i="2"/>
  <c r="I6" i="2"/>
  <c r="J6" i="2"/>
  <c r="K6" i="2"/>
  <c r="H6" i="2"/>
  <c r="AS383" i="2"/>
  <c r="AS384" i="2"/>
  <c r="AS385" i="2"/>
  <c r="AS386" i="2"/>
  <c r="AS387" i="2"/>
  <c r="AS388" i="2"/>
  <c r="AS389" i="2"/>
  <c r="AS390" i="2"/>
  <c r="AS391" i="2"/>
  <c r="AS392" i="2"/>
  <c r="AS393" i="2"/>
  <c r="AS394" i="2"/>
  <c r="AS395" i="2"/>
  <c r="AS396" i="2"/>
  <c r="AS397" i="2"/>
  <c r="AS398" i="2"/>
  <c r="AS399" i="2"/>
  <c r="AS400" i="2"/>
  <c r="AS401" i="2"/>
  <c r="AS402" i="2"/>
  <c r="AS403" i="2"/>
  <c r="AS404" i="2"/>
  <c r="AS405" i="2"/>
  <c r="AS406" i="2"/>
  <c r="AS407" i="2"/>
  <c r="AS408" i="2"/>
  <c r="AS409" i="2"/>
  <c r="AS410" i="2"/>
  <c r="AS411" i="2"/>
  <c r="AS412" i="2"/>
  <c r="AS413" i="2"/>
  <c r="AS414" i="2"/>
  <c r="AS415" i="2"/>
  <c r="AS416" i="2"/>
  <c r="AS417" i="2"/>
  <c r="AS418" i="2"/>
  <c r="AS419" i="2"/>
  <c r="AS420" i="2"/>
  <c r="AS421" i="2"/>
  <c r="AS422" i="2"/>
  <c r="AS423" i="2"/>
  <c r="AS424" i="2"/>
  <c r="AS425" i="2"/>
  <c r="AS426" i="2"/>
  <c r="AS427" i="2"/>
  <c r="AS428" i="2"/>
  <c r="AS429" i="2"/>
  <c r="AS430" i="2"/>
  <c r="AS431" i="2"/>
  <c r="AS432" i="2"/>
  <c r="AS433" i="2"/>
  <c r="AS434" i="2"/>
  <c r="AS435" i="2"/>
  <c r="AS436" i="2"/>
  <c r="AS437" i="2"/>
  <c r="AS438" i="2"/>
  <c r="AS439" i="2"/>
  <c r="AS440" i="2"/>
  <c r="AS441" i="2"/>
  <c r="AS442" i="2"/>
  <c r="AS443" i="2"/>
  <c r="AS444" i="2"/>
  <c r="AS445" i="2"/>
  <c r="AS446" i="2"/>
  <c r="AS447" i="2"/>
  <c r="AS448" i="2"/>
  <c r="AS449" i="2"/>
  <c r="AS450" i="2"/>
  <c r="AS451" i="2"/>
  <c r="AS452" i="2"/>
  <c r="AS453" i="2"/>
  <c r="AS454" i="2"/>
  <c r="AS455" i="2"/>
  <c r="AS456" i="2"/>
  <c r="AS457" i="2"/>
  <c r="AS458" i="2"/>
  <c r="AS459" i="2"/>
  <c r="AS460" i="2"/>
  <c r="AS461" i="2"/>
  <c r="AS462" i="2"/>
  <c r="AS463" i="2"/>
  <c r="AS464" i="2"/>
  <c r="AS465" i="2"/>
  <c r="AS466" i="2"/>
  <c r="AS467" i="2"/>
  <c r="AS468" i="2"/>
  <c r="AS469" i="2"/>
  <c r="AS470" i="2"/>
  <c r="AS471" i="2"/>
  <c r="AS472" i="2"/>
  <c r="AS473" i="2"/>
  <c r="AS474" i="2"/>
  <c r="AS475" i="2"/>
  <c r="AS476" i="2"/>
  <c r="AS477" i="2"/>
  <c r="AS478" i="2"/>
  <c r="AS479" i="2"/>
  <c r="AS480" i="2"/>
  <c r="AS481" i="2"/>
  <c r="AS482" i="2"/>
  <c r="AS483" i="2"/>
  <c r="AS484" i="2"/>
  <c r="AS485" i="2"/>
  <c r="AS486" i="2"/>
  <c r="AS487" i="2"/>
  <c r="AS488" i="2"/>
  <c r="AS489" i="2"/>
  <c r="AS490" i="2"/>
  <c r="AS491" i="2"/>
  <c r="AS492" i="2"/>
  <c r="AS493" i="2"/>
  <c r="AS494" i="2"/>
  <c r="AS495" i="2"/>
  <c r="AS496" i="2"/>
  <c r="AS497" i="2"/>
  <c r="AS498" i="2"/>
  <c r="AS499" i="2"/>
  <c r="AS500" i="2"/>
  <c r="AS501" i="2"/>
  <c r="AS502" i="2"/>
  <c r="AS503" i="2"/>
  <c r="AS504" i="2"/>
  <c r="AS505" i="2"/>
  <c r="AS506" i="2"/>
  <c r="AS507" i="2"/>
  <c r="AS508" i="2"/>
  <c r="AS509" i="2"/>
  <c r="AS510" i="2"/>
  <c r="AS511" i="2"/>
  <c r="AS512" i="2"/>
  <c r="AS513" i="2"/>
  <c r="AS514" i="2"/>
  <c r="AS515" i="2"/>
  <c r="AS516" i="2"/>
  <c r="AS517" i="2"/>
  <c r="AS518" i="2"/>
  <c r="AS519" i="2"/>
  <c r="AS520" i="2"/>
  <c r="AS521" i="2"/>
  <c r="AS522" i="2"/>
  <c r="AS523" i="2"/>
  <c r="AS524" i="2"/>
  <c r="AS525" i="2"/>
  <c r="AS526" i="2"/>
  <c r="AS527" i="2"/>
  <c r="AS528" i="2"/>
  <c r="AS529" i="2"/>
  <c r="AS530" i="2"/>
  <c r="AS531" i="2"/>
  <c r="AS532" i="2"/>
  <c r="AS533" i="2"/>
  <c r="AS534" i="2"/>
  <c r="AS535" i="2"/>
  <c r="AS536" i="2"/>
  <c r="AS537" i="2"/>
  <c r="AS538" i="2"/>
  <c r="AS539" i="2"/>
  <c r="AS540" i="2"/>
  <c r="AS541" i="2"/>
  <c r="AS542" i="2"/>
  <c r="AS543" i="2"/>
  <c r="AS544" i="2"/>
  <c r="AS545" i="2"/>
  <c r="AS546" i="2"/>
  <c r="AS547" i="2"/>
  <c r="AS548" i="2"/>
  <c r="AS549" i="2"/>
  <c r="Z383" i="2"/>
  <c r="AF383" i="2" s="1"/>
  <c r="AA383" i="2"/>
  <c r="AG383" i="2" s="1"/>
  <c r="AB383" i="2"/>
  <c r="AH383" i="2" s="1"/>
  <c r="AC383" i="2"/>
  <c r="AI383" i="2" s="1"/>
  <c r="AD383" i="2"/>
  <c r="AL383" i="2"/>
  <c r="AM383" i="2"/>
  <c r="AN383" i="2"/>
  <c r="AO383" i="2"/>
  <c r="AP383" i="2"/>
  <c r="Z384" i="2"/>
  <c r="AF384" i="2" s="1"/>
  <c r="AA384" i="2"/>
  <c r="AG384" i="2" s="1"/>
  <c r="AB384" i="2"/>
  <c r="AH384" i="2" s="1"/>
  <c r="AC384" i="2"/>
  <c r="AI384" i="2" s="1"/>
  <c r="AD384" i="2"/>
  <c r="AL384" i="2"/>
  <c r="AM384" i="2"/>
  <c r="AN384" i="2"/>
  <c r="AO384" i="2"/>
  <c r="AP384" i="2"/>
  <c r="Z385" i="2"/>
  <c r="AF385" i="2" s="1"/>
  <c r="AA385" i="2"/>
  <c r="AG385" i="2" s="1"/>
  <c r="AB385" i="2"/>
  <c r="AH385" i="2" s="1"/>
  <c r="AC385" i="2"/>
  <c r="AI385" i="2" s="1"/>
  <c r="AD385" i="2"/>
  <c r="AL385" i="2"/>
  <c r="AM385" i="2"/>
  <c r="AN385" i="2"/>
  <c r="AO385" i="2"/>
  <c r="AP385" i="2"/>
  <c r="Z386" i="2"/>
  <c r="AF386" i="2" s="1"/>
  <c r="AA386" i="2"/>
  <c r="AG386" i="2" s="1"/>
  <c r="AB386" i="2"/>
  <c r="AH386" i="2" s="1"/>
  <c r="AC386" i="2"/>
  <c r="AI386" i="2" s="1"/>
  <c r="AD386" i="2"/>
  <c r="AJ386" i="2" s="1"/>
  <c r="AL386" i="2"/>
  <c r="AM386" i="2"/>
  <c r="AN386" i="2"/>
  <c r="AO386" i="2"/>
  <c r="AP386" i="2"/>
  <c r="Z387" i="2"/>
  <c r="AF387" i="2" s="1"/>
  <c r="AA387" i="2"/>
  <c r="AG387" i="2" s="1"/>
  <c r="AB387" i="2"/>
  <c r="AH387" i="2" s="1"/>
  <c r="AC387" i="2"/>
  <c r="AI387" i="2" s="1"/>
  <c r="AD387" i="2"/>
  <c r="AL387" i="2"/>
  <c r="AM387" i="2"/>
  <c r="AN387" i="2"/>
  <c r="AO387" i="2"/>
  <c r="AP387" i="2"/>
  <c r="Z388" i="2"/>
  <c r="AF388" i="2" s="1"/>
  <c r="AA388" i="2"/>
  <c r="AG388" i="2" s="1"/>
  <c r="AB388" i="2"/>
  <c r="AH388" i="2" s="1"/>
  <c r="AC388" i="2"/>
  <c r="AI388" i="2" s="1"/>
  <c r="AD388" i="2"/>
  <c r="AL388" i="2"/>
  <c r="AM388" i="2"/>
  <c r="AN388" i="2"/>
  <c r="AO388" i="2"/>
  <c r="AP388" i="2"/>
  <c r="Z389" i="2"/>
  <c r="AF389" i="2" s="1"/>
  <c r="AA389" i="2"/>
  <c r="AG389" i="2" s="1"/>
  <c r="AB389" i="2"/>
  <c r="AH389" i="2" s="1"/>
  <c r="AC389" i="2"/>
  <c r="AI389" i="2" s="1"/>
  <c r="AD389" i="2"/>
  <c r="AL389" i="2"/>
  <c r="AM389" i="2"/>
  <c r="AN389" i="2"/>
  <c r="AO389" i="2"/>
  <c r="AP389" i="2"/>
  <c r="Z390" i="2"/>
  <c r="AF390" i="2" s="1"/>
  <c r="AA390" i="2"/>
  <c r="AG390" i="2" s="1"/>
  <c r="AB390" i="2"/>
  <c r="AH390" i="2" s="1"/>
  <c r="AC390" i="2"/>
  <c r="AI390" i="2" s="1"/>
  <c r="AD390" i="2"/>
  <c r="AJ390" i="2" s="1"/>
  <c r="AL390" i="2"/>
  <c r="AM390" i="2"/>
  <c r="AN390" i="2"/>
  <c r="AO390" i="2"/>
  <c r="AP390" i="2"/>
  <c r="Z391" i="2"/>
  <c r="AF391" i="2" s="1"/>
  <c r="AA391" i="2"/>
  <c r="AG391" i="2" s="1"/>
  <c r="AB391" i="2"/>
  <c r="AH391" i="2" s="1"/>
  <c r="AC391" i="2"/>
  <c r="AI391" i="2" s="1"/>
  <c r="AD391" i="2"/>
  <c r="AL391" i="2"/>
  <c r="AM391" i="2"/>
  <c r="AN391" i="2"/>
  <c r="AO391" i="2"/>
  <c r="AP391" i="2"/>
  <c r="Z392" i="2"/>
  <c r="AF392" i="2" s="1"/>
  <c r="AA392" i="2"/>
  <c r="AG392" i="2" s="1"/>
  <c r="AB392" i="2"/>
  <c r="AH392" i="2" s="1"/>
  <c r="AC392" i="2"/>
  <c r="AI392" i="2" s="1"/>
  <c r="AD392" i="2"/>
  <c r="AL392" i="2"/>
  <c r="AM392" i="2"/>
  <c r="AN392" i="2"/>
  <c r="AO392" i="2"/>
  <c r="AP392" i="2"/>
  <c r="Z393" i="2"/>
  <c r="AF393" i="2" s="1"/>
  <c r="AA393" i="2"/>
  <c r="AG393" i="2" s="1"/>
  <c r="AB393" i="2"/>
  <c r="AH393" i="2" s="1"/>
  <c r="AC393" i="2"/>
  <c r="AI393" i="2" s="1"/>
  <c r="AD393" i="2"/>
  <c r="AL393" i="2"/>
  <c r="AM393" i="2"/>
  <c r="AN393" i="2"/>
  <c r="AO393" i="2"/>
  <c r="AP393" i="2"/>
  <c r="Z394" i="2"/>
  <c r="AF394" i="2" s="1"/>
  <c r="AA394" i="2"/>
  <c r="AG394" i="2" s="1"/>
  <c r="AB394" i="2"/>
  <c r="AH394" i="2" s="1"/>
  <c r="AC394" i="2"/>
  <c r="AI394" i="2" s="1"/>
  <c r="AD394" i="2"/>
  <c r="AJ394" i="2" s="1"/>
  <c r="AL394" i="2"/>
  <c r="AM394" i="2"/>
  <c r="AN394" i="2"/>
  <c r="AO394" i="2"/>
  <c r="AP394" i="2"/>
  <c r="Z395" i="2"/>
  <c r="AF395" i="2" s="1"/>
  <c r="AA395" i="2"/>
  <c r="AG395" i="2" s="1"/>
  <c r="AB395" i="2"/>
  <c r="AH395" i="2" s="1"/>
  <c r="AC395" i="2"/>
  <c r="AI395" i="2" s="1"/>
  <c r="AD395" i="2"/>
  <c r="AL395" i="2"/>
  <c r="AM395" i="2"/>
  <c r="AN395" i="2"/>
  <c r="AO395" i="2"/>
  <c r="AP395" i="2"/>
  <c r="Z396" i="2"/>
  <c r="AF396" i="2" s="1"/>
  <c r="AA396" i="2"/>
  <c r="AG396" i="2" s="1"/>
  <c r="AB396" i="2"/>
  <c r="AH396" i="2" s="1"/>
  <c r="AC396" i="2"/>
  <c r="AI396" i="2" s="1"/>
  <c r="AD396" i="2"/>
  <c r="AL396" i="2"/>
  <c r="AM396" i="2"/>
  <c r="AN396" i="2"/>
  <c r="AO396" i="2"/>
  <c r="AP396" i="2"/>
  <c r="Z397" i="2"/>
  <c r="AF397" i="2" s="1"/>
  <c r="AA397" i="2"/>
  <c r="AG397" i="2" s="1"/>
  <c r="AB397" i="2"/>
  <c r="AH397" i="2" s="1"/>
  <c r="AC397" i="2"/>
  <c r="AI397" i="2" s="1"/>
  <c r="AD397" i="2"/>
  <c r="AL397" i="2"/>
  <c r="AM397" i="2"/>
  <c r="AN397" i="2"/>
  <c r="AO397" i="2"/>
  <c r="AP397" i="2"/>
  <c r="Z398" i="2"/>
  <c r="AF398" i="2" s="1"/>
  <c r="AA398" i="2"/>
  <c r="AG398" i="2" s="1"/>
  <c r="AB398" i="2"/>
  <c r="AH398" i="2" s="1"/>
  <c r="AC398" i="2"/>
  <c r="AI398" i="2" s="1"/>
  <c r="AD398" i="2"/>
  <c r="AJ398" i="2" s="1"/>
  <c r="AL398" i="2"/>
  <c r="AM398" i="2"/>
  <c r="AN398" i="2"/>
  <c r="AO398" i="2"/>
  <c r="AP398" i="2"/>
  <c r="Z399" i="2"/>
  <c r="AF399" i="2" s="1"/>
  <c r="AA399" i="2"/>
  <c r="AG399" i="2" s="1"/>
  <c r="AB399" i="2"/>
  <c r="AH399" i="2" s="1"/>
  <c r="AC399" i="2"/>
  <c r="AI399" i="2" s="1"/>
  <c r="AD399" i="2"/>
  <c r="AL399" i="2"/>
  <c r="AM399" i="2"/>
  <c r="AN399" i="2"/>
  <c r="AO399" i="2"/>
  <c r="AP399" i="2"/>
  <c r="Z400" i="2"/>
  <c r="AF400" i="2" s="1"/>
  <c r="AA400" i="2"/>
  <c r="AG400" i="2" s="1"/>
  <c r="AB400" i="2"/>
  <c r="AH400" i="2" s="1"/>
  <c r="AC400" i="2"/>
  <c r="AI400" i="2" s="1"/>
  <c r="AD400" i="2"/>
  <c r="AL400" i="2"/>
  <c r="AM400" i="2"/>
  <c r="AN400" i="2"/>
  <c r="AO400" i="2"/>
  <c r="AP400" i="2"/>
  <c r="Z401" i="2"/>
  <c r="AF401" i="2" s="1"/>
  <c r="AA401" i="2"/>
  <c r="AG401" i="2" s="1"/>
  <c r="AB401" i="2"/>
  <c r="AH401" i="2" s="1"/>
  <c r="AC401" i="2"/>
  <c r="AI401" i="2" s="1"/>
  <c r="AD401" i="2"/>
  <c r="AL401" i="2"/>
  <c r="AM401" i="2"/>
  <c r="AN401" i="2"/>
  <c r="AO401" i="2"/>
  <c r="AP401" i="2"/>
  <c r="Z402" i="2"/>
  <c r="AF402" i="2" s="1"/>
  <c r="AA402" i="2"/>
  <c r="AG402" i="2" s="1"/>
  <c r="AB402" i="2"/>
  <c r="AH402" i="2" s="1"/>
  <c r="AC402" i="2"/>
  <c r="AI402" i="2" s="1"/>
  <c r="AD402" i="2"/>
  <c r="AJ402" i="2" s="1"/>
  <c r="AL402" i="2"/>
  <c r="AM402" i="2"/>
  <c r="AN402" i="2"/>
  <c r="AO402" i="2"/>
  <c r="AP402" i="2"/>
  <c r="Z403" i="2"/>
  <c r="AF403" i="2" s="1"/>
  <c r="AA403" i="2"/>
  <c r="AG403" i="2" s="1"/>
  <c r="AB403" i="2"/>
  <c r="AH403" i="2" s="1"/>
  <c r="AC403" i="2"/>
  <c r="AI403" i="2" s="1"/>
  <c r="AD403" i="2"/>
  <c r="AL403" i="2"/>
  <c r="AM403" i="2"/>
  <c r="AN403" i="2"/>
  <c r="AO403" i="2"/>
  <c r="AP403" i="2"/>
  <c r="Z404" i="2"/>
  <c r="AF404" i="2" s="1"/>
  <c r="AA404" i="2"/>
  <c r="AG404" i="2" s="1"/>
  <c r="AB404" i="2"/>
  <c r="AH404" i="2" s="1"/>
  <c r="AC404" i="2"/>
  <c r="AI404" i="2" s="1"/>
  <c r="AD404" i="2"/>
  <c r="AL404" i="2"/>
  <c r="AM404" i="2"/>
  <c r="AN404" i="2"/>
  <c r="AO404" i="2"/>
  <c r="AP404" i="2"/>
  <c r="Z405" i="2"/>
  <c r="AF405" i="2" s="1"/>
  <c r="AA405" i="2"/>
  <c r="AG405" i="2" s="1"/>
  <c r="AB405" i="2"/>
  <c r="AH405" i="2" s="1"/>
  <c r="AC405" i="2"/>
  <c r="AI405" i="2" s="1"/>
  <c r="AD405" i="2"/>
  <c r="AL405" i="2"/>
  <c r="AM405" i="2"/>
  <c r="AN405" i="2"/>
  <c r="AO405" i="2"/>
  <c r="AP405" i="2"/>
  <c r="Z406" i="2"/>
  <c r="AF406" i="2" s="1"/>
  <c r="AA406" i="2"/>
  <c r="AG406" i="2" s="1"/>
  <c r="AB406" i="2"/>
  <c r="AH406" i="2" s="1"/>
  <c r="AC406" i="2"/>
  <c r="AI406" i="2" s="1"/>
  <c r="AD406" i="2"/>
  <c r="AJ406" i="2" s="1"/>
  <c r="AL406" i="2"/>
  <c r="AM406" i="2"/>
  <c r="AN406" i="2"/>
  <c r="AO406" i="2"/>
  <c r="AP406" i="2"/>
  <c r="Z407" i="2"/>
  <c r="AF407" i="2" s="1"/>
  <c r="AA407" i="2"/>
  <c r="AG407" i="2" s="1"/>
  <c r="AB407" i="2"/>
  <c r="AH407" i="2" s="1"/>
  <c r="AC407" i="2"/>
  <c r="AI407" i="2" s="1"/>
  <c r="AD407" i="2"/>
  <c r="AL407" i="2"/>
  <c r="AM407" i="2"/>
  <c r="AN407" i="2"/>
  <c r="AO407" i="2"/>
  <c r="AP407" i="2"/>
  <c r="Z408" i="2"/>
  <c r="AF408" i="2" s="1"/>
  <c r="AA408" i="2"/>
  <c r="AG408" i="2" s="1"/>
  <c r="AB408" i="2"/>
  <c r="AH408" i="2" s="1"/>
  <c r="AC408" i="2"/>
  <c r="AI408" i="2" s="1"/>
  <c r="AD408" i="2"/>
  <c r="AL408" i="2"/>
  <c r="AM408" i="2"/>
  <c r="AN408" i="2"/>
  <c r="AO408" i="2"/>
  <c r="AP408" i="2"/>
  <c r="Z409" i="2"/>
  <c r="AF409" i="2" s="1"/>
  <c r="AA409" i="2"/>
  <c r="AG409" i="2" s="1"/>
  <c r="AB409" i="2"/>
  <c r="AH409" i="2" s="1"/>
  <c r="AC409" i="2"/>
  <c r="AI409" i="2" s="1"/>
  <c r="AD409" i="2"/>
  <c r="AL409" i="2"/>
  <c r="AM409" i="2"/>
  <c r="AN409" i="2"/>
  <c r="AO409" i="2"/>
  <c r="AP409" i="2"/>
  <c r="Z410" i="2"/>
  <c r="AF410" i="2" s="1"/>
  <c r="AA410" i="2"/>
  <c r="AG410" i="2" s="1"/>
  <c r="AB410" i="2"/>
  <c r="AH410" i="2" s="1"/>
  <c r="AC410" i="2"/>
  <c r="AI410" i="2" s="1"/>
  <c r="AD410" i="2"/>
  <c r="AJ410" i="2" s="1"/>
  <c r="AL410" i="2"/>
  <c r="AM410" i="2"/>
  <c r="AN410" i="2"/>
  <c r="AO410" i="2"/>
  <c r="AP410" i="2"/>
  <c r="Z411" i="2"/>
  <c r="AF411" i="2" s="1"/>
  <c r="AA411" i="2"/>
  <c r="AG411" i="2" s="1"/>
  <c r="AB411" i="2"/>
  <c r="AH411" i="2" s="1"/>
  <c r="AC411" i="2"/>
  <c r="AI411" i="2" s="1"/>
  <c r="AD411" i="2"/>
  <c r="AL411" i="2"/>
  <c r="AM411" i="2"/>
  <c r="AN411" i="2"/>
  <c r="AO411" i="2"/>
  <c r="AP411" i="2"/>
  <c r="Z412" i="2"/>
  <c r="AF412" i="2" s="1"/>
  <c r="AA412" i="2"/>
  <c r="AG412" i="2" s="1"/>
  <c r="AB412" i="2"/>
  <c r="AH412" i="2" s="1"/>
  <c r="AC412" i="2"/>
  <c r="AI412" i="2" s="1"/>
  <c r="AD412" i="2"/>
  <c r="AL412" i="2"/>
  <c r="AM412" i="2"/>
  <c r="AN412" i="2"/>
  <c r="AO412" i="2"/>
  <c r="AP412" i="2"/>
  <c r="Z413" i="2"/>
  <c r="AF413" i="2" s="1"/>
  <c r="AA413" i="2"/>
  <c r="AG413" i="2" s="1"/>
  <c r="AB413" i="2"/>
  <c r="AH413" i="2" s="1"/>
  <c r="AC413" i="2"/>
  <c r="AI413" i="2" s="1"/>
  <c r="AD413" i="2"/>
  <c r="AL413" i="2"/>
  <c r="AM413" i="2"/>
  <c r="AN413" i="2"/>
  <c r="AO413" i="2"/>
  <c r="AP413" i="2"/>
  <c r="Z414" i="2"/>
  <c r="AF414" i="2" s="1"/>
  <c r="AA414" i="2"/>
  <c r="AG414" i="2" s="1"/>
  <c r="AB414" i="2"/>
  <c r="AH414" i="2" s="1"/>
  <c r="AC414" i="2"/>
  <c r="AI414" i="2" s="1"/>
  <c r="AD414" i="2"/>
  <c r="AJ414" i="2" s="1"/>
  <c r="AL414" i="2"/>
  <c r="AM414" i="2"/>
  <c r="AN414" i="2"/>
  <c r="AO414" i="2"/>
  <c r="AP414" i="2"/>
  <c r="Z415" i="2"/>
  <c r="AF415" i="2" s="1"/>
  <c r="AA415" i="2"/>
  <c r="AG415" i="2" s="1"/>
  <c r="AB415" i="2"/>
  <c r="AH415" i="2" s="1"/>
  <c r="AC415" i="2"/>
  <c r="AI415" i="2" s="1"/>
  <c r="AD415" i="2"/>
  <c r="AL415" i="2"/>
  <c r="AM415" i="2"/>
  <c r="AN415" i="2"/>
  <c r="AO415" i="2"/>
  <c r="AP415" i="2"/>
  <c r="Z416" i="2"/>
  <c r="AF416" i="2" s="1"/>
  <c r="AA416" i="2"/>
  <c r="AG416" i="2" s="1"/>
  <c r="AB416" i="2"/>
  <c r="AH416" i="2" s="1"/>
  <c r="AC416" i="2"/>
  <c r="AI416" i="2" s="1"/>
  <c r="AD416" i="2"/>
  <c r="AL416" i="2"/>
  <c r="AM416" i="2"/>
  <c r="AN416" i="2"/>
  <c r="AO416" i="2"/>
  <c r="AP416" i="2"/>
  <c r="Z417" i="2"/>
  <c r="AF417" i="2" s="1"/>
  <c r="AA417" i="2"/>
  <c r="AG417" i="2" s="1"/>
  <c r="AB417" i="2"/>
  <c r="AH417" i="2" s="1"/>
  <c r="AC417" i="2"/>
  <c r="AI417" i="2" s="1"/>
  <c r="AD417" i="2"/>
  <c r="AL417" i="2"/>
  <c r="AM417" i="2"/>
  <c r="AN417" i="2"/>
  <c r="AO417" i="2"/>
  <c r="AP417" i="2"/>
  <c r="Z418" i="2"/>
  <c r="AF418" i="2" s="1"/>
  <c r="AA418" i="2"/>
  <c r="AG418" i="2" s="1"/>
  <c r="AB418" i="2"/>
  <c r="AH418" i="2" s="1"/>
  <c r="AC418" i="2"/>
  <c r="AI418" i="2" s="1"/>
  <c r="AD418" i="2"/>
  <c r="AJ418" i="2" s="1"/>
  <c r="AL418" i="2"/>
  <c r="AM418" i="2"/>
  <c r="AN418" i="2"/>
  <c r="AO418" i="2"/>
  <c r="AP418" i="2"/>
  <c r="Z419" i="2"/>
  <c r="AF419" i="2" s="1"/>
  <c r="AA419" i="2"/>
  <c r="AG419" i="2" s="1"/>
  <c r="AB419" i="2"/>
  <c r="AH419" i="2" s="1"/>
  <c r="AC419" i="2"/>
  <c r="AI419" i="2" s="1"/>
  <c r="AD419" i="2"/>
  <c r="AL419" i="2"/>
  <c r="AM419" i="2"/>
  <c r="AN419" i="2"/>
  <c r="AO419" i="2"/>
  <c r="AP419" i="2"/>
  <c r="Z420" i="2"/>
  <c r="AF420" i="2" s="1"/>
  <c r="AA420" i="2"/>
  <c r="AG420" i="2" s="1"/>
  <c r="AB420" i="2"/>
  <c r="AH420" i="2" s="1"/>
  <c r="AC420" i="2"/>
  <c r="AI420" i="2" s="1"/>
  <c r="AD420" i="2"/>
  <c r="AL420" i="2"/>
  <c r="AM420" i="2"/>
  <c r="AN420" i="2"/>
  <c r="AO420" i="2"/>
  <c r="AP420" i="2"/>
  <c r="Z421" i="2"/>
  <c r="AF421" i="2" s="1"/>
  <c r="AA421" i="2"/>
  <c r="AG421" i="2" s="1"/>
  <c r="AB421" i="2"/>
  <c r="AH421" i="2" s="1"/>
  <c r="AC421" i="2"/>
  <c r="AI421" i="2" s="1"/>
  <c r="AD421" i="2"/>
  <c r="AL421" i="2"/>
  <c r="AM421" i="2"/>
  <c r="AN421" i="2"/>
  <c r="AO421" i="2"/>
  <c r="AP421" i="2"/>
  <c r="Z422" i="2"/>
  <c r="AF422" i="2" s="1"/>
  <c r="AA422" i="2"/>
  <c r="AG422" i="2" s="1"/>
  <c r="AB422" i="2"/>
  <c r="AH422" i="2" s="1"/>
  <c r="AC422" i="2"/>
  <c r="AI422" i="2" s="1"/>
  <c r="AD422" i="2"/>
  <c r="AJ422" i="2" s="1"/>
  <c r="AL422" i="2"/>
  <c r="AM422" i="2"/>
  <c r="AN422" i="2"/>
  <c r="AO422" i="2"/>
  <c r="AP422" i="2"/>
  <c r="Z423" i="2"/>
  <c r="AF423" i="2" s="1"/>
  <c r="AA423" i="2"/>
  <c r="AG423" i="2" s="1"/>
  <c r="AB423" i="2"/>
  <c r="AH423" i="2" s="1"/>
  <c r="AC423" i="2"/>
  <c r="AI423" i="2" s="1"/>
  <c r="AD423" i="2"/>
  <c r="AL423" i="2"/>
  <c r="AM423" i="2"/>
  <c r="AN423" i="2"/>
  <c r="AO423" i="2"/>
  <c r="AP423" i="2"/>
  <c r="Z424" i="2"/>
  <c r="AF424" i="2" s="1"/>
  <c r="AA424" i="2"/>
  <c r="AG424" i="2" s="1"/>
  <c r="AB424" i="2"/>
  <c r="AH424" i="2" s="1"/>
  <c r="AC424" i="2"/>
  <c r="AI424" i="2" s="1"/>
  <c r="AD424" i="2"/>
  <c r="AL424" i="2"/>
  <c r="AM424" i="2"/>
  <c r="AN424" i="2"/>
  <c r="AO424" i="2"/>
  <c r="AP424" i="2"/>
  <c r="Z425" i="2"/>
  <c r="AF425" i="2" s="1"/>
  <c r="AA425" i="2"/>
  <c r="AG425" i="2" s="1"/>
  <c r="AB425" i="2"/>
  <c r="AH425" i="2" s="1"/>
  <c r="AC425" i="2"/>
  <c r="AI425" i="2" s="1"/>
  <c r="AD425" i="2"/>
  <c r="AL425" i="2"/>
  <c r="AM425" i="2"/>
  <c r="AN425" i="2"/>
  <c r="AO425" i="2"/>
  <c r="AP425" i="2"/>
  <c r="Z426" i="2"/>
  <c r="AF426" i="2" s="1"/>
  <c r="AA426" i="2"/>
  <c r="AG426" i="2" s="1"/>
  <c r="AB426" i="2"/>
  <c r="AH426" i="2" s="1"/>
  <c r="AC426" i="2"/>
  <c r="AI426" i="2" s="1"/>
  <c r="AD426" i="2"/>
  <c r="AJ426" i="2" s="1"/>
  <c r="AL426" i="2"/>
  <c r="AM426" i="2"/>
  <c r="AN426" i="2"/>
  <c r="AO426" i="2"/>
  <c r="AP426" i="2"/>
  <c r="Z427" i="2"/>
  <c r="AF427" i="2" s="1"/>
  <c r="AA427" i="2"/>
  <c r="AG427" i="2" s="1"/>
  <c r="AB427" i="2"/>
  <c r="AH427" i="2" s="1"/>
  <c r="AC427" i="2"/>
  <c r="AI427" i="2" s="1"/>
  <c r="AD427" i="2"/>
  <c r="AL427" i="2"/>
  <c r="AM427" i="2"/>
  <c r="AN427" i="2"/>
  <c r="AO427" i="2"/>
  <c r="AP427" i="2"/>
  <c r="Z428" i="2"/>
  <c r="AF428" i="2" s="1"/>
  <c r="AA428" i="2"/>
  <c r="AG428" i="2" s="1"/>
  <c r="AB428" i="2"/>
  <c r="AH428" i="2" s="1"/>
  <c r="AC428" i="2"/>
  <c r="AI428" i="2" s="1"/>
  <c r="AD428" i="2"/>
  <c r="AL428" i="2"/>
  <c r="AM428" i="2"/>
  <c r="AN428" i="2"/>
  <c r="AO428" i="2"/>
  <c r="AP428" i="2"/>
  <c r="Z429" i="2"/>
  <c r="AF429" i="2" s="1"/>
  <c r="AA429" i="2"/>
  <c r="AG429" i="2" s="1"/>
  <c r="AB429" i="2"/>
  <c r="AH429" i="2" s="1"/>
  <c r="AC429" i="2"/>
  <c r="AI429" i="2" s="1"/>
  <c r="AD429" i="2"/>
  <c r="AL429" i="2"/>
  <c r="AM429" i="2"/>
  <c r="AN429" i="2"/>
  <c r="AO429" i="2"/>
  <c r="AP429" i="2"/>
  <c r="Z430" i="2"/>
  <c r="AF430" i="2" s="1"/>
  <c r="AA430" i="2"/>
  <c r="AG430" i="2" s="1"/>
  <c r="AB430" i="2"/>
  <c r="AH430" i="2" s="1"/>
  <c r="AC430" i="2"/>
  <c r="AI430" i="2" s="1"/>
  <c r="AD430" i="2"/>
  <c r="AJ430" i="2" s="1"/>
  <c r="AL430" i="2"/>
  <c r="AM430" i="2"/>
  <c r="AN430" i="2"/>
  <c r="AO430" i="2"/>
  <c r="AP430" i="2"/>
  <c r="Z431" i="2"/>
  <c r="AF431" i="2" s="1"/>
  <c r="AA431" i="2"/>
  <c r="AG431" i="2" s="1"/>
  <c r="AB431" i="2"/>
  <c r="AH431" i="2" s="1"/>
  <c r="AC431" i="2"/>
  <c r="AI431" i="2" s="1"/>
  <c r="AD431" i="2"/>
  <c r="AL431" i="2"/>
  <c r="AM431" i="2"/>
  <c r="AN431" i="2"/>
  <c r="AO431" i="2"/>
  <c r="AP431" i="2"/>
  <c r="Z432" i="2"/>
  <c r="AF432" i="2" s="1"/>
  <c r="AA432" i="2"/>
  <c r="AG432" i="2" s="1"/>
  <c r="AB432" i="2"/>
  <c r="AH432" i="2" s="1"/>
  <c r="AC432" i="2"/>
  <c r="AI432" i="2" s="1"/>
  <c r="AD432" i="2"/>
  <c r="AL432" i="2"/>
  <c r="AM432" i="2"/>
  <c r="AN432" i="2"/>
  <c r="AO432" i="2"/>
  <c r="AP432" i="2"/>
  <c r="Z433" i="2"/>
  <c r="AF433" i="2" s="1"/>
  <c r="AA433" i="2"/>
  <c r="AG433" i="2" s="1"/>
  <c r="AB433" i="2"/>
  <c r="AH433" i="2" s="1"/>
  <c r="AC433" i="2"/>
  <c r="AI433" i="2" s="1"/>
  <c r="AD433" i="2"/>
  <c r="AL433" i="2"/>
  <c r="AM433" i="2"/>
  <c r="AN433" i="2"/>
  <c r="AO433" i="2"/>
  <c r="AP433" i="2"/>
  <c r="Z434" i="2"/>
  <c r="AF434" i="2" s="1"/>
  <c r="AA434" i="2"/>
  <c r="AG434" i="2" s="1"/>
  <c r="AB434" i="2"/>
  <c r="AH434" i="2" s="1"/>
  <c r="AC434" i="2"/>
  <c r="AI434" i="2" s="1"/>
  <c r="AD434" i="2"/>
  <c r="AL434" i="2"/>
  <c r="AM434" i="2"/>
  <c r="AN434" i="2"/>
  <c r="AO434" i="2"/>
  <c r="AP434" i="2"/>
  <c r="Z435" i="2"/>
  <c r="AF435" i="2" s="1"/>
  <c r="AA435" i="2"/>
  <c r="AG435" i="2" s="1"/>
  <c r="AB435" i="2"/>
  <c r="AH435" i="2" s="1"/>
  <c r="AC435" i="2"/>
  <c r="AI435" i="2" s="1"/>
  <c r="AD435" i="2"/>
  <c r="AL435" i="2"/>
  <c r="AM435" i="2"/>
  <c r="AN435" i="2"/>
  <c r="AO435" i="2"/>
  <c r="AP435" i="2"/>
  <c r="Z436" i="2"/>
  <c r="AF436" i="2" s="1"/>
  <c r="AA436" i="2"/>
  <c r="AG436" i="2" s="1"/>
  <c r="AB436" i="2"/>
  <c r="AH436" i="2" s="1"/>
  <c r="AC436" i="2"/>
  <c r="AI436" i="2" s="1"/>
  <c r="AD436" i="2"/>
  <c r="AL436" i="2"/>
  <c r="AM436" i="2"/>
  <c r="AN436" i="2"/>
  <c r="AO436" i="2"/>
  <c r="AP436" i="2"/>
  <c r="Z437" i="2"/>
  <c r="AF437" i="2" s="1"/>
  <c r="AA437" i="2"/>
  <c r="AG437" i="2" s="1"/>
  <c r="AB437" i="2"/>
  <c r="AH437" i="2" s="1"/>
  <c r="AC437" i="2"/>
  <c r="AI437" i="2" s="1"/>
  <c r="AD437" i="2"/>
  <c r="AL437" i="2"/>
  <c r="AM437" i="2"/>
  <c r="AN437" i="2"/>
  <c r="AO437" i="2"/>
  <c r="AP437" i="2"/>
  <c r="Z438" i="2"/>
  <c r="AF438" i="2" s="1"/>
  <c r="AA438" i="2"/>
  <c r="AG438" i="2" s="1"/>
  <c r="AB438" i="2"/>
  <c r="AH438" i="2" s="1"/>
  <c r="AC438" i="2"/>
  <c r="AI438" i="2" s="1"/>
  <c r="AD438" i="2"/>
  <c r="AJ438" i="2" s="1"/>
  <c r="AL438" i="2"/>
  <c r="AM438" i="2"/>
  <c r="AN438" i="2"/>
  <c r="AO438" i="2"/>
  <c r="AP438" i="2"/>
  <c r="Z439" i="2"/>
  <c r="AF439" i="2" s="1"/>
  <c r="AA439" i="2"/>
  <c r="AG439" i="2" s="1"/>
  <c r="AB439" i="2"/>
  <c r="AH439" i="2" s="1"/>
  <c r="AC439" i="2"/>
  <c r="AI439" i="2" s="1"/>
  <c r="AD439" i="2"/>
  <c r="AL439" i="2"/>
  <c r="AM439" i="2"/>
  <c r="AN439" i="2"/>
  <c r="AO439" i="2"/>
  <c r="AP439" i="2"/>
  <c r="Z440" i="2"/>
  <c r="AF440" i="2" s="1"/>
  <c r="AA440" i="2"/>
  <c r="AG440" i="2" s="1"/>
  <c r="AB440" i="2"/>
  <c r="AH440" i="2" s="1"/>
  <c r="AC440" i="2"/>
  <c r="AI440" i="2" s="1"/>
  <c r="AD440" i="2"/>
  <c r="AL440" i="2"/>
  <c r="AM440" i="2"/>
  <c r="AN440" i="2"/>
  <c r="AO440" i="2"/>
  <c r="AP440" i="2"/>
  <c r="Z441" i="2"/>
  <c r="AF441" i="2" s="1"/>
  <c r="AA441" i="2"/>
  <c r="AG441" i="2" s="1"/>
  <c r="AB441" i="2"/>
  <c r="AH441" i="2" s="1"/>
  <c r="AC441" i="2"/>
  <c r="AI441" i="2" s="1"/>
  <c r="AD441" i="2"/>
  <c r="AL441" i="2"/>
  <c r="AM441" i="2"/>
  <c r="AN441" i="2"/>
  <c r="AO441" i="2"/>
  <c r="AP441" i="2"/>
  <c r="Z442" i="2"/>
  <c r="AF442" i="2" s="1"/>
  <c r="AA442" i="2"/>
  <c r="AG442" i="2" s="1"/>
  <c r="AB442" i="2"/>
  <c r="AH442" i="2" s="1"/>
  <c r="AC442" i="2"/>
  <c r="AI442" i="2" s="1"/>
  <c r="AD442" i="2"/>
  <c r="AL442" i="2"/>
  <c r="AM442" i="2"/>
  <c r="AN442" i="2"/>
  <c r="AO442" i="2"/>
  <c r="AP442" i="2"/>
  <c r="Z443" i="2"/>
  <c r="AF443" i="2" s="1"/>
  <c r="AA443" i="2"/>
  <c r="AG443" i="2" s="1"/>
  <c r="AB443" i="2"/>
  <c r="AH443" i="2" s="1"/>
  <c r="AC443" i="2"/>
  <c r="AI443" i="2" s="1"/>
  <c r="AD443" i="2"/>
  <c r="AL443" i="2"/>
  <c r="AM443" i="2"/>
  <c r="AN443" i="2"/>
  <c r="AO443" i="2"/>
  <c r="AP443" i="2"/>
  <c r="Z444" i="2"/>
  <c r="AF444" i="2" s="1"/>
  <c r="AA444" i="2"/>
  <c r="AG444" i="2" s="1"/>
  <c r="AB444" i="2"/>
  <c r="AH444" i="2" s="1"/>
  <c r="AC444" i="2"/>
  <c r="AI444" i="2" s="1"/>
  <c r="AD444" i="2"/>
  <c r="AL444" i="2"/>
  <c r="AM444" i="2"/>
  <c r="AN444" i="2"/>
  <c r="AO444" i="2"/>
  <c r="AP444" i="2"/>
  <c r="Z445" i="2"/>
  <c r="AF445" i="2" s="1"/>
  <c r="AA445" i="2"/>
  <c r="AG445" i="2" s="1"/>
  <c r="AB445" i="2"/>
  <c r="AH445" i="2" s="1"/>
  <c r="AC445" i="2"/>
  <c r="AI445" i="2" s="1"/>
  <c r="AD445" i="2"/>
  <c r="AL445" i="2"/>
  <c r="AM445" i="2"/>
  <c r="AN445" i="2"/>
  <c r="AO445" i="2"/>
  <c r="AP445" i="2"/>
  <c r="Z446" i="2"/>
  <c r="AF446" i="2" s="1"/>
  <c r="AA446" i="2"/>
  <c r="AG446" i="2" s="1"/>
  <c r="AB446" i="2"/>
  <c r="AH446" i="2" s="1"/>
  <c r="AC446" i="2"/>
  <c r="AI446" i="2" s="1"/>
  <c r="AD446" i="2"/>
  <c r="AL446" i="2"/>
  <c r="AM446" i="2"/>
  <c r="AN446" i="2"/>
  <c r="AO446" i="2"/>
  <c r="AP446" i="2"/>
  <c r="Z447" i="2"/>
  <c r="AF447" i="2" s="1"/>
  <c r="AA447" i="2"/>
  <c r="AG447" i="2" s="1"/>
  <c r="AB447" i="2"/>
  <c r="AH447" i="2" s="1"/>
  <c r="AC447" i="2"/>
  <c r="AI447" i="2" s="1"/>
  <c r="AD447" i="2"/>
  <c r="AL447" i="2"/>
  <c r="AM447" i="2"/>
  <c r="AN447" i="2"/>
  <c r="AO447" i="2"/>
  <c r="AP447" i="2"/>
  <c r="Z448" i="2"/>
  <c r="AF448" i="2" s="1"/>
  <c r="AA448" i="2"/>
  <c r="AG448" i="2" s="1"/>
  <c r="AB448" i="2"/>
  <c r="AH448" i="2" s="1"/>
  <c r="AC448" i="2"/>
  <c r="AI448" i="2" s="1"/>
  <c r="AD448" i="2"/>
  <c r="AL448" i="2"/>
  <c r="AM448" i="2"/>
  <c r="AN448" i="2"/>
  <c r="AO448" i="2"/>
  <c r="AP448" i="2"/>
  <c r="Z449" i="2"/>
  <c r="AF449" i="2" s="1"/>
  <c r="AA449" i="2"/>
  <c r="AG449" i="2" s="1"/>
  <c r="AB449" i="2"/>
  <c r="AH449" i="2" s="1"/>
  <c r="AC449" i="2"/>
  <c r="AI449" i="2" s="1"/>
  <c r="AD449" i="2"/>
  <c r="AL449" i="2"/>
  <c r="AM449" i="2"/>
  <c r="AN449" i="2"/>
  <c r="AO449" i="2"/>
  <c r="AP449" i="2"/>
  <c r="Z450" i="2"/>
  <c r="AF450" i="2" s="1"/>
  <c r="AA450" i="2"/>
  <c r="AG450" i="2" s="1"/>
  <c r="AB450" i="2"/>
  <c r="AH450" i="2" s="1"/>
  <c r="AC450" i="2"/>
  <c r="AI450" i="2" s="1"/>
  <c r="AD450" i="2"/>
  <c r="AL450" i="2"/>
  <c r="AM450" i="2"/>
  <c r="AN450" i="2"/>
  <c r="AO450" i="2"/>
  <c r="AP450" i="2"/>
  <c r="Z451" i="2"/>
  <c r="AF451" i="2" s="1"/>
  <c r="AA451" i="2"/>
  <c r="AG451" i="2" s="1"/>
  <c r="AB451" i="2"/>
  <c r="AH451" i="2" s="1"/>
  <c r="AC451" i="2"/>
  <c r="AI451" i="2" s="1"/>
  <c r="AD451" i="2"/>
  <c r="AL451" i="2"/>
  <c r="AM451" i="2"/>
  <c r="AN451" i="2"/>
  <c r="AO451" i="2"/>
  <c r="AP451" i="2"/>
  <c r="Z452" i="2"/>
  <c r="AF452" i="2" s="1"/>
  <c r="AA452" i="2"/>
  <c r="AG452" i="2" s="1"/>
  <c r="AB452" i="2"/>
  <c r="AH452" i="2" s="1"/>
  <c r="AC452" i="2"/>
  <c r="AI452" i="2" s="1"/>
  <c r="AD452" i="2"/>
  <c r="AL452" i="2"/>
  <c r="AM452" i="2"/>
  <c r="AN452" i="2"/>
  <c r="AO452" i="2"/>
  <c r="AP452" i="2"/>
  <c r="Z453" i="2"/>
  <c r="AF453" i="2" s="1"/>
  <c r="AA453" i="2"/>
  <c r="AG453" i="2" s="1"/>
  <c r="AB453" i="2"/>
  <c r="AH453" i="2" s="1"/>
  <c r="AC453" i="2"/>
  <c r="AI453" i="2" s="1"/>
  <c r="AD453" i="2"/>
  <c r="AL453" i="2"/>
  <c r="AM453" i="2"/>
  <c r="AN453" i="2"/>
  <c r="AO453" i="2"/>
  <c r="AP453" i="2"/>
  <c r="Z454" i="2"/>
  <c r="AF454" i="2" s="1"/>
  <c r="AA454" i="2"/>
  <c r="AG454" i="2" s="1"/>
  <c r="AB454" i="2"/>
  <c r="AH454" i="2" s="1"/>
  <c r="AC454" i="2"/>
  <c r="AI454" i="2" s="1"/>
  <c r="AD454" i="2"/>
  <c r="AJ454" i="2" s="1"/>
  <c r="AL454" i="2"/>
  <c r="AM454" i="2"/>
  <c r="AN454" i="2"/>
  <c r="AO454" i="2"/>
  <c r="AP454" i="2"/>
  <c r="Z455" i="2"/>
  <c r="AF455" i="2" s="1"/>
  <c r="AA455" i="2"/>
  <c r="AG455" i="2" s="1"/>
  <c r="AB455" i="2"/>
  <c r="AH455" i="2" s="1"/>
  <c r="AC455" i="2"/>
  <c r="AI455" i="2" s="1"/>
  <c r="AD455" i="2"/>
  <c r="AL455" i="2"/>
  <c r="AM455" i="2"/>
  <c r="AN455" i="2"/>
  <c r="AO455" i="2"/>
  <c r="AP455" i="2"/>
  <c r="Z456" i="2"/>
  <c r="AF456" i="2" s="1"/>
  <c r="AA456" i="2"/>
  <c r="AG456" i="2" s="1"/>
  <c r="AB456" i="2"/>
  <c r="AH456" i="2" s="1"/>
  <c r="AC456" i="2"/>
  <c r="AI456" i="2" s="1"/>
  <c r="AD456" i="2"/>
  <c r="AL456" i="2"/>
  <c r="AM456" i="2"/>
  <c r="AN456" i="2"/>
  <c r="AO456" i="2"/>
  <c r="AP456" i="2"/>
  <c r="Z457" i="2"/>
  <c r="AF457" i="2" s="1"/>
  <c r="AA457" i="2"/>
  <c r="AG457" i="2" s="1"/>
  <c r="AB457" i="2"/>
  <c r="AH457" i="2" s="1"/>
  <c r="AC457" i="2"/>
  <c r="AI457" i="2" s="1"/>
  <c r="AD457" i="2"/>
  <c r="AL457" i="2"/>
  <c r="AM457" i="2"/>
  <c r="AN457" i="2"/>
  <c r="AO457" i="2"/>
  <c r="AP457" i="2"/>
  <c r="Z458" i="2"/>
  <c r="AF458" i="2" s="1"/>
  <c r="AA458" i="2"/>
  <c r="AG458" i="2" s="1"/>
  <c r="AB458" i="2"/>
  <c r="AH458" i="2" s="1"/>
  <c r="AC458" i="2"/>
  <c r="AI458" i="2" s="1"/>
  <c r="AD458" i="2"/>
  <c r="AL458" i="2"/>
  <c r="AM458" i="2"/>
  <c r="AN458" i="2"/>
  <c r="AO458" i="2"/>
  <c r="AP458" i="2"/>
  <c r="Z459" i="2"/>
  <c r="AF459" i="2" s="1"/>
  <c r="AA459" i="2"/>
  <c r="AG459" i="2" s="1"/>
  <c r="AB459" i="2"/>
  <c r="AH459" i="2" s="1"/>
  <c r="AC459" i="2"/>
  <c r="AI459" i="2" s="1"/>
  <c r="AD459" i="2"/>
  <c r="AL459" i="2"/>
  <c r="AM459" i="2"/>
  <c r="AN459" i="2"/>
  <c r="AO459" i="2"/>
  <c r="AP459" i="2"/>
  <c r="Z460" i="2"/>
  <c r="AF460" i="2" s="1"/>
  <c r="AA460" i="2"/>
  <c r="AG460" i="2" s="1"/>
  <c r="AB460" i="2"/>
  <c r="AH460" i="2" s="1"/>
  <c r="AC460" i="2"/>
  <c r="AI460" i="2" s="1"/>
  <c r="AD460" i="2"/>
  <c r="AL460" i="2"/>
  <c r="AM460" i="2"/>
  <c r="AN460" i="2"/>
  <c r="AO460" i="2"/>
  <c r="AP460" i="2"/>
  <c r="Z461" i="2"/>
  <c r="AF461" i="2" s="1"/>
  <c r="AA461" i="2"/>
  <c r="AG461" i="2" s="1"/>
  <c r="AB461" i="2"/>
  <c r="AH461" i="2" s="1"/>
  <c r="AC461" i="2"/>
  <c r="AI461" i="2" s="1"/>
  <c r="AD461" i="2"/>
  <c r="AL461" i="2"/>
  <c r="AM461" i="2"/>
  <c r="AN461" i="2"/>
  <c r="AO461" i="2"/>
  <c r="AP461" i="2"/>
  <c r="Z462" i="2"/>
  <c r="AF462" i="2" s="1"/>
  <c r="AA462" i="2"/>
  <c r="AG462" i="2" s="1"/>
  <c r="AB462" i="2"/>
  <c r="AH462" i="2" s="1"/>
  <c r="AC462" i="2"/>
  <c r="AI462" i="2" s="1"/>
  <c r="AD462" i="2"/>
  <c r="AL462" i="2"/>
  <c r="AM462" i="2"/>
  <c r="AN462" i="2"/>
  <c r="AO462" i="2"/>
  <c r="AP462" i="2"/>
  <c r="Z463" i="2"/>
  <c r="AF463" i="2" s="1"/>
  <c r="AA463" i="2"/>
  <c r="AG463" i="2" s="1"/>
  <c r="AB463" i="2"/>
  <c r="AH463" i="2" s="1"/>
  <c r="AC463" i="2"/>
  <c r="AI463" i="2" s="1"/>
  <c r="AD463" i="2"/>
  <c r="AL463" i="2"/>
  <c r="AM463" i="2"/>
  <c r="AN463" i="2"/>
  <c r="AO463" i="2"/>
  <c r="AP463" i="2"/>
  <c r="Z464" i="2"/>
  <c r="AF464" i="2" s="1"/>
  <c r="AA464" i="2"/>
  <c r="AG464" i="2" s="1"/>
  <c r="AB464" i="2"/>
  <c r="AH464" i="2" s="1"/>
  <c r="AC464" i="2"/>
  <c r="AI464" i="2" s="1"/>
  <c r="AD464" i="2"/>
  <c r="AL464" i="2"/>
  <c r="AM464" i="2"/>
  <c r="AN464" i="2"/>
  <c r="AO464" i="2"/>
  <c r="AP464" i="2"/>
  <c r="Z465" i="2"/>
  <c r="AF465" i="2" s="1"/>
  <c r="AA465" i="2"/>
  <c r="AG465" i="2" s="1"/>
  <c r="AB465" i="2"/>
  <c r="AH465" i="2" s="1"/>
  <c r="AC465" i="2"/>
  <c r="AI465" i="2" s="1"/>
  <c r="AD465" i="2"/>
  <c r="AL465" i="2"/>
  <c r="AM465" i="2"/>
  <c r="AN465" i="2"/>
  <c r="AO465" i="2"/>
  <c r="AP465" i="2"/>
  <c r="Z466" i="2"/>
  <c r="AF466" i="2" s="1"/>
  <c r="AA466" i="2"/>
  <c r="AG466" i="2" s="1"/>
  <c r="AB466" i="2"/>
  <c r="AH466" i="2" s="1"/>
  <c r="AC466" i="2"/>
  <c r="AI466" i="2" s="1"/>
  <c r="AD466" i="2"/>
  <c r="AL466" i="2"/>
  <c r="AM466" i="2"/>
  <c r="AN466" i="2"/>
  <c r="AO466" i="2"/>
  <c r="AP466" i="2"/>
  <c r="Z467" i="2"/>
  <c r="AF467" i="2" s="1"/>
  <c r="AA467" i="2"/>
  <c r="AG467" i="2" s="1"/>
  <c r="AB467" i="2"/>
  <c r="AH467" i="2" s="1"/>
  <c r="AC467" i="2"/>
  <c r="AI467" i="2" s="1"/>
  <c r="AD467" i="2"/>
  <c r="AL467" i="2"/>
  <c r="AM467" i="2"/>
  <c r="AN467" i="2"/>
  <c r="AO467" i="2"/>
  <c r="AP467" i="2"/>
  <c r="Z468" i="2"/>
  <c r="AF468" i="2" s="1"/>
  <c r="AA468" i="2"/>
  <c r="AG468" i="2" s="1"/>
  <c r="AB468" i="2"/>
  <c r="AH468" i="2" s="1"/>
  <c r="AC468" i="2"/>
  <c r="AI468" i="2" s="1"/>
  <c r="AD468" i="2"/>
  <c r="AL468" i="2"/>
  <c r="AM468" i="2"/>
  <c r="AN468" i="2"/>
  <c r="AO468" i="2"/>
  <c r="AP468" i="2"/>
  <c r="Z469" i="2"/>
  <c r="AF469" i="2" s="1"/>
  <c r="AA469" i="2"/>
  <c r="AG469" i="2" s="1"/>
  <c r="AB469" i="2"/>
  <c r="AH469" i="2" s="1"/>
  <c r="AC469" i="2"/>
  <c r="AI469" i="2" s="1"/>
  <c r="AD469" i="2"/>
  <c r="AL469" i="2"/>
  <c r="AM469" i="2"/>
  <c r="AN469" i="2"/>
  <c r="AO469" i="2"/>
  <c r="AP469" i="2"/>
  <c r="Z470" i="2"/>
  <c r="AF470" i="2" s="1"/>
  <c r="AA470" i="2"/>
  <c r="AG470" i="2" s="1"/>
  <c r="AB470" i="2"/>
  <c r="AH470" i="2" s="1"/>
  <c r="AC470" i="2"/>
  <c r="AI470" i="2" s="1"/>
  <c r="AD470" i="2"/>
  <c r="AJ470" i="2" s="1"/>
  <c r="AL470" i="2"/>
  <c r="AM470" i="2"/>
  <c r="AN470" i="2"/>
  <c r="AO470" i="2"/>
  <c r="AP470" i="2"/>
  <c r="Z471" i="2"/>
  <c r="AF471" i="2" s="1"/>
  <c r="AA471" i="2"/>
  <c r="AG471" i="2" s="1"/>
  <c r="AB471" i="2"/>
  <c r="AH471" i="2" s="1"/>
  <c r="AC471" i="2"/>
  <c r="AI471" i="2" s="1"/>
  <c r="AD471" i="2"/>
  <c r="AL471" i="2"/>
  <c r="AM471" i="2"/>
  <c r="AN471" i="2"/>
  <c r="AO471" i="2"/>
  <c r="AP471" i="2"/>
  <c r="Z472" i="2"/>
  <c r="AF472" i="2" s="1"/>
  <c r="AA472" i="2"/>
  <c r="AG472" i="2" s="1"/>
  <c r="AB472" i="2"/>
  <c r="AH472" i="2" s="1"/>
  <c r="AC472" i="2"/>
  <c r="AI472" i="2" s="1"/>
  <c r="AD472" i="2"/>
  <c r="AL472" i="2"/>
  <c r="AM472" i="2"/>
  <c r="AN472" i="2"/>
  <c r="AO472" i="2"/>
  <c r="AP472" i="2"/>
  <c r="Z473" i="2"/>
  <c r="AF473" i="2" s="1"/>
  <c r="AA473" i="2"/>
  <c r="AG473" i="2" s="1"/>
  <c r="AB473" i="2"/>
  <c r="AH473" i="2" s="1"/>
  <c r="AC473" i="2"/>
  <c r="AI473" i="2" s="1"/>
  <c r="AD473" i="2"/>
  <c r="AL473" i="2"/>
  <c r="AM473" i="2"/>
  <c r="AN473" i="2"/>
  <c r="AO473" i="2"/>
  <c r="AP473" i="2"/>
  <c r="Z474" i="2"/>
  <c r="AF474" i="2" s="1"/>
  <c r="AA474" i="2"/>
  <c r="AG474" i="2" s="1"/>
  <c r="AB474" i="2"/>
  <c r="AH474" i="2" s="1"/>
  <c r="AC474" i="2"/>
  <c r="AI474" i="2" s="1"/>
  <c r="AD474" i="2"/>
  <c r="AL474" i="2"/>
  <c r="AM474" i="2"/>
  <c r="AN474" i="2"/>
  <c r="AO474" i="2"/>
  <c r="AP474" i="2"/>
  <c r="Z475" i="2"/>
  <c r="AF475" i="2" s="1"/>
  <c r="AA475" i="2"/>
  <c r="AG475" i="2" s="1"/>
  <c r="AB475" i="2"/>
  <c r="AH475" i="2" s="1"/>
  <c r="AC475" i="2"/>
  <c r="AI475" i="2" s="1"/>
  <c r="AD475" i="2"/>
  <c r="AL475" i="2"/>
  <c r="AM475" i="2"/>
  <c r="AN475" i="2"/>
  <c r="AO475" i="2"/>
  <c r="AP475" i="2"/>
  <c r="Z476" i="2"/>
  <c r="AF476" i="2" s="1"/>
  <c r="AA476" i="2"/>
  <c r="AG476" i="2" s="1"/>
  <c r="AB476" i="2"/>
  <c r="AH476" i="2" s="1"/>
  <c r="AC476" i="2"/>
  <c r="AI476" i="2" s="1"/>
  <c r="AD476" i="2"/>
  <c r="AL476" i="2"/>
  <c r="AM476" i="2"/>
  <c r="AN476" i="2"/>
  <c r="AO476" i="2"/>
  <c r="AP476" i="2"/>
  <c r="Z477" i="2"/>
  <c r="AF477" i="2" s="1"/>
  <c r="AA477" i="2"/>
  <c r="AG477" i="2" s="1"/>
  <c r="AB477" i="2"/>
  <c r="AH477" i="2" s="1"/>
  <c r="AC477" i="2"/>
  <c r="AI477" i="2" s="1"/>
  <c r="AD477" i="2"/>
  <c r="AL477" i="2"/>
  <c r="AM477" i="2"/>
  <c r="AN477" i="2"/>
  <c r="AO477" i="2"/>
  <c r="AP477" i="2"/>
  <c r="Z478" i="2"/>
  <c r="AF478" i="2" s="1"/>
  <c r="AA478" i="2"/>
  <c r="AG478" i="2" s="1"/>
  <c r="AB478" i="2"/>
  <c r="AH478" i="2" s="1"/>
  <c r="AC478" i="2"/>
  <c r="AI478" i="2" s="1"/>
  <c r="AD478" i="2"/>
  <c r="AL478" i="2"/>
  <c r="AM478" i="2"/>
  <c r="AN478" i="2"/>
  <c r="AO478" i="2"/>
  <c r="AP478" i="2"/>
  <c r="Z479" i="2"/>
  <c r="AF479" i="2" s="1"/>
  <c r="AA479" i="2"/>
  <c r="AG479" i="2" s="1"/>
  <c r="AB479" i="2"/>
  <c r="AH479" i="2" s="1"/>
  <c r="AC479" i="2"/>
  <c r="AI479" i="2" s="1"/>
  <c r="AD479" i="2"/>
  <c r="AL479" i="2"/>
  <c r="AM479" i="2"/>
  <c r="AN479" i="2"/>
  <c r="AO479" i="2"/>
  <c r="AP479" i="2"/>
  <c r="Z480" i="2"/>
  <c r="AF480" i="2" s="1"/>
  <c r="AA480" i="2"/>
  <c r="AG480" i="2" s="1"/>
  <c r="AB480" i="2"/>
  <c r="AH480" i="2" s="1"/>
  <c r="AC480" i="2"/>
  <c r="AI480" i="2" s="1"/>
  <c r="AD480" i="2"/>
  <c r="AL480" i="2"/>
  <c r="AM480" i="2"/>
  <c r="AN480" i="2"/>
  <c r="AO480" i="2"/>
  <c r="AP480" i="2"/>
  <c r="Z481" i="2"/>
  <c r="AF481" i="2" s="1"/>
  <c r="AA481" i="2"/>
  <c r="AG481" i="2" s="1"/>
  <c r="AB481" i="2"/>
  <c r="AH481" i="2" s="1"/>
  <c r="AC481" i="2"/>
  <c r="AI481" i="2" s="1"/>
  <c r="AD481" i="2"/>
  <c r="AL481" i="2"/>
  <c r="AM481" i="2"/>
  <c r="AN481" i="2"/>
  <c r="AO481" i="2"/>
  <c r="AP481" i="2"/>
  <c r="Z482" i="2"/>
  <c r="AF482" i="2" s="1"/>
  <c r="AA482" i="2"/>
  <c r="AG482" i="2" s="1"/>
  <c r="AB482" i="2"/>
  <c r="AH482" i="2" s="1"/>
  <c r="AC482" i="2"/>
  <c r="AI482" i="2" s="1"/>
  <c r="AD482" i="2"/>
  <c r="AL482" i="2"/>
  <c r="AM482" i="2"/>
  <c r="AN482" i="2"/>
  <c r="AO482" i="2"/>
  <c r="AP482" i="2"/>
  <c r="Z483" i="2"/>
  <c r="AF483" i="2" s="1"/>
  <c r="AA483" i="2"/>
  <c r="AG483" i="2" s="1"/>
  <c r="AB483" i="2"/>
  <c r="AH483" i="2" s="1"/>
  <c r="AC483" i="2"/>
  <c r="AI483" i="2" s="1"/>
  <c r="AD483" i="2"/>
  <c r="AL483" i="2"/>
  <c r="AM483" i="2"/>
  <c r="AN483" i="2"/>
  <c r="AO483" i="2"/>
  <c r="AP483" i="2"/>
  <c r="Z484" i="2"/>
  <c r="AF484" i="2" s="1"/>
  <c r="AA484" i="2"/>
  <c r="AG484" i="2" s="1"/>
  <c r="AB484" i="2"/>
  <c r="AH484" i="2" s="1"/>
  <c r="AC484" i="2"/>
  <c r="AI484" i="2" s="1"/>
  <c r="AD484" i="2"/>
  <c r="AL484" i="2"/>
  <c r="AM484" i="2"/>
  <c r="AN484" i="2"/>
  <c r="AO484" i="2"/>
  <c r="AP484" i="2"/>
  <c r="Z485" i="2"/>
  <c r="AF485" i="2" s="1"/>
  <c r="AA485" i="2"/>
  <c r="AG485" i="2" s="1"/>
  <c r="AB485" i="2"/>
  <c r="AH485" i="2" s="1"/>
  <c r="AC485" i="2"/>
  <c r="AI485" i="2" s="1"/>
  <c r="AD485" i="2"/>
  <c r="AL485" i="2"/>
  <c r="AM485" i="2"/>
  <c r="AN485" i="2"/>
  <c r="AO485" i="2"/>
  <c r="AP485" i="2"/>
  <c r="Z486" i="2"/>
  <c r="AF486" i="2" s="1"/>
  <c r="AA486" i="2"/>
  <c r="AG486" i="2" s="1"/>
  <c r="AB486" i="2"/>
  <c r="AH486" i="2" s="1"/>
  <c r="AC486" i="2"/>
  <c r="AI486" i="2" s="1"/>
  <c r="AD486" i="2"/>
  <c r="AJ486" i="2" s="1"/>
  <c r="AL486" i="2"/>
  <c r="AM486" i="2"/>
  <c r="AN486" i="2"/>
  <c r="AO486" i="2"/>
  <c r="AP486" i="2"/>
  <c r="Z487" i="2"/>
  <c r="AF487" i="2" s="1"/>
  <c r="AA487" i="2"/>
  <c r="AG487" i="2" s="1"/>
  <c r="AB487" i="2"/>
  <c r="AH487" i="2" s="1"/>
  <c r="AC487" i="2"/>
  <c r="AI487" i="2" s="1"/>
  <c r="AD487" i="2"/>
  <c r="AL487" i="2"/>
  <c r="AM487" i="2"/>
  <c r="AN487" i="2"/>
  <c r="AO487" i="2"/>
  <c r="AP487" i="2"/>
  <c r="Z488" i="2"/>
  <c r="AF488" i="2" s="1"/>
  <c r="AA488" i="2"/>
  <c r="AG488" i="2" s="1"/>
  <c r="AB488" i="2"/>
  <c r="AH488" i="2" s="1"/>
  <c r="AC488" i="2"/>
  <c r="AI488" i="2" s="1"/>
  <c r="AD488" i="2"/>
  <c r="AL488" i="2"/>
  <c r="AM488" i="2"/>
  <c r="AN488" i="2"/>
  <c r="AO488" i="2"/>
  <c r="AP488" i="2"/>
  <c r="Z489" i="2"/>
  <c r="AF489" i="2" s="1"/>
  <c r="AA489" i="2"/>
  <c r="AG489" i="2" s="1"/>
  <c r="AB489" i="2"/>
  <c r="AH489" i="2" s="1"/>
  <c r="AC489" i="2"/>
  <c r="AI489" i="2" s="1"/>
  <c r="AD489" i="2"/>
  <c r="AL489" i="2"/>
  <c r="AM489" i="2"/>
  <c r="AN489" i="2"/>
  <c r="AO489" i="2"/>
  <c r="AP489" i="2"/>
  <c r="Z490" i="2"/>
  <c r="AF490" i="2" s="1"/>
  <c r="AA490" i="2"/>
  <c r="AG490" i="2" s="1"/>
  <c r="AB490" i="2"/>
  <c r="AH490" i="2" s="1"/>
  <c r="AC490" i="2"/>
  <c r="AI490" i="2" s="1"/>
  <c r="AD490" i="2"/>
  <c r="AL490" i="2"/>
  <c r="AM490" i="2"/>
  <c r="AN490" i="2"/>
  <c r="AO490" i="2"/>
  <c r="AP490" i="2"/>
  <c r="Z491" i="2"/>
  <c r="AF491" i="2" s="1"/>
  <c r="AA491" i="2"/>
  <c r="AG491" i="2" s="1"/>
  <c r="AB491" i="2"/>
  <c r="AH491" i="2" s="1"/>
  <c r="AC491" i="2"/>
  <c r="AI491" i="2" s="1"/>
  <c r="AD491" i="2"/>
  <c r="AL491" i="2"/>
  <c r="AM491" i="2"/>
  <c r="AN491" i="2"/>
  <c r="AO491" i="2"/>
  <c r="AP491" i="2"/>
  <c r="Z492" i="2"/>
  <c r="AF492" i="2" s="1"/>
  <c r="AA492" i="2"/>
  <c r="AG492" i="2" s="1"/>
  <c r="AB492" i="2"/>
  <c r="AH492" i="2" s="1"/>
  <c r="AC492" i="2"/>
  <c r="AI492" i="2" s="1"/>
  <c r="AD492" i="2"/>
  <c r="AL492" i="2"/>
  <c r="AM492" i="2"/>
  <c r="AN492" i="2"/>
  <c r="AO492" i="2"/>
  <c r="AP492" i="2"/>
  <c r="Z493" i="2"/>
  <c r="AF493" i="2" s="1"/>
  <c r="AA493" i="2"/>
  <c r="AG493" i="2" s="1"/>
  <c r="AB493" i="2"/>
  <c r="AH493" i="2" s="1"/>
  <c r="AC493" i="2"/>
  <c r="AI493" i="2" s="1"/>
  <c r="AD493" i="2"/>
  <c r="AL493" i="2"/>
  <c r="AM493" i="2"/>
  <c r="AN493" i="2"/>
  <c r="AO493" i="2"/>
  <c r="AP493" i="2"/>
  <c r="Z494" i="2"/>
  <c r="AF494" i="2" s="1"/>
  <c r="AA494" i="2"/>
  <c r="AG494" i="2" s="1"/>
  <c r="AB494" i="2"/>
  <c r="AH494" i="2" s="1"/>
  <c r="AC494" i="2"/>
  <c r="AI494" i="2" s="1"/>
  <c r="AD494" i="2"/>
  <c r="AL494" i="2"/>
  <c r="AM494" i="2"/>
  <c r="AN494" i="2"/>
  <c r="AO494" i="2"/>
  <c r="AP494" i="2"/>
  <c r="Z495" i="2"/>
  <c r="AF495" i="2" s="1"/>
  <c r="AA495" i="2"/>
  <c r="AG495" i="2" s="1"/>
  <c r="AB495" i="2"/>
  <c r="AH495" i="2" s="1"/>
  <c r="AC495" i="2"/>
  <c r="AI495" i="2" s="1"/>
  <c r="AD495" i="2"/>
  <c r="AL495" i="2"/>
  <c r="AM495" i="2"/>
  <c r="AN495" i="2"/>
  <c r="AO495" i="2"/>
  <c r="AP495" i="2"/>
  <c r="Z496" i="2"/>
  <c r="AF496" i="2" s="1"/>
  <c r="AA496" i="2"/>
  <c r="AG496" i="2" s="1"/>
  <c r="AB496" i="2"/>
  <c r="AH496" i="2" s="1"/>
  <c r="AC496" i="2"/>
  <c r="AI496" i="2" s="1"/>
  <c r="AD496" i="2"/>
  <c r="AL496" i="2"/>
  <c r="AM496" i="2"/>
  <c r="AN496" i="2"/>
  <c r="AO496" i="2"/>
  <c r="AP496" i="2"/>
  <c r="Z497" i="2"/>
  <c r="AF497" i="2" s="1"/>
  <c r="AA497" i="2"/>
  <c r="AG497" i="2" s="1"/>
  <c r="AB497" i="2"/>
  <c r="AH497" i="2" s="1"/>
  <c r="AC497" i="2"/>
  <c r="AI497" i="2" s="1"/>
  <c r="AD497" i="2"/>
  <c r="AL497" i="2"/>
  <c r="AM497" i="2"/>
  <c r="AN497" i="2"/>
  <c r="AO497" i="2"/>
  <c r="AP497" i="2"/>
  <c r="Z498" i="2"/>
  <c r="AF498" i="2" s="1"/>
  <c r="AA498" i="2"/>
  <c r="AG498" i="2" s="1"/>
  <c r="AB498" i="2"/>
  <c r="AH498" i="2" s="1"/>
  <c r="AC498" i="2"/>
  <c r="AI498" i="2" s="1"/>
  <c r="AD498" i="2"/>
  <c r="AL498" i="2"/>
  <c r="AM498" i="2"/>
  <c r="AN498" i="2"/>
  <c r="AO498" i="2"/>
  <c r="AP498" i="2"/>
  <c r="Z499" i="2"/>
  <c r="AF499" i="2" s="1"/>
  <c r="AA499" i="2"/>
  <c r="AG499" i="2" s="1"/>
  <c r="AB499" i="2"/>
  <c r="AH499" i="2" s="1"/>
  <c r="AC499" i="2"/>
  <c r="AI499" i="2" s="1"/>
  <c r="AD499" i="2"/>
  <c r="AL499" i="2"/>
  <c r="AM499" i="2"/>
  <c r="AN499" i="2"/>
  <c r="AO499" i="2"/>
  <c r="AP499" i="2"/>
  <c r="Z500" i="2"/>
  <c r="AF500" i="2" s="1"/>
  <c r="AA500" i="2"/>
  <c r="AG500" i="2" s="1"/>
  <c r="AB500" i="2"/>
  <c r="AH500" i="2" s="1"/>
  <c r="AC500" i="2"/>
  <c r="AI500" i="2" s="1"/>
  <c r="AD500" i="2"/>
  <c r="AL500" i="2"/>
  <c r="AM500" i="2"/>
  <c r="AN500" i="2"/>
  <c r="AO500" i="2"/>
  <c r="AP500" i="2"/>
  <c r="Z501" i="2"/>
  <c r="AF501" i="2" s="1"/>
  <c r="AA501" i="2"/>
  <c r="AG501" i="2" s="1"/>
  <c r="AB501" i="2"/>
  <c r="AH501" i="2" s="1"/>
  <c r="AC501" i="2"/>
  <c r="AI501" i="2" s="1"/>
  <c r="AD501" i="2"/>
  <c r="AL501" i="2"/>
  <c r="AM501" i="2"/>
  <c r="AN501" i="2"/>
  <c r="AO501" i="2"/>
  <c r="AP501" i="2"/>
  <c r="Z502" i="2"/>
  <c r="AF502" i="2" s="1"/>
  <c r="AA502" i="2"/>
  <c r="AG502" i="2" s="1"/>
  <c r="AB502" i="2"/>
  <c r="AH502" i="2" s="1"/>
  <c r="AC502" i="2"/>
  <c r="AI502" i="2" s="1"/>
  <c r="AD502" i="2"/>
  <c r="AJ502" i="2" s="1"/>
  <c r="AL502" i="2"/>
  <c r="AM502" i="2"/>
  <c r="AN502" i="2"/>
  <c r="AO502" i="2"/>
  <c r="AP502" i="2"/>
  <c r="Z503" i="2"/>
  <c r="AF503" i="2" s="1"/>
  <c r="AA503" i="2"/>
  <c r="AG503" i="2" s="1"/>
  <c r="AB503" i="2"/>
  <c r="AH503" i="2" s="1"/>
  <c r="AC503" i="2"/>
  <c r="AI503" i="2" s="1"/>
  <c r="AD503" i="2"/>
  <c r="AL503" i="2"/>
  <c r="AM503" i="2"/>
  <c r="AN503" i="2"/>
  <c r="AO503" i="2"/>
  <c r="AP503" i="2"/>
  <c r="Z504" i="2"/>
  <c r="AF504" i="2" s="1"/>
  <c r="AA504" i="2"/>
  <c r="AG504" i="2" s="1"/>
  <c r="AB504" i="2"/>
  <c r="AH504" i="2" s="1"/>
  <c r="AC504" i="2"/>
  <c r="AI504" i="2" s="1"/>
  <c r="AD504" i="2"/>
  <c r="AL504" i="2"/>
  <c r="AM504" i="2"/>
  <c r="AN504" i="2"/>
  <c r="AO504" i="2"/>
  <c r="AP504" i="2"/>
  <c r="Z505" i="2"/>
  <c r="AF505" i="2" s="1"/>
  <c r="AA505" i="2"/>
  <c r="AG505" i="2" s="1"/>
  <c r="AB505" i="2"/>
  <c r="AH505" i="2" s="1"/>
  <c r="AC505" i="2"/>
  <c r="AI505" i="2" s="1"/>
  <c r="AD505" i="2"/>
  <c r="AL505" i="2"/>
  <c r="AM505" i="2"/>
  <c r="AN505" i="2"/>
  <c r="AO505" i="2"/>
  <c r="AP505" i="2"/>
  <c r="Z506" i="2"/>
  <c r="AF506" i="2" s="1"/>
  <c r="AA506" i="2"/>
  <c r="AG506" i="2" s="1"/>
  <c r="AB506" i="2"/>
  <c r="AH506" i="2" s="1"/>
  <c r="AC506" i="2"/>
  <c r="AI506" i="2" s="1"/>
  <c r="AD506" i="2"/>
  <c r="AL506" i="2"/>
  <c r="AM506" i="2"/>
  <c r="AN506" i="2"/>
  <c r="AO506" i="2"/>
  <c r="AP506" i="2"/>
  <c r="Z507" i="2"/>
  <c r="AF507" i="2" s="1"/>
  <c r="AA507" i="2"/>
  <c r="AG507" i="2" s="1"/>
  <c r="AB507" i="2"/>
  <c r="AH507" i="2" s="1"/>
  <c r="AC507" i="2"/>
  <c r="AI507" i="2" s="1"/>
  <c r="AD507" i="2"/>
  <c r="AL507" i="2"/>
  <c r="AM507" i="2"/>
  <c r="AN507" i="2"/>
  <c r="AO507" i="2"/>
  <c r="AP507" i="2"/>
  <c r="Z508" i="2"/>
  <c r="AF508" i="2" s="1"/>
  <c r="AA508" i="2"/>
  <c r="AG508" i="2" s="1"/>
  <c r="AB508" i="2"/>
  <c r="AH508" i="2" s="1"/>
  <c r="AC508" i="2"/>
  <c r="AI508" i="2" s="1"/>
  <c r="AD508" i="2"/>
  <c r="AL508" i="2"/>
  <c r="AM508" i="2"/>
  <c r="AN508" i="2"/>
  <c r="AO508" i="2"/>
  <c r="AP508" i="2"/>
  <c r="Z509" i="2"/>
  <c r="AF509" i="2" s="1"/>
  <c r="AA509" i="2"/>
  <c r="AG509" i="2" s="1"/>
  <c r="AB509" i="2"/>
  <c r="AH509" i="2" s="1"/>
  <c r="AC509" i="2"/>
  <c r="AI509" i="2" s="1"/>
  <c r="AD509" i="2"/>
  <c r="AL509" i="2"/>
  <c r="AM509" i="2"/>
  <c r="AN509" i="2"/>
  <c r="AO509" i="2"/>
  <c r="AP509" i="2"/>
  <c r="Z510" i="2"/>
  <c r="AF510" i="2" s="1"/>
  <c r="AA510" i="2"/>
  <c r="AG510" i="2" s="1"/>
  <c r="AB510" i="2"/>
  <c r="AH510" i="2" s="1"/>
  <c r="AC510" i="2"/>
  <c r="AI510" i="2" s="1"/>
  <c r="AD510" i="2"/>
  <c r="AL510" i="2"/>
  <c r="AM510" i="2"/>
  <c r="AN510" i="2"/>
  <c r="AO510" i="2"/>
  <c r="AP510" i="2"/>
  <c r="Z511" i="2"/>
  <c r="AF511" i="2" s="1"/>
  <c r="AA511" i="2"/>
  <c r="AG511" i="2" s="1"/>
  <c r="AB511" i="2"/>
  <c r="AH511" i="2" s="1"/>
  <c r="AC511" i="2"/>
  <c r="AI511" i="2" s="1"/>
  <c r="AD511" i="2"/>
  <c r="AL511" i="2"/>
  <c r="AM511" i="2"/>
  <c r="AN511" i="2"/>
  <c r="AO511" i="2"/>
  <c r="AP511" i="2"/>
  <c r="Z512" i="2"/>
  <c r="AF512" i="2" s="1"/>
  <c r="AA512" i="2"/>
  <c r="AG512" i="2" s="1"/>
  <c r="AB512" i="2"/>
  <c r="AH512" i="2" s="1"/>
  <c r="AC512" i="2"/>
  <c r="AI512" i="2" s="1"/>
  <c r="AD512" i="2"/>
  <c r="AL512" i="2"/>
  <c r="AM512" i="2"/>
  <c r="AN512" i="2"/>
  <c r="AO512" i="2"/>
  <c r="AP512" i="2"/>
  <c r="Z513" i="2"/>
  <c r="AF513" i="2" s="1"/>
  <c r="AA513" i="2"/>
  <c r="AG513" i="2" s="1"/>
  <c r="AB513" i="2"/>
  <c r="AH513" i="2" s="1"/>
  <c r="AC513" i="2"/>
  <c r="AI513" i="2" s="1"/>
  <c r="AD513" i="2"/>
  <c r="AL513" i="2"/>
  <c r="AM513" i="2"/>
  <c r="AN513" i="2"/>
  <c r="AO513" i="2"/>
  <c r="AP513" i="2"/>
  <c r="Z514" i="2"/>
  <c r="AF514" i="2" s="1"/>
  <c r="AA514" i="2"/>
  <c r="AG514" i="2" s="1"/>
  <c r="AB514" i="2"/>
  <c r="AH514" i="2" s="1"/>
  <c r="AC514" i="2"/>
  <c r="AI514" i="2" s="1"/>
  <c r="AD514" i="2"/>
  <c r="AL514" i="2"/>
  <c r="AM514" i="2"/>
  <c r="AN514" i="2"/>
  <c r="AO514" i="2"/>
  <c r="AP514" i="2"/>
  <c r="Z515" i="2"/>
  <c r="AF515" i="2" s="1"/>
  <c r="AA515" i="2"/>
  <c r="AG515" i="2" s="1"/>
  <c r="AB515" i="2"/>
  <c r="AH515" i="2" s="1"/>
  <c r="AC515" i="2"/>
  <c r="AI515" i="2" s="1"/>
  <c r="AD515" i="2"/>
  <c r="AL515" i="2"/>
  <c r="AM515" i="2"/>
  <c r="AN515" i="2"/>
  <c r="AO515" i="2"/>
  <c r="AP515" i="2"/>
  <c r="Z516" i="2"/>
  <c r="AF516" i="2" s="1"/>
  <c r="AA516" i="2"/>
  <c r="AG516" i="2" s="1"/>
  <c r="AB516" i="2"/>
  <c r="AH516" i="2" s="1"/>
  <c r="AC516" i="2"/>
  <c r="AI516" i="2" s="1"/>
  <c r="AD516" i="2"/>
  <c r="AL516" i="2"/>
  <c r="AM516" i="2"/>
  <c r="AN516" i="2"/>
  <c r="AO516" i="2"/>
  <c r="AP516" i="2"/>
  <c r="Z517" i="2"/>
  <c r="AF517" i="2" s="1"/>
  <c r="AA517" i="2"/>
  <c r="AG517" i="2" s="1"/>
  <c r="AB517" i="2"/>
  <c r="AH517" i="2" s="1"/>
  <c r="AC517" i="2"/>
  <c r="AI517" i="2" s="1"/>
  <c r="AD517" i="2"/>
  <c r="AL517" i="2"/>
  <c r="AM517" i="2"/>
  <c r="AN517" i="2"/>
  <c r="AO517" i="2"/>
  <c r="AP517" i="2"/>
  <c r="Z518" i="2"/>
  <c r="AF518" i="2" s="1"/>
  <c r="AA518" i="2"/>
  <c r="AG518" i="2" s="1"/>
  <c r="AB518" i="2"/>
  <c r="AH518" i="2" s="1"/>
  <c r="AC518" i="2"/>
  <c r="AI518" i="2" s="1"/>
  <c r="AD518" i="2"/>
  <c r="AJ518" i="2" s="1"/>
  <c r="AL518" i="2"/>
  <c r="AM518" i="2"/>
  <c r="AN518" i="2"/>
  <c r="AO518" i="2"/>
  <c r="AP518" i="2"/>
  <c r="Z519" i="2"/>
  <c r="AF519" i="2" s="1"/>
  <c r="AA519" i="2"/>
  <c r="AG519" i="2" s="1"/>
  <c r="AB519" i="2"/>
  <c r="AH519" i="2" s="1"/>
  <c r="AC519" i="2"/>
  <c r="AI519" i="2" s="1"/>
  <c r="AD519" i="2"/>
  <c r="AL519" i="2"/>
  <c r="AM519" i="2"/>
  <c r="AN519" i="2"/>
  <c r="AO519" i="2"/>
  <c r="AP519" i="2"/>
  <c r="Z520" i="2"/>
  <c r="AF520" i="2" s="1"/>
  <c r="AA520" i="2"/>
  <c r="AG520" i="2" s="1"/>
  <c r="AB520" i="2"/>
  <c r="AH520" i="2" s="1"/>
  <c r="AC520" i="2"/>
  <c r="AI520" i="2" s="1"/>
  <c r="AD520" i="2"/>
  <c r="AL520" i="2"/>
  <c r="AM520" i="2"/>
  <c r="AN520" i="2"/>
  <c r="AO520" i="2"/>
  <c r="AP520" i="2"/>
  <c r="Z521" i="2"/>
  <c r="AF521" i="2" s="1"/>
  <c r="AA521" i="2"/>
  <c r="AG521" i="2" s="1"/>
  <c r="AB521" i="2"/>
  <c r="AH521" i="2" s="1"/>
  <c r="AC521" i="2"/>
  <c r="AI521" i="2" s="1"/>
  <c r="AD521" i="2"/>
  <c r="AL521" i="2"/>
  <c r="AM521" i="2"/>
  <c r="AN521" i="2"/>
  <c r="AO521" i="2"/>
  <c r="AP521" i="2"/>
  <c r="Z522" i="2"/>
  <c r="AF522" i="2" s="1"/>
  <c r="AA522" i="2"/>
  <c r="AG522" i="2" s="1"/>
  <c r="AB522" i="2"/>
  <c r="AH522" i="2" s="1"/>
  <c r="AC522" i="2"/>
  <c r="AI522" i="2" s="1"/>
  <c r="AD522" i="2"/>
  <c r="AL522" i="2"/>
  <c r="AM522" i="2"/>
  <c r="AN522" i="2"/>
  <c r="AO522" i="2"/>
  <c r="AP522" i="2"/>
  <c r="Z523" i="2"/>
  <c r="AF523" i="2" s="1"/>
  <c r="AA523" i="2"/>
  <c r="AG523" i="2" s="1"/>
  <c r="AB523" i="2"/>
  <c r="AH523" i="2" s="1"/>
  <c r="AC523" i="2"/>
  <c r="AI523" i="2" s="1"/>
  <c r="AD523" i="2"/>
  <c r="AL523" i="2"/>
  <c r="AM523" i="2"/>
  <c r="AN523" i="2"/>
  <c r="AO523" i="2"/>
  <c r="AP523" i="2"/>
  <c r="Z524" i="2"/>
  <c r="AF524" i="2" s="1"/>
  <c r="AA524" i="2"/>
  <c r="AG524" i="2" s="1"/>
  <c r="AB524" i="2"/>
  <c r="AH524" i="2" s="1"/>
  <c r="AC524" i="2"/>
  <c r="AI524" i="2" s="1"/>
  <c r="AD524" i="2"/>
  <c r="AL524" i="2"/>
  <c r="AM524" i="2"/>
  <c r="AN524" i="2"/>
  <c r="AO524" i="2"/>
  <c r="AP524" i="2"/>
  <c r="Z525" i="2"/>
  <c r="AF525" i="2" s="1"/>
  <c r="AA525" i="2"/>
  <c r="AG525" i="2" s="1"/>
  <c r="AB525" i="2"/>
  <c r="AH525" i="2" s="1"/>
  <c r="AC525" i="2"/>
  <c r="AI525" i="2" s="1"/>
  <c r="AD525" i="2"/>
  <c r="AL525" i="2"/>
  <c r="AM525" i="2"/>
  <c r="AN525" i="2"/>
  <c r="AO525" i="2"/>
  <c r="AP525" i="2"/>
  <c r="Z526" i="2"/>
  <c r="AF526" i="2" s="1"/>
  <c r="AA526" i="2"/>
  <c r="AG526" i="2" s="1"/>
  <c r="AB526" i="2"/>
  <c r="AH526" i="2" s="1"/>
  <c r="AC526" i="2"/>
  <c r="AI526" i="2" s="1"/>
  <c r="AD526" i="2"/>
  <c r="AL526" i="2"/>
  <c r="AM526" i="2"/>
  <c r="AN526" i="2"/>
  <c r="AO526" i="2"/>
  <c r="AP526" i="2"/>
  <c r="Z527" i="2"/>
  <c r="AF527" i="2" s="1"/>
  <c r="AA527" i="2"/>
  <c r="AG527" i="2" s="1"/>
  <c r="AB527" i="2"/>
  <c r="AH527" i="2" s="1"/>
  <c r="AC527" i="2"/>
  <c r="AI527" i="2" s="1"/>
  <c r="AD527" i="2"/>
  <c r="AL527" i="2"/>
  <c r="AM527" i="2"/>
  <c r="AN527" i="2"/>
  <c r="AO527" i="2"/>
  <c r="AP527" i="2"/>
  <c r="Z528" i="2"/>
  <c r="AF528" i="2" s="1"/>
  <c r="AA528" i="2"/>
  <c r="AG528" i="2" s="1"/>
  <c r="AB528" i="2"/>
  <c r="AH528" i="2" s="1"/>
  <c r="AC528" i="2"/>
  <c r="AI528" i="2" s="1"/>
  <c r="AD528" i="2"/>
  <c r="AL528" i="2"/>
  <c r="AM528" i="2"/>
  <c r="AN528" i="2"/>
  <c r="AO528" i="2"/>
  <c r="AP528" i="2"/>
  <c r="Z529" i="2"/>
  <c r="AF529" i="2" s="1"/>
  <c r="AA529" i="2"/>
  <c r="AG529" i="2" s="1"/>
  <c r="AB529" i="2"/>
  <c r="AH529" i="2" s="1"/>
  <c r="AC529" i="2"/>
  <c r="AI529" i="2" s="1"/>
  <c r="AD529" i="2"/>
  <c r="AL529" i="2"/>
  <c r="AM529" i="2"/>
  <c r="AN529" i="2"/>
  <c r="AO529" i="2"/>
  <c r="AP529" i="2"/>
  <c r="Z530" i="2"/>
  <c r="AF530" i="2" s="1"/>
  <c r="AA530" i="2"/>
  <c r="AG530" i="2" s="1"/>
  <c r="AB530" i="2"/>
  <c r="AH530" i="2" s="1"/>
  <c r="AC530" i="2"/>
  <c r="AI530" i="2" s="1"/>
  <c r="AD530" i="2"/>
  <c r="AL530" i="2"/>
  <c r="AM530" i="2"/>
  <c r="AN530" i="2"/>
  <c r="AO530" i="2"/>
  <c r="AP530" i="2"/>
  <c r="Z531" i="2"/>
  <c r="AF531" i="2" s="1"/>
  <c r="AA531" i="2"/>
  <c r="AG531" i="2" s="1"/>
  <c r="AB531" i="2"/>
  <c r="AH531" i="2" s="1"/>
  <c r="AC531" i="2"/>
  <c r="AI531" i="2" s="1"/>
  <c r="AD531" i="2"/>
  <c r="AL531" i="2"/>
  <c r="AM531" i="2"/>
  <c r="AN531" i="2"/>
  <c r="AO531" i="2"/>
  <c r="AP531" i="2"/>
  <c r="Z532" i="2"/>
  <c r="AF532" i="2" s="1"/>
  <c r="AA532" i="2"/>
  <c r="AG532" i="2" s="1"/>
  <c r="AB532" i="2"/>
  <c r="AH532" i="2" s="1"/>
  <c r="AC532" i="2"/>
  <c r="AI532" i="2" s="1"/>
  <c r="AD532" i="2"/>
  <c r="AL532" i="2"/>
  <c r="AM532" i="2"/>
  <c r="AN532" i="2"/>
  <c r="AO532" i="2"/>
  <c r="AP532" i="2"/>
  <c r="Z533" i="2"/>
  <c r="AF533" i="2" s="1"/>
  <c r="AA533" i="2"/>
  <c r="AG533" i="2" s="1"/>
  <c r="AB533" i="2"/>
  <c r="AH533" i="2" s="1"/>
  <c r="AC533" i="2"/>
  <c r="AI533" i="2" s="1"/>
  <c r="AD533" i="2"/>
  <c r="AL533" i="2"/>
  <c r="AM533" i="2"/>
  <c r="AN533" i="2"/>
  <c r="AO533" i="2"/>
  <c r="AP533" i="2"/>
  <c r="Z534" i="2"/>
  <c r="AF534" i="2" s="1"/>
  <c r="AA534" i="2"/>
  <c r="AG534" i="2" s="1"/>
  <c r="AB534" i="2"/>
  <c r="AH534" i="2" s="1"/>
  <c r="AC534" i="2"/>
  <c r="AI534" i="2" s="1"/>
  <c r="AD534" i="2"/>
  <c r="AJ534" i="2" s="1"/>
  <c r="AL534" i="2"/>
  <c r="AM534" i="2"/>
  <c r="AN534" i="2"/>
  <c r="AO534" i="2"/>
  <c r="AP534" i="2"/>
  <c r="Z535" i="2"/>
  <c r="AF535" i="2" s="1"/>
  <c r="AA535" i="2"/>
  <c r="AG535" i="2" s="1"/>
  <c r="AB535" i="2"/>
  <c r="AH535" i="2" s="1"/>
  <c r="AC535" i="2"/>
  <c r="AI535" i="2" s="1"/>
  <c r="AD535" i="2"/>
  <c r="AL535" i="2"/>
  <c r="AM535" i="2"/>
  <c r="AN535" i="2"/>
  <c r="AO535" i="2"/>
  <c r="AP535" i="2"/>
  <c r="Z536" i="2"/>
  <c r="AF536" i="2" s="1"/>
  <c r="AA536" i="2"/>
  <c r="AG536" i="2" s="1"/>
  <c r="AB536" i="2"/>
  <c r="AH536" i="2" s="1"/>
  <c r="AC536" i="2"/>
  <c r="AI536" i="2" s="1"/>
  <c r="AD536" i="2"/>
  <c r="AL536" i="2"/>
  <c r="AM536" i="2"/>
  <c r="AN536" i="2"/>
  <c r="AO536" i="2"/>
  <c r="AP536" i="2"/>
  <c r="Z537" i="2"/>
  <c r="AF537" i="2" s="1"/>
  <c r="AA537" i="2"/>
  <c r="AG537" i="2" s="1"/>
  <c r="AB537" i="2"/>
  <c r="AH537" i="2" s="1"/>
  <c r="AC537" i="2"/>
  <c r="AI537" i="2" s="1"/>
  <c r="AD537" i="2"/>
  <c r="AL537" i="2"/>
  <c r="AM537" i="2"/>
  <c r="AN537" i="2"/>
  <c r="AO537" i="2"/>
  <c r="AP537" i="2"/>
  <c r="Z538" i="2"/>
  <c r="AF538" i="2" s="1"/>
  <c r="AA538" i="2"/>
  <c r="AG538" i="2" s="1"/>
  <c r="AB538" i="2"/>
  <c r="AH538" i="2" s="1"/>
  <c r="AC538" i="2"/>
  <c r="AI538" i="2" s="1"/>
  <c r="AD538" i="2"/>
  <c r="AL538" i="2"/>
  <c r="AM538" i="2"/>
  <c r="AN538" i="2"/>
  <c r="AO538" i="2"/>
  <c r="AP538" i="2"/>
  <c r="Z539" i="2"/>
  <c r="AF539" i="2" s="1"/>
  <c r="AA539" i="2"/>
  <c r="AG539" i="2" s="1"/>
  <c r="AB539" i="2"/>
  <c r="AH539" i="2" s="1"/>
  <c r="AC539" i="2"/>
  <c r="AI539" i="2" s="1"/>
  <c r="AD539" i="2"/>
  <c r="AL539" i="2"/>
  <c r="AM539" i="2"/>
  <c r="AN539" i="2"/>
  <c r="AO539" i="2"/>
  <c r="AP539" i="2"/>
  <c r="Z540" i="2"/>
  <c r="AF540" i="2" s="1"/>
  <c r="AA540" i="2"/>
  <c r="AG540" i="2" s="1"/>
  <c r="AB540" i="2"/>
  <c r="AH540" i="2" s="1"/>
  <c r="AC540" i="2"/>
  <c r="AI540" i="2" s="1"/>
  <c r="AD540" i="2"/>
  <c r="AL540" i="2"/>
  <c r="AM540" i="2"/>
  <c r="AN540" i="2"/>
  <c r="AO540" i="2"/>
  <c r="AP540" i="2"/>
  <c r="Z541" i="2"/>
  <c r="AF541" i="2" s="1"/>
  <c r="AA541" i="2"/>
  <c r="AG541" i="2" s="1"/>
  <c r="AB541" i="2"/>
  <c r="AH541" i="2" s="1"/>
  <c r="AC541" i="2"/>
  <c r="AI541" i="2" s="1"/>
  <c r="AD541" i="2"/>
  <c r="AL541" i="2"/>
  <c r="AM541" i="2"/>
  <c r="AN541" i="2"/>
  <c r="AO541" i="2"/>
  <c r="AP541" i="2"/>
  <c r="Z542" i="2"/>
  <c r="AF542" i="2" s="1"/>
  <c r="AA542" i="2"/>
  <c r="AG542" i="2" s="1"/>
  <c r="AB542" i="2"/>
  <c r="AH542" i="2" s="1"/>
  <c r="AC542" i="2"/>
  <c r="AI542" i="2" s="1"/>
  <c r="AD542" i="2"/>
  <c r="AL542" i="2"/>
  <c r="AM542" i="2"/>
  <c r="AN542" i="2"/>
  <c r="AO542" i="2"/>
  <c r="AP542" i="2"/>
  <c r="Z543" i="2"/>
  <c r="AF543" i="2" s="1"/>
  <c r="AA543" i="2"/>
  <c r="AG543" i="2" s="1"/>
  <c r="AB543" i="2"/>
  <c r="AH543" i="2" s="1"/>
  <c r="AC543" i="2"/>
  <c r="AI543" i="2" s="1"/>
  <c r="AD543" i="2"/>
  <c r="AL543" i="2"/>
  <c r="AM543" i="2"/>
  <c r="AN543" i="2"/>
  <c r="AO543" i="2"/>
  <c r="AP543" i="2"/>
  <c r="Z544" i="2"/>
  <c r="AF544" i="2" s="1"/>
  <c r="AA544" i="2"/>
  <c r="AG544" i="2" s="1"/>
  <c r="AB544" i="2"/>
  <c r="AH544" i="2" s="1"/>
  <c r="AC544" i="2"/>
  <c r="AI544" i="2" s="1"/>
  <c r="AD544" i="2"/>
  <c r="AL544" i="2"/>
  <c r="AM544" i="2"/>
  <c r="AN544" i="2"/>
  <c r="AO544" i="2"/>
  <c r="AP544" i="2"/>
  <c r="Z545" i="2"/>
  <c r="AF545" i="2" s="1"/>
  <c r="AA545" i="2"/>
  <c r="AG545" i="2" s="1"/>
  <c r="AB545" i="2"/>
  <c r="AH545" i="2" s="1"/>
  <c r="AC545" i="2"/>
  <c r="AI545" i="2" s="1"/>
  <c r="AD545" i="2"/>
  <c r="AL545" i="2"/>
  <c r="AM545" i="2"/>
  <c r="AN545" i="2"/>
  <c r="AO545" i="2"/>
  <c r="AP545" i="2"/>
  <c r="Z546" i="2"/>
  <c r="AF546" i="2" s="1"/>
  <c r="AA546" i="2"/>
  <c r="AG546" i="2" s="1"/>
  <c r="AB546" i="2"/>
  <c r="AH546" i="2" s="1"/>
  <c r="AC546" i="2"/>
  <c r="AI546" i="2" s="1"/>
  <c r="AD546" i="2"/>
  <c r="AL546" i="2"/>
  <c r="AM546" i="2"/>
  <c r="AN546" i="2"/>
  <c r="AO546" i="2"/>
  <c r="AP546" i="2"/>
  <c r="Z547" i="2"/>
  <c r="AF547" i="2" s="1"/>
  <c r="AA547" i="2"/>
  <c r="AG547" i="2" s="1"/>
  <c r="AB547" i="2"/>
  <c r="AH547" i="2" s="1"/>
  <c r="AC547" i="2"/>
  <c r="AI547" i="2" s="1"/>
  <c r="AD547" i="2"/>
  <c r="AL547" i="2"/>
  <c r="AM547" i="2"/>
  <c r="AN547" i="2"/>
  <c r="AO547" i="2"/>
  <c r="AP547" i="2"/>
  <c r="Z548" i="2"/>
  <c r="AF548" i="2" s="1"/>
  <c r="AA548" i="2"/>
  <c r="AG548" i="2" s="1"/>
  <c r="AB548" i="2"/>
  <c r="AH548" i="2" s="1"/>
  <c r="AC548" i="2"/>
  <c r="AI548" i="2" s="1"/>
  <c r="AD548" i="2"/>
  <c r="AL548" i="2"/>
  <c r="AM548" i="2"/>
  <c r="AN548" i="2"/>
  <c r="AO548" i="2"/>
  <c r="AP548" i="2"/>
  <c r="Z549" i="2"/>
  <c r="AF549" i="2" s="1"/>
  <c r="AA549" i="2"/>
  <c r="AG549" i="2" s="1"/>
  <c r="AB549" i="2"/>
  <c r="AH549" i="2" s="1"/>
  <c r="AC549" i="2"/>
  <c r="AI549" i="2" s="1"/>
  <c r="AD549" i="2"/>
  <c r="AL549" i="2"/>
  <c r="AM549" i="2"/>
  <c r="AN549" i="2"/>
  <c r="AO549" i="2"/>
  <c r="AP549" i="2"/>
  <c r="AQ6" i="2" l="1"/>
  <c r="AJ544" i="2"/>
  <c r="AJ542" i="2"/>
  <c r="AJ524" i="2"/>
  <c r="AJ522" i="2"/>
  <c r="AJ506" i="2"/>
  <c r="AJ500" i="2"/>
  <c r="AJ490" i="2"/>
  <c r="AJ488" i="2"/>
  <c r="AJ484" i="2"/>
  <c r="AJ478" i="2"/>
  <c r="AJ474" i="2"/>
  <c r="AJ468" i="2"/>
  <c r="AJ458" i="2"/>
  <c r="AJ440" i="2"/>
  <c r="AJ432" i="2"/>
  <c r="AJ532" i="2"/>
  <c r="AJ530" i="2"/>
  <c r="AJ528" i="2"/>
  <c r="AJ526" i="2"/>
  <c r="AJ504" i="2"/>
  <c r="AJ496" i="2"/>
  <c r="AJ494" i="2"/>
  <c r="AJ482" i="2"/>
  <c r="AJ476" i="2"/>
  <c r="AJ466" i="2"/>
  <c r="AJ464" i="2"/>
  <c r="AJ462" i="2"/>
  <c r="AJ460" i="2"/>
  <c r="AJ456" i="2"/>
  <c r="AJ450" i="2"/>
  <c r="AJ448" i="2"/>
  <c r="AJ549" i="2"/>
  <c r="AJ547" i="2"/>
  <c r="AJ545" i="2"/>
  <c r="AJ543" i="2"/>
  <c r="AJ541" i="2"/>
  <c r="AJ539" i="2"/>
  <c r="AJ537" i="2"/>
  <c r="AJ535" i="2"/>
  <c r="AJ533" i="2"/>
  <c r="AJ531" i="2"/>
  <c r="AJ529" i="2"/>
  <c r="AJ527" i="2"/>
  <c r="AJ525" i="2"/>
  <c r="AJ523" i="2"/>
  <c r="AJ521" i="2"/>
  <c r="AJ519" i="2"/>
  <c r="AJ517" i="2"/>
  <c r="AJ515" i="2"/>
  <c r="AJ513" i="2"/>
  <c r="AJ511" i="2"/>
  <c r="AJ509" i="2"/>
  <c r="AJ507" i="2"/>
  <c r="AJ505" i="2"/>
  <c r="AJ503" i="2"/>
  <c r="AJ501" i="2"/>
  <c r="AJ499" i="2"/>
  <c r="AJ497" i="2"/>
  <c r="AJ495" i="2"/>
  <c r="AJ493" i="2"/>
  <c r="AJ491" i="2"/>
  <c r="AJ489" i="2"/>
  <c r="AJ487" i="2"/>
  <c r="AJ485" i="2"/>
  <c r="AJ483" i="2"/>
  <c r="AJ481" i="2"/>
  <c r="AJ479" i="2"/>
  <c r="AJ477" i="2"/>
  <c r="AJ475" i="2"/>
  <c r="AJ473" i="2"/>
  <c r="AJ471" i="2"/>
  <c r="AJ469" i="2"/>
  <c r="AJ467" i="2"/>
  <c r="AJ465" i="2"/>
  <c r="AJ463" i="2"/>
  <c r="AJ461" i="2"/>
  <c r="AJ459" i="2"/>
  <c r="AJ548" i="2"/>
  <c r="AJ546" i="2"/>
  <c r="AJ540" i="2"/>
  <c r="AJ538" i="2"/>
  <c r="AJ536" i="2"/>
  <c r="AJ520" i="2"/>
  <c r="AJ516" i="2"/>
  <c r="AJ514" i="2"/>
  <c r="AJ512" i="2"/>
  <c r="AJ510" i="2"/>
  <c r="AJ508" i="2"/>
  <c r="AJ498" i="2"/>
  <c r="AJ492" i="2"/>
  <c r="AJ480" i="2"/>
  <c r="AJ472" i="2"/>
  <c r="AJ452" i="2"/>
  <c r="AJ446" i="2"/>
  <c r="AJ444" i="2"/>
  <c r="AJ442" i="2"/>
  <c r="AJ436" i="2"/>
  <c r="AJ434" i="2"/>
  <c r="AJ457" i="2"/>
  <c r="AJ455" i="2"/>
  <c r="AJ453" i="2"/>
  <c r="AJ451" i="2"/>
  <c r="AJ449" i="2"/>
  <c r="AJ447" i="2"/>
  <c r="AJ445" i="2"/>
  <c r="AJ443" i="2"/>
  <c r="AJ441" i="2"/>
  <c r="AJ439" i="2"/>
  <c r="AJ437" i="2"/>
  <c r="AJ435" i="2"/>
  <c r="AJ433" i="2"/>
  <c r="AJ431" i="2"/>
  <c r="AJ429" i="2"/>
  <c r="AJ427" i="2"/>
  <c r="AJ425" i="2"/>
  <c r="AJ423" i="2"/>
  <c r="AJ421" i="2"/>
  <c r="AJ419" i="2"/>
  <c r="AJ417" i="2"/>
  <c r="AJ415" i="2"/>
  <c r="AJ413" i="2"/>
  <c r="AJ411" i="2"/>
  <c r="AJ409" i="2"/>
  <c r="AJ407" i="2"/>
  <c r="AJ405" i="2"/>
  <c r="AJ403" i="2"/>
  <c r="AJ401" i="2"/>
  <c r="AJ399" i="2"/>
  <c r="AJ397" i="2"/>
  <c r="AJ395" i="2"/>
  <c r="AJ393" i="2"/>
  <c r="AJ391" i="2"/>
  <c r="AJ389" i="2"/>
  <c r="AJ387" i="2"/>
  <c r="AJ385" i="2"/>
  <c r="AJ383" i="2"/>
  <c r="AJ428" i="2"/>
  <c r="AJ424" i="2"/>
  <c r="AJ420" i="2"/>
  <c r="AJ416" i="2"/>
  <c r="AJ412" i="2"/>
  <c r="AJ408" i="2"/>
  <c r="AJ404" i="2"/>
  <c r="AJ400" i="2"/>
  <c r="AJ396" i="2"/>
  <c r="AJ392" i="2"/>
  <c r="AJ388" i="2"/>
  <c r="AJ384" i="2"/>
  <c r="AE6" i="2"/>
  <c r="Z300" i="2"/>
  <c r="AF300" i="2" s="1"/>
  <c r="AB296" i="2"/>
  <c r="AH296" i="2" s="1"/>
  <c r="AS378" i="2"/>
  <c r="AS377" i="2"/>
  <c r="AS329" i="2"/>
  <c r="AS327" i="2"/>
  <c r="AS311" i="2"/>
  <c r="AS300" i="2"/>
  <c r="AS296" i="2"/>
  <c r="Z296" i="2"/>
  <c r="AF296" i="2" s="1"/>
  <c r="AA296" i="2"/>
  <c r="AG296" i="2" s="1"/>
  <c r="AC296" i="2"/>
  <c r="AI296" i="2" s="1"/>
  <c r="AD296" i="2"/>
  <c r="AL296" i="2"/>
  <c r="AN296" i="2"/>
  <c r="AO296" i="2"/>
  <c r="AP296" i="2"/>
  <c r="AA300" i="2"/>
  <c r="AG300" i="2" s="1"/>
  <c r="AB300" i="2"/>
  <c r="AH300" i="2" s="1"/>
  <c r="AC300" i="2"/>
  <c r="AI300" i="2" s="1"/>
  <c r="AL300" i="2"/>
  <c r="AM300" i="2"/>
  <c r="AN300" i="2"/>
  <c r="AP300" i="2"/>
  <c r="Z311" i="2"/>
  <c r="AF311" i="2" s="1"/>
  <c r="AA311" i="2"/>
  <c r="AG311" i="2" s="1"/>
  <c r="AB311" i="2"/>
  <c r="AH311" i="2" s="1"/>
  <c r="AC311" i="2"/>
  <c r="AI311" i="2" s="1"/>
  <c r="AD311" i="2"/>
  <c r="AL311" i="2"/>
  <c r="AM311" i="2"/>
  <c r="AN311" i="2"/>
  <c r="AO311" i="2"/>
  <c r="AP311" i="2"/>
  <c r="Z327" i="2"/>
  <c r="AF327" i="2" s="1"/>
  <c r="AA327" i="2"/>
  <c r="AG327" i="2" s="1"/>
  <c r="AB327" i="2"/>
  <c r="AH327" i="2" s="1"/>
  <c r="AC327" i="2"/>
  <c r="AI327" i="2" s="1"/>
  <c r="AD327" i="2"/>
  <c r="AL327" i="2"/>
  <c r="AM327" i="2"/>
  <c r="AN327" i="2"/>
  <c r="AO327" i="2"/>
  <c r="AP327" i="2"/>
  <c r="Z329" i="2"/>
  <c r="AF329" i="2" s="1"/>
  <c r="AA329" i="2"/>
  <c r="AG329" i="2" s="1"/>
  <c r="AB329" i="2"/>
  <c r="AH329" i="2" s="1"/>
  <c r="AC329" i="2"/>
  <c r="AI329" i="2" s="1"/>
  <c r="AD329" i="2"/>
  <c r="AL329" i="2"/>
  <c r="AM329" i="2"/>
  <c r="AN329" i="2"/>
  <c r="AO329" i="2"/>
  <c r="AP329" i="2"/>
  <c r="Z377" i="2"/>
  <c r="AF377" i="2" s="1"/>
  <c r="AA377" i="2"/>
  <c r="AG377" i="2" s="1"/>
  <c r="AB377" i="2"/>
  <c r="AH377" i="2" s="1"/>
  <c r="AC377" i="2"/>
  <c r="AI377" i="2" s="1"/>
  <c r="AD377" i="2"/>
  <c r="AL377" i="2"/>
  <c r="AM377" i="2"/>
  <c r="AN377" i="2"/>
  <c r="AO377" i="2"/>
  <c r="AP377" i="2"/>
  <c r="Z378" i="2"/>
  <c r="AF378" i="2" s="1"/>
  <c r="AA378" i="2"/>
  <c r="AG378" i="2" s="1"/>
  <c r="AB378" i="2"/>
  <c r="AH378" i="2" s="1"/>
  <c r="AC378" i="2"/>
  <c r="AI378" i="2" s="1"/>
  <c r="AD378" i="2"/>
  <c r="AL378" i="2"/>
  <c r="AM378" i="2"/>
  <c r="AN378" i="2"/>
  <c r="AO378" i="2"/>
  <c r="AP378" i="2"/>
  <c r="AJ327" i="2" l="1"/>
  <c r="AJ377" i="2"/>
  <c r="AJ378" i="2"/>
  <c r="AJ329" i="2"/>
  <c r="AJ311" i="2"/>
  <c r="AJ296" i="2"/>
  <c r="AO300" i="2"/>
  <c r="AD300" i="2"/>
  <c r="AM296" i="2"/>
  <c r="AP284" i="2"/>
  <c r="AP283" i="2"/>
  <c r="AP282" i="2"/>
  <c r="AP281" i="2"/>
  <c r="AP280" i="2"/>
  <c r="AP279" i="2"/>
  <c r="AP278" i="2"/>
  <c r="AP277" i="2"/>
  <c r="AP275" i="2"/>
  <c r="AP274" i="2"/>
  <c r="AP269" i="2"/>
  <c r="AP265" i="2"/>
  <c r="AP264" i="2"/>
  <c r="AP263" i="2"/>
  <c r="AP259" i="2"/>
  <c r="AP257" i="2"/>
  <c r="AP254" i="2"/>
  <c r="AP253" i="2"/>
  <c r="AP252" i="2"/>
  <c r="AP251" i="2"/>
  <c r="AP249" i="2"/>
  <c r="AP246" i="2"/>
  <c r="AP245" i="2"/>
  <c r="AP244" i="2"/>
  <c r="AP241" i="2"/>
  <c r="AP240" i="2"/>
  <c r="AP233" i="2"/>
  <c r="AP226" i="2"/>
  <c r="AP224" i="2"/>
  <c r="AP223" i="2"/>
  <c r="AP222" i="2"/>
  <c r="AP217" i="2"/>
  <c r="AP213" i="2"/>
  <c r="AP212" i="2"/>
  <c r="AP211" i="2"/>
  <c r="AP210" i="2"/>
  <c r="AP209" i="2"/>
  <c r="AP208" i="2"/>
  <c r="AP192" i="2"/>
  <c r="AP189" i="2"/>
  <c r="AP188" i="2"/>
  <c r="AP187" i="2"/>
  <c r="AP186" i="2"/>
  <c r="AP182" i="2"/>
  <c r="AP181" i="2"/>
  <c r="AP179" i="2"/>
  <c r="AP176" i="2"/>
  <c r="AP175" i="2"/>
  <c r="AP173" i="2"/>
  <c r="AP172" i="2"/>
  <c r="AP168" i="2"/>
  <c r="AP167" i="2"/>
  <c r="AP166" i="2"/>
  <c r="AP165" i="2"/>
  <c r="AP164" i="2"/>
  <c r="AP163" i="2"/>
  <c r="AP154" i="2"/>
  <c r="AP138" i="2"/>
  <c r="AP102" i="2"/>
  <c r="AP101" i="2"/>
  <c r="AP100" i="2"/>
  <c r="AP99" i="2"/>
  <c r="AP98" i="2"/>
  <c r="AP96" i="2"/>
  <c r="AP95" i="2"/>
  <c r="AP93" i="2"/>
  <c r="AP92" i="2"/>
  <c r="AP91" i="2"/>
  <c r="AP90" i="2"/>
  <c r="AP89" i="2"/>
  <c r="AP88" i="2"/>
  <c r="AP87" i="2"/>
  <c r="AP86" i="2"/>
  <c r="AP85" i="2"/>
  <c r="AP84" i="2"/>
  <c r="AP83" i="2"/>
  <c r="AP82" i="2"/>
  <c r="AP81" i="2"/>
  <c r="AP80" i="2"/>
  <c r="AP79" i="2"/>
  <c r="AP78" i="2"/>
  <c r="AP77" i="2"/>
  <c r="AP76" i="2"/>
  <c r="AP75" i="2"/>
  <c r="AP74" i="2"/>
  <c r="AP73" i="2"/>
  <c r="AP71" i="2"/>
  <c r="AP70" i="2"/>
  <c r="AP69" i="2"/>
  <c r="AP68" i="2"/>
  <c r="AP67" i="2"/>
  <c r="AP66" i="2"/>
  <c r="AP65" i="2"/>
  <c r="AP63" i="2"/>
  <c r="AP62" i="2"/>
  <c r="AP61" i="2"/>
  <c r="AP60" i="2"/>
  <c r="AP59" i="2"/>
  <c r="AP58" i="2"/>
  <c r="AP57" i="2"/>
  <c r="AP56" i="2"/>
  <c r="AP55" i="2"/>
  <c r="AP54" i="2"/>
  <c r="AP53" i="2"/>
  <c r="AP52" i="2"/>
  <c r="AP51" i="2"/>
  <c r="AP50" i="2"/>
  <c r="AP49" i="2"/>
  <c r="AP48" i="2"/>
  <c r="AP47" i="2"/>
  <c r="AP46" i="2"/>
  <c r="AP45" i="2"/>
  <c r="AP44" i="2"/>
  <c r="AP43" i="2"/>
  <c r="AP42" i="2"/>
  <c r="AP41" i="2"/>
  <c r="AP40" i="2"/>
  <c r="AP39" i="2"/>
  <c r="AP38" i="2"/>
  <c r="AP37" i="2"/>
  <c r="AP36" i="2"/>
  <c r="AP35" i="2"/>
  <c r="AP34" i="2"/>
  <c r="AP33" i="2"/>
  <c r="AP32" i="2"/>
  <c r="AP31" i="2"/>
  <c r="AP30" i="2"/>
  <c r="AP29" i="2"/>
  <c r="AP28" i="2"/>
  <c r="AP27" i="2"/>
  <c r="AP26" i="2"/>
  <c r="AP25" i="2"/>
  <c r="AP24" i="2"/>
  <c r="AP23" i="2"/>
  <c r="AP22" i="2"/>
  <c r="AP21" i="2"/>
  <c r="AP20" i="2"/>
  <c r="AP19" i="2"/>
  <c r="AP18" i="2"/>
  <c r="AP17" i="2"/>
  <c r="AP16" i="2"/>
  <c r="AP15" i="2"/>
  <c r="AP14" i="2"/>
  <c r="AP13" i="2"/>
  <c r="AP11" i="2"/>
  <c r="AP10" i="2"/>
  <c r="AP9" i="2"/>
  <c r="AJ300" i="2" l="1"/>
  <c r="AZ112" i="7"/>
  <c r="AW112" i="7"/>
  <c r="AV112" i="7"/>
  <c r="AP112" i="7"/>
  <c r="AN112" i="7"/>
  <c r="AM112" i="7"/>
  <c r="AL112" i="7"/>
  <c r="AK112" i="7"/>
  <c r="AJ112" i="7"/>
  <c r="AD112" i="7"/>
  <c r="AI112" i="7" s="1"/>
  <c r="AC112" i="7"/>
  <c r="AH112" i="7" s="1"/>
  <c r="AB112" i="7"/>
  <c r="AG112" i="7" s="1"/>
  <c r="AA112" i="7"/>
  <c r="AF112" i="7" s="1"/>
  <c r="Z112" i="7"/>
  <c r="AE112" i="7" s="1"/>
  <c r="AZ111" i="7"/>
  <c r="AW111" i="7"/>
  <c r="AV111" i="7"/>
  <c r="AP111" i="7"/>
  <c r="AN111" i="7"/>
  <c r="AM111" i="7"/>
  <c r="AL111" i="7"/>
  <c r="AK111" i="7"/>
  <c r="AJ111" i="7"/>
  <c r="AD111" i="7"/>
  <c r="AI111" i="7" s="1"/>
  <c r="AC111" i="7"/>
  <c r="AH111" i="7" s="1"/>
  <c r="AB111" i="7"/>
  <c r="AG111" i="7" s="1"/>
  <c r="AA111" i="7"/>
  <c r="AF111" i="7" s="1"/>
  <c r="Z111" i="7"/>
  <c r="AE111" i="7" s="1"/>
  <c r="AZ110" i="7"/>
  <c r="AW110" i="7"/>
  <c r="AV110" i="7"/>
  <c r="AP110" i="7"/>
  <c r="AN110" i="7"/>
  <c r="AM110" i="7"/>
  <c r="AL110" i="7"/>
  <c r="AK110" i="7"/>
  <c r="AJ110" i="7"/>
  <c r="AD110" i="7"/>
  <c r="AI110" i="7" s="1"/>
  <c r="AC110" i="7"/>
  <c r="AH110" i="7" s="1"/>
  <c r="AB110" i="7"/>
  <c r="AG110" i="7" s="1"/>
  <c r="AA110" i="7"/>
  <c r="AF110" i="7" s="1"/>
  <c r="Z110" i="7"/>
  <c r="AE110" i="7" s="1"/>
  <c r="AZ109" i="7"/>
  <c r="AW109" i="7"/>
  <c r="AV109" i="7"/>
  <c r="AP109" i="7"/>
  <c r="AN109" i="7"/>
  <c r="AM109" i="7"/>
  <c r="AL109" i="7"/>
  <c r="AK109" i="7"/>
  <c r="AJ109" i="7"/>
  <c r="AD109" i="7"/>
  <c r="AI109" i="7" s="1"/>
  <c r="AC109" i="7"/>
  <c r="AH109" i="7" s="1"/>
  <c r="AB109" i="7"/>
  <c r="AG109" i="7" s="1"/>
  <c r="AA109" i="7"/>
  <c r="AF109" i="7" s="1"/>
  <c r="Z109" i="7"/>
  <c r="AE109" i="7" s="1"/>
  <c r="AZ108" i="7"/>
  <c r="AW108" i="7"/>
  <c r="AV108" i="7"/>
  <c r="AP108" i="7"/>
  <c r="AN108" i="7"/>
  <c r="AM108" i="7"/>
  <c r="AL108" i="7"/>
  <c r="AK108" i="7"/>
  <c r="AJ108" i="7"/>
  <c r="AD108" i="7"/>
  <c r="AI108" i="7" s="1"/>
  <c r="AC108" i="7"/>
  <c r="AH108" i="7" s="1"/>
  <c r="AB108" i="7"/>
  <c r="AG108" i="7" s="1"/>
  <c r="AA108" i="7"/>
  <c r="AF108" i="7" s="1"/>
  <c r="Z108" i="7"/>
  <c r="AE108" i="7" s="1"/>
  <c r="AZ107" i="7"/>
  <c r="AW107" i="7"/>
  <c r="AV107" i="7"/>
  <c r="AP107" i="7"/>
  <c r="AN107" i="7"/>
  <c r="AM107" i="7"/>
  <c r="AL107" i="7"/>
  <c r="AK107" i="7"/>
  <c r="AJ107" i="7"/>
  <c r="AD107" i="7"/>
  <c r="AI107" i="7" s="1"/>
  <c r="AC107" i="7"/>
  <c r="AH107" i="7" s="1"/>
  <c r="AB107" i="7"/>
  <c r="AG107" i="7" s="1"/>
  <c r="AA107" i="7"/>
  <c r="AF107" i="7" s="1"/>
  <c r="Z107" i="7"/>
  <c r="AE107" i="7" s="1"/>
  <c r="AZ106" i="7"/>
  <c r="AW106" i="7"/>
  <c r="AV106" i="7"/>
  <c r="AP106" i="7"/>
  <c r="AN106" i="7"/>
  <c r="AM106" i="7"/>
  <c r="AL106" i="7"/>
  <c r="AK106" i="7"/>
  <c r="AJ106" i="7"/>
  <c r="AD106" i="7"/>
  <c r="AI106" i="7" s="1"/>
  <c r="AC106" i="7"/>
  <c r="AH106" i="7" s="1"/>
  <c r="AB106" i="7"/>
  <c r="AG106" i="7" s="1"/>
  <c r="AA106" i="7"/>
  <c r="AF106" i="7" s="1"/>
  <c r="Z106" i="7"/>
  <c r="AE106" i="7" s="1"/>
  <c r="AZ105" i="7"/>
  <c r="AW105" i="7"/>
  <c r="AV105" i="7"/>
  <c r="AP105" i="7"/>
  <c r="AN105" i="7"/>
  <c r="AM105" i="7"/>
  <c r="AL105" i="7"/>
  <c r="AK105" i="7"/>
  <c r="AJ105" i="7"/>
  <c r="AD105" i="7"/>
  <c r="AI105" i="7" s="1"/>
  <c r="AC105" i="7"/>
  <c r="AH105" i="7" s="1"/>
  <c r="AB105" i="7"/>
  <c r="AG105" i="7" s="1"/>
  <c r="AA105" i="7"/>
  <c r="AF105" i="7" s="1"/>
  <c r="Z105" i="7"/>
  <c r="AE105" i="7" s="1"/>
  <c r="AZ104" i="7"/>
  <c r="AW104" i="7"/>
  <c r="AV104" i="7"/>
  <c r="AP104" i="7"/>
  <c r="AN104" i="7"/>
  <c r="AM104" i="7"/>
  <c r="AL104" i="7"/>
  <c r="AK104" i="7"/>
  <c r="AJ104" i="7"/>
  <c r="AD104" i="7"/>
  <c r="AI104" i="7" s="1"/>
  <c r="AC104" i="7"/>
  <c r="AH104" i="7" s="1"/>
  <c r="AB104" i="7"/>
  <c r="AG104" i="7" s="1"/>
  <c r="AA104" i="7"/>
  <c r="AF104" i="7" s="1"/>
  <c r="Z104" i="7"/>
  <c r="AE104" i="7" s="1"/>
  <c r="AZ103" i="7"/>
  <c r="AW103" i="7"/>
  <c r="AV103" i="7"/>
  <c r="AP103" i="7"/>
  <c r="AN103" i="7"/>
  <c r="AM103" i="7"/>
  <c r="AL103" i="7"/>
  <c r="AK103" i="7"/>
  <c r="AJ103" i="7"/>
  <c r="AD103" i="7"/>
  <c r="AI103" i="7" s="1"/>
  <c r="AC103" i="7"/>
  <c r="AH103" i="7" s="1"/>
  <c r="AB103" i="7"/>
  <c r="AG103" i="7" s="1"/>
  <c r="AA103" i="7"/>
  <c r="AF103" i="7" s="1"/>
  <c r="Z103" i="7"/>
  <c r="AE103" i="7" s="1"/>
  <c r="AZ102" i="7"/>
  <c r="AW102" i="7"/>
  <c r="AV102" i="7"/>
  <c r="AP102" i="7"/>
  <c r="AN102" i="7"/>
  <c r="AM102" i="7"/>
  <c r="AL102" i="7"/>
  <c r="AK102" i="7"/>
  <c r="AJ102" i="7"/>
  <c r="AD102" i="7"/>
  <c r="AI102" i="7" s="1"/>
  <c r="AC102" i="7"/>
  <c r="AH102" i="7" s="1"/>
  <c r="AB102" i="7"/>
  <c r="AG102" i="7" s="1"/>
  <c r="AA102" i="7"/>
  <c r="AF102" i="7" s="1"/>
  <c r="Z102" i="7"/>
  <c r="AE102" i="7" s="1"/>
  <c r="AZ101" i="7"/>
  <c r="AW101" i="7"/>
  <c r="AV101" i="7"/>
  <c r="AP101" i="7"/>
  <c r="AN101" i="7"/>
  <c r="AM101" i="7"/>
  <c r="AL101" i="7"/>
  <c r="AK101" i="7"/>
  <c r="AJ101" i="7"/>
  <c r="AD101" i="7"/>
  <c r="AI101" i="7" s="1"/>
  <c r="AC101" i="7"/>
  <c r="AH101" i="7" s="1"/>
  <c r="AB101" i="7"/>
  <c r="AG101" i="7" s="1"/>
  <c r="AA101" i="7"/>
  <c r="AF101" i="7" s="1"/>
  <c r="Z101" i="7"/>
  <c r="AE101" i="7" s="1"/>
  <c r="AZ100" i="7"/>
  <c r="AW100" i="7"/>
  <c r="AV100" i="7"/>
  <c r="AP100" i="7"/>
  <c r="AN100" i="7"/>
  <c r="AM100" i="7"/>
  <c r="AL100" i="7"/>
  <c r="AK100" i="7"/>
  <c r="AJ100" i="7"/>
  <c r="AD100" i="7"/>
  <c r="AI100" i="7" s="1"/>
  <c r="AC100" i="7"/>
  <c r="AH100" i="7" s="1"/>
  <c r="AB100" i="7"/>
  <c r="AG100" i="7" s="1"/>
  <c r="AA100" i="7"/>
  <c r="AF100" i="7" s="1"/>
  <c r="Z100" i="7"/>
  <c r="AE100" i="7" s="1"/>
  <c r="AZ99" i="7"/>
  <c r="AW99" i="7"/>
  <c r="AV99" i="7"/>
  <c r="AP99" i="7"/>
  <c r="AN99" i="7"/>
  <c r="AM99" i="7"/>
  <c r="AL99" i="7"/>
  <c r="AK99" i="7"/>
  <c r="AJ99" i="7"/>
  <c r="AD99" i="7"/>
  <c r="AI99" i="7" s="1"/>
  <c r="AC99" i="7"/>
  <c r="AH99" i="7" s="1"/>
  <c r="AB99" i="7"/>
  <c r="AG99" i="7" s="1"/>
  <c r="AA99" i="7"/>
  <c r="AF99" i="7" s="1"/>
  <c r="Z99" i="7"/>
  <c r="AE99" i="7" s="1"/>
  <c r="AZ98" i="7"/>
  <c r="AW98" i="7"/>
  <c r="AV98" i="7"/>
  <c r="AP98" i="7"/>
  <c r="AN98" i="7"/>
  <c r="AM98" i="7"/>
  <c r="AL98" i="7"/>
  <c r="AK98" i="7"/>
  <c r="AJ98" i="7"/>
  <c r="AD98" i="7"/>
  <c r="AI98" i="7" s="1"/>
  <c r="AC98" i="7"/>
  <c r="AH98" i="7" s="1"/>
  <c r="AB98" i="7"/>
  <c r="AG98" i="7" s="1"/>
  <c r="AA98" i="7"/>
  <c r="AF98" i="7" s="1"/>
  <c r="Z98" i="7"/>
  <c r="AE98" i="7" s="1"/>
  <c r="AZ97" i="7"/>
  <c r="AW97" i="7"/>
  <c r="AV97" i="7"/>
  <c r="AP97" i="7"/>
  <c r="AN97" i="7"/>
  <c r="AM97" i="7"/>
  <c r="AL97" i="7"/>
  <c r="AK97" i="7"/>
  <c r="AJ97" i="7"/>
  <c r="AD97" i="7"/>
  <c r="AI97" i="7" s="1"/>
  <c r="AC97" i="7"/>
  <c r="AH97" i="7" s="1"/>
  <c r="AB97" i="7"/>
  <c r="AG97" i="7" s="1"/>
  <c r="AA97" i="7"/>
  <c r="AF97" i="7" s="1"/>
  <c r="Z97" i="7"/>
  <c r="AE97" i="7" s="1"/>
  <c r="AZ96" i="7"/>
  <c r="AW96" i="7"/>
  <c r="AV96" i="7"/>
  <c r="AP96" i="7"/>
  <c r="AN96" i="7"/>
  <c r="AM96" i="7"/>
  <c r="AL96" i="7"/>
  <c r="AK96" i="7"/>
  <c r="AJ96" i="7"/>
  <c r="AD96" i="7"/>
  <c r="AI96" i="7" s="1"/>
  <c r="AC96" i="7"/>
  <c r="AH96" i="7" s="1"/>
  <c r="AB96" i="7"/>
  <c r="AG96" i="7" s="1"/>
  <c r="AA96" i="7"/>
  <c r="AF96" i="7" s="1"/>
  <c r="Z96" i="7"/>
  <c r="AE96" i="7" s="1"/>
  <c r="AZ95" i="7"/>
  <c r="AW95" i="7"/>
  <c r="AV95" i="7"/>
  <c r="AP95" i="7"/>
  <c r="AN95" i="7"/>
  <c r="AM95" i="7"/>
  <c r="AL95" i="7"/>
  <c r="AK95" i="7"/>
  <c r="AJ95" i="7"/>
  <c r="AD95" i="7"/>
  <c r="AI95" i="7" s="1"/>
  <c r="AC95" i="7"/>
  <c r="AH95" i="7" s="1"/>
  <c r="AB95" i="7"/>
  <c r="AG95" i="7" s="1"/>
  <c r="AA95" i="7"/>
  <c r="AF95" i="7" s="1"/>
  <c r="Z95" i="7"/>
  <c r="AE95" i="7" s="1"/>
  <c r="AW94" i="7"/>
  <c r="AV94" i="7"/>
  <c r="AP94" i="7"/>
  <c r="AN94" i="7"/>
  <c r="AM94" i="7"/>
  <c r="AL94" i="7"/>
  <c r="AK94" i="7"/>
  <c r="AJ94" i="7"/>
  <c r="AD94" i="7"/>
  <c r="AI94" i="7" s="1"/>
  <c r="AC94" i="7"/>
  <c r="AH94" i="7" s="1"/>
  <c r="AB94" i="7"/>
  <c r="AG94" i="7" s="1"/>
  <c r="AA94" i="7"/>
  <c r="AF94" i="7" s="1"/>
  <c r="Z94" i="7"/>
  <c r="AE94" i="7" s="1"/>
  <c r="AW93" i="7"/>
  <c r="AV93" i="7"/>
  <c r="AP93" i="7"/>
  <c r="AN93" i="7"/>
  <c r="AM93" i="7"/>
  <c r="AL93" i="7"/>
  <c r="AK93" i="7"/>
  <c r="AJ93" i="7"/>
  <c r="AD93" i="7"/>
  <c r="AI93" i="7" s="1"/>
  <c r="AC93" i="7"/>
  <c r="AH93" i="7" s="1"/>
  <c r="AB93" i="7"/>
  <c r="AG93" i="7" s="1"/>
  <c r="AA93" i="7"/>
  <c r="AF93" i="7" s="1"/>
  <c r="Z93" i="7"/>
  <c r="AE93" i="7" s="1"/>
  <c r="AY92" i="7"/>
  <c r="AW92" i="7"/>
  <c r="AV92" i="7"/>
  <c r="AP92" i="7"/>
  <c r="AN92" i="7"/>
  <c r="AM92" i="7"/>
  <c r="AL92" i="7"/>
  <c r="AK92" i="7"/>
  <c r="AJ92" i="7"/>
  <c r="AD92" i="7"/>
  <c r="AI92" i="7" s="1"/>
  <c r="AC92" i="7"/>
  <c r="AH92" i="7" s="1"/>
  <c r="AB92" i="7"/>
  <c r="AG92" i="7" s="1"/>
  <c r="AA92" i="7"/>
  <c r="AF92" i="7" s="1"/>
  <c r="Z92" i="7"/>
  <c r="AE92" i="7" s="1"/>
  <c r="AY91" i="7"/>
  <c r="AW91" i="7"/>
  <c r="AV91" i="7"/>
  <c r="AP91" i="7"/>
  <c r="AN91" i="7"/>
  <c r="AM91" i="7"/>
  <c r="AL91" i="7"/>
  <c r="AK91" i="7"/>
  <c r="AJ91" i="7"/>
  <c r="AD91" i="7"/>
  <c r="AI91" i="7" s="1"/>
  <c r="AC91" i="7"/>
  <c r="AH91" i="7" s="1"/>
  <c r="AB91" i="7"/>
  <c r="AG91" i="7" s="1"/>
  <c r="AA91" i="7"/>
  <c r="AF91" i="7" s="1"/>
  <c r="Z91" i="7"/>
  <c r="AE91" i="7" s="1"/>
  <c r="AZ90" i="7"/>
  <c r="AW90" i="7"/>
  <c r="AV90" i="7"/>
  <c r="AP90" i="7"/>
  <c r="AN90" i="7"/>
  <c r="AM90" i="7"/>
  <c r="AL90" i="7"/>
  <c r="AK90" i="7"/>
  <c r="AJ90" i="7"/>
  <c r="AD90" i="7"/>
  <c r="AI90" i="7" s="1"/>
  <c r="AC90" i="7"/>
  <c r="AH90" i="7" s="1"/>
  <c r="AB90" i="7"/>
  <c r="AG90" i="7" s="1"/>
  <c r="AA90" i="7"/>
  <c r="AF90" i="7" s="1"/>
  <c r="Z90" i="7"/>
  <c r="AE90" i="7" s="1"/>
  <c r="AZ89" i="7"/>
  <c r="AW89" i="7"/>
  <c r="AV89" i="7"/>
  <c r="AP89" i="7"/>
  <c r="AN89" i="7"/>
  <c r="AM89" i="7"/>
  <c r="AL89" i="7"/>
  <c r="AK89" i="7"/>
  <c r="AJ89" i="7"/>
  <c r="AD89" i="7"/>
  <c r="AI89" i="7" s="1"/>
  <c r="AC89" i="7"/>
  <c r="AH89" i="7" s="1"/>
  <c r="AB89" i="7"/>
  <c r="AG89" i="7" s="1"/>
  <c r="AA89" i="7"/>
  <c r="AF89" i="7" s="1"/>
  <c r="Z89" i="7"/>
  <c r="AE89" i="7" s="1"/>
  <c r="AZ88" i="7"/>
  <c r="AW88" i="7"/>
  <c r="AV88" i="7"/>
  <c r="AP88" i="7"/>
  <c r="AN88" i="7"/>
  <c r="AM88" i="7"/>
  <c r="AL88" i="7"/>
  <c r="AK88" i="7"/>
  <c r="AJ88" i="7"/>
  <c r="AD88" i="7"/>
  <c r="AI88" i="7" s="1"/>
  <c r="AC88" i="7"/>
  <c r="AH88" i="7" s="1"/>
  <c r="AB88" i="7"/>
  <c r="AG88" i="7" s="1"/>
  <c r="AA88" i="7"/>
  <c r="AF88" i="7" s="1"/>
  <c r="Z88" i="7"/>
  <c r="AE88" i="7" s="1"/>
  <c r="AW87" i="7"/>
  <c r="AV87" i="7"/>
  <c r="AP87" i="7"/>
  <c r="AN87" i="7"/>
  <c r="AM87" i="7"/>
  <c r="AL87" i="7"/>
  <c r="AK87" i="7"/>
  <c r="AJ87" i="7"/>
  <c r="AD87" i="7"/>
  <c r="AI87" i="7" s="1"/>
  <c r="AC87" i="7"/>
  <c r="AH87" i="7" s="1"/>
  <c r="AB87" i="7"/>
  <c r="AG87" i="7" s="1"/>
  <c r="AA87" i="7"/>
  <c r="AF87" i="7" s="1"/>
  <c r="Z87" i="7"/>
  <c r="AE87" i="7" s="1"/>
  <c r="AW86" i="7"/>
  <c r="AV86" i="7"/>
  <c r="AP86" i="7"/>
  <c r="AN86" i="7"/>
  <c r="AM86" i="7"/>
  <c r="AL86" i="7"/>
  <c r="AK86" i="7"/>
  <c r="AJ86" i="7"/>
  <c r="AD86" i="7"/>
  <c r="AI86" i="7" s="1"/>
  <c r="AC86" i="7"/>
  <c r="AH86" i="7" s="1"/>
  <c r="AB86" i="7"/>
  <c r="AG86" i="7" s="1"/>
  <c r="AA86" i="7"/>
  <c r="AF86" i="7" s="1"/>
  <c r="Z86" i="7"/>
  <c r="AE86" i="7" s="1"/>
  <c r="AZ85" i="7"/>
  <c r="AW85" i="7"/>
  <c r="AV85" i="7"/>
  <c r="AP85" i="7"/>
  <c r="AN85" i="7"/>
  <c r="AM85" i="7"/>
  <c r="AL85" i="7"/>
  <c r="AK85" i="7"/>
  <c r="AJ85" i="7"/>
  <c r="AD85" i="7"/>
  <c r="AI85" i="7" s="1"/>
  <c r="AC85" i="7"/>
  <c r="AH85" i="7" s="1"/>
  <c r="AB85" i="7"/>
  <c r="AG85" i="7" s="1"/>
  <c r="AA85" i="7"/>
  <c r="AF85" i="7" s="1"/>
  <c r="Z85" i="7"/>
  <c r="AE85" i="7" s="1"/>
  <c r="AY84" i="7"/>
  <c r="AW84" i="7"/>
  <c r="AV84" i="7"/>
  <c r="AP84" i="7"/>
  <c r="AN84" i="7"/>
  <c r="AM84" i="7"/>
  <c r="AL84" i="7"/>
  <c r="AK84" i="7"/>
  <c r="AJ84" i="7"/>
  <c r="AD84" i="7"/>
  <c r="AI84" i="7" s="1"/>
  <c r="AC84" i="7"/>
  <c r="AH84" i="7" s="1"/>
  <c r="AB84" i="7"/>
  <c r="AG84" i="7" s="1"/>
  <c r="AA84" i="7"/>
  <c r="AF84" i="7" s="1"/>
  <c r="Z84" i="7"/>
  <c r="AE84" i="7" s="1"/>
  <c r="AZ83" i="7"/>
  <c r="AW83" i="7"/>
  <c r="AV83" i="7"/>
  <c r="AP83" i="7"/>
  <c r="AN83" i="7"/>
  <c r="AM83" i="7"/>
  <c r="AL83" i="7"/>
  <c r="AK83" i="7"/>
  <c r="AJ83" i="7"/>
  <c r="AD83" i="7"/>
  <c r="AI83" i="7" s="1"/>
  <c r="AC83" i="7"/>
  <c r="AH83" i="7" s="1"/>
  <c r="AB83" i="7"/>
  <c r="AG83" i="7" s="1"/>
  <c r="AA83" i="7"/>
  <c r="AF83" i="7" s="1"/>
  <c r="Z83" i="7"/>
  <c r="AE83" i="7" s="1"/>
  <c r="AZ82" i="7"/>
  <c r="AW82" i="7"/>
  <c r="AV82" i="7"/>
  <c r="AP82" i="7"/>
  <c r="AN82" i="7"/>
  <c r="AM82" i="7"/>
  <c r="AL82" i="7"/>
  <c r="AK82" i="7"/>
  <c r="AJ82" i="7"/>
  <c r="AD82" i="7"/>
  <c r="AI82" i="7" s="1"/>
  <c r="AC82" i="7"/>
  <c r="AH82" i="7" s="1"/>
  <c r="AB82" i="7"/>
  <c r="AG82" i="7" s="1"/>
  <c r="AA82" i="7"/>
  <c r="AF82" i="7" s="1"/>
  <c r="Z82" i="7"/>
  <c r="AE82" i="7" s="1"/>
  <c r="AY81" i="7"/>
  <c r="AW81" i="7"/>
  <c r="AV81" i="7"/>
  <c r="AP81" i="7"/>
  <c r="AN81" i="7"/>
  <c r="AM81" i="7"/>
  <c r="AL81" i="7"/>
  <c r="AK81" i="7"/>
  <c r="AJ81" i="7"/>
  <c r="AD81" i="7"/>
  <c r="AI81" i="7" s="1"/>
  <c r="AC81" i="7"/>
  <c r="AH81" i="7" s="1"/>
  <c r="AB81" i="7"/>
  <c r="AG81" i="7" s="1"/>
  <c r="AA81" i="7"/>
  <c r="AF81" i="7" s="1"/>
  <c r="Z81" i="7"/>
  <c r="AE81" i="7" s="1"/>
  <c r="AY80" i="7"/>
  <c r="AW80" i="7"/>
  <c r="AV80" i="7"/>
  <c r="AP80" i="7"/>
  <c r="AN80" i="7"/>
  <c r="AM80" i="7"/>
  <c r="AL80" i="7"/>
  <c r="AK80" i="7"/>
  <c r="AJ80" i="7"/>
  <c r="AD80" i="7"/>
  <c r="AI80" i="7" s="1"/>
  <c r="AC80" i="7"/>
  <c r="AH80" i="7" s="1"/>
  <c r="AB80" i="7"/>
  <c r="AG80" i="7" s="1"/>
  <c r="AA80" i="7"/>
  <c r="AF80" i="7" s="1"/>
  <c r="Z80" i="7"/>
  <c r="AE80" i="7" s="1"/>
  <c r="AZ79" i="7"/>
  <c r="AW79" i="7"/>
  <c r="AV79" i="7"/>
  <c r="AP79" i="7"/>
  <c r="AN79" i="7"/>
  <c r="AM79" i="7"/>
  <c r="AL79" i="7"/>
  <c r="AK79" i="7"/>
  <c r="AJ79" i="7"/>
  <c r="AD79" i="7"/>
  <c r="AI79" i="7" s="1"/>
  <c r="AC79" i="7"/>
  <c r="AH79" i="7" s="1"/>
  <c r="AB79" i="7"/>
  <c r="AG79" i="7" s="1"/>
  <c r="AA79" i="7"/>
  <c r="AF79" i="7" s="1"/>
  <c r="Z79" i="7"/>
  <c r="AE79" i="7" s="1"/>
  <c r="AY78" i="7"/>
  <c r="AW78" i="7"/>
  <c r="AV78" i="7"/>
  <c r="AP78" i="7"/>
  <c r="AN78" i="7"/>
  <c r="AM78" i="7"/>
  <c r="AL78" i="7"/>
  <c r="AK78" i="7"/>
  <c r="AJ78" i="7"/>
  <c r="AD78" i="7"/>
  <c r="AI78" i="7" s="1"/>
  <c r="AC78" i="7"/>
  <c r="AH78" i="7" s="1"/>
  <c r="AB78" i="7"/>
  <c r="AG78" i="7" s="1"/>
  <c r="AA78" i="7"/>
  <c r="AF78" i="7" s="1"/>
  <c r="Z78" i="7"/>
  <c r="AE78" i="7" s="1"/>
  <c r="AZ77" i="7"/>
  <c r="AW77" i="7"/>
  <c r="AV77" i="7"/>
  <c r="AP77" i="7"/>
  <c r="AN77" i="7"/>
  <c r="AM77" i="7"/>
  <c r="AL77" i="7"/>
  <c r="AK77" i="7"/>
  <c r="AJ77" i="7"/>
  <c r="AD77" i="7"/>
  <c r="AI77" i="7" s="1"/>
  <c r="AC77" i="7"/>
  <c r="AH77" i="7" s="1"/>
  <c r="AB77" i="7"/>
  <c r="AG77" i="7" s="1"/>
  <c r="AA77" i="7"/>
  <c r="AF77" i="7" s="1"/>
  <c r="Z77" i="7"/>
  <c r="AE77" i="7" s="1"/>
  <c r="AY76" i="7"/>
  <c r="AW76" i="7"/>
  <c r="AV76" i="7"/>
  <c r="AP76" i="7"/>
  <c r="AN76" i="7"/>
  <c r="AM76" i="7"/>
  <c r="AL76" i="7"/>
  <c r="AK76" i="7"/>
  <c r="AJ76" i="7"/>
  <c r="AD76" i="7"/>
  <c r="AI76" i="7" s="1"/>
  <c r="AC76" i="7"/>
  <c r="AH76" i="7" s="1"/>
  <c r="AB76" i="7"/>
  <c r="AG76" i="7" s="1"/>
  <c r="AA76" i="7"/>
  <c r="AF76" i="7" s="1"/>
  <c r="Z76" i="7"/>
  <c r="AE76" i="7" s="1"/>
  <c r="AZ75" i="7"/>
  <c r="AW75" i="7"/>
  <c r="AV75" i="7"/>
  <c r="AP75" i="7"/>
  <c r="AN75" i="7"/>
  <c r="AM75" i="7"/>
  <c r="AL75" i="7"/>
  <c r="AK75" i="7"/>
  <c r="AJ75" i="7"/>
  <c r="AD75" i="7"/>
  <c r="AI75" i="7" s="1"/>
  <c r="AC75" i="7"/>
  <c r="AH75" i="7" s="1"/>
  <c r="AB75" i="7"/>
  <c r="AG75" i="7" s="1"/>
  <c r="AA75" i="7"/>
  <c r="AF75" i="7" s="1"/>
  <c r="Z75" i="7"/>
  <c r="AE75" i="7" s="1"/>
  <c r="AZ74" i="7"/>
  <c r="AW74" i="7"/>
  <c r="AV74" i="7"/>
  <c r="AP74" i="7"/>
  <c r="AN74" i="7"/>
  <c r="AM74" i="7"/>
  <c r="AL74" i="7"/>
  <c r="AK74" i="7"/>
  <c r="AJ74" i="7"/>
  <c r="AD74" i="7"/>
  <c r="AI74" i="7" s="1"/>
  <c r="AC74" i="7"/>
  <c r="AH74" i="7" s="1"/>
  <c r="AB74" i="7"/>
  <c r="AG74" i="7" s="1"/>
  <c r="AA74" i="7"/>
  <c r="AF74" i="7" s="1"/>
  <c r="Z74" i="7"/>
  <c r="AE74" i="7" s="1"/>
  <c r="AZ73" i="7"/>
  <c r="AW73" i="7"/>
  <c r="AV73" i="7"/>
  <c r="AP73" i="7"/>
  <c r="AN73" i="7"/>
  <c r="AM73" i="7"/>
  <c r="AL73" i="7"/>
  <c r="AK73" i="7"/>
  <c r="AJ73" i="7"/>
  <c r="AD73" i="7"/>
  <c r="AI73" i="7" s="1"/>
  <c r="AC73" i="7"/>
  <c r="AH73" i="7" s="1"/>
  <c r="AB73" i="7"/>
  <c r="AG73" i="7" s="1"/>
  <c r="AA73" i="7"/>
  <c r="AF73" i="7" s="1"/>
  <c r="Z73" i="7"/>
  <c r="AE73" i="7" s="1"/>
  <c r="AY72" i="7"/>
  <c r="AW72" i="7"/>
  <c r="AV72" i="7"/>
  <c r="AP72" i="7"/>
  <c r="AN72" i="7"/>
  <c r="AM72" i="7"/>
  <c r="AL72" i="7"/>
  <c r="AK72" i="7"/>
  <c r="AJ72" i="7"/>
  <c r="AD72" i="7"/>
  <c r="AI72" i="7" s="1"/>
  <c r="AC72" i="7"/>
  <c r="AH72" i="7" s="1"/>
  <c r="AB72" i="7"/>
  <c r="AG72" i="7" s="1"/>
  <c r="AA72" i="7"/>
  <c r="AF72" i="7" s="1"/>
  <c r="Z72" i="7"/>
  <c r="AE72" i="7" s="1"/>
  <c r="AW71" i="7"/>
  <c r="AV71" i="7"/>
  <c r="AP71" i="7"/>
  <c r="AN71" i="7"/>
  <c r="AM71" i="7"/>
  <c r="AL71" i="7"/>
  <c r="AK71" i="7"/>
  <c r="AJ71" i="7"/>
  <c r="AD71" i="7"/>
  <c r="AI71" i="7" s="1"/>
  <c r="AC71" i="7"/>
  <c r="AH71" i="7" s="1"/>
  <c r="AB71" i="7"/>
  <c r="AG71" i="7" s="1"/>
  <c r="AA71" i="7"/>
  <c r="AF71" i="7" s="1"/>
  <c r="Z71" i="7"/>
  <c r="AE71" i="7" s="1"/>
  <c r="AY70" i="7"/>
  <c r="AW70" i="7"/>
  <c r="AV70" i="7"/>
  <c r="AP70" i="7"/>
  <c r="AN70" i="7"/>
  <c r="AM70" i="7"/>
  <c r="AL70" i="7"/>
  <c r="AK70" i="7"/>
  <c r="AJ70" i="7"/>
  <c r="AD70" i="7"/>
  <c r="AI70" i="7" s="1"/>
  <c r="AC70" i="7"/>
  <c r="AH70" i="7" s="1"/>
  <c r="AB70" i="7"/>
  <c r="AG70" i="7" s="1"/>
  <c r="AA70" i="7"/>
  <c r="AF70" i="7" s="1"/>
  <c r="Z70" i="7"/>
  <c r="AE70" i="7" s="1"/>
  <c r="AY69" i="7"/>
  <c r="AW69" i="7"/>
  <c r="AV69" i="7"/>
  <c r="AP69" i="7"/>
  <c r="AN69" i="7"/>
  <c r="AM69" i="7"/>
  <c r="AL69" i="7"/>
  <c r="AK69" i="7"/>
  <c r="AJ69" i="7"/>
  <c r="AD69" i="7"/>
  <c r="AI69" i="7" s="1"/>
  <c r="AC69" i="7"/>
  <c r="AH69" i="7" s="1"/>
  <c r="AB69" i="7"/>
  <c r="AG69" i="7" s="1"/>
  <c r="AA69" i="7"/>
  <c r="AF69" i="7" s="1"/>
  <c r="Z69" i="7"/>
  <c r="AE69" i="7" s="1"/>
  <c r="AY68" i="7"/>
  <c r="AW68" i="7"/>
  <c r="AV68" i="7"/>
  <c r="AP68" i="7"/>
  <c r="AN68" i="7"/>
  <c r="AM68" i="7"/>
  <c r="AL68" i="7"/>
  <c r="AK68" i="7"/>
  <c r="AJ68" i="7"/>
  <c r="AD68" i="7"/>
  <c r="AI68" i="7" s="1"/>
  <c r="AC68" i="7"/>
  <c r="AH68" i="7" s="1"/>
  <c r="AB68" i="7"/>
  <c r="AG68" i="7" s="1"/>
  <c r="AA68" i="7"/>
  <c r="AF68" i="7" s="1"/>
  <c r="Z68" i="7"/>
  <c r="AE68" i="7" s="1"/>
  <c r="AZ67" i="7"/>
  <c r="AW67" i="7"/>
  <c r="AV67" i="7"/>
  <c r="AP67" i="7"/>
  <c r="AN67" i="7"/>
  <c r="AM67" i="7"/>
  <c r="AL67" i="7"/>
  <c r="AK67" i="7"/>
  <c r="AJ67" i="7"/>
  <c r="AD67" i="7"/>
  <c r="AI67" i="7" s="1"/>
  <c r="AC67" i="7"/>
  <c r="AH67" i="7" s="1"/>
  <c r="AB67" i="7"/>
  <c r="AG67" i="7" s="1"/>
  <c r="AA67" i="7"/>
  <c r="AF67" i="7" s="1"/>
  <c r="Z67" i="7"/>
  <c r="AE67" i="7" s="1"/>
  <c r="AZ66" i="7"/>
  <c r="AW66" i="7"/>
  <c r="AV66" i="7"/>
  <c r="AP66" i="7"/>
  <c r="AN66" i="7"/>
  <c r="AM66" i="7"/>
  <c r="AL66" i="7"/>
  <c r="AK66" i="7"/>
  <c r="AJ66" i="7"/>
  <c r="AD66" i="7"/>
  <c r="AI66" i="7" s="1"/>
  <c r="AC66" i="7"/>
  <c r="AH66" i="7" s="1"/>
  <c r="AB66" i="7"/>
  <c r="AG66" i="7" s="1"/>
  <c r="AA66" i="7"/>
  <c r="AF66" i="7" s="1"/>
  <c r="Z66" i="7"/>
  <c r="AE66" i="7" s="1"/>
  <c r="AZ65" i="7"/>
  <c r="AW65" i="7"/>
  <c r="AV65" i="7"/>
  <c r="AP65" i="7"/>
  <c r="AN65" i="7"/>
  <c r="AM65" i="7"/>
  <c r="AL65" i="7"/>
  <c r="AK65" i="7"/>
  <c r="AJ65" i="7"/>
  <c r="AD65" i="7"/>
  <c r="AI65" i="7" s="1"/>
  <c r="AC65" i="7"/>
  <c r="AH65" i="7" s="1"/>
  <c r="AB65" i="7"/>
  <c r="AG65" i="7" s="1"/>
  <c r="AA65" i="7"/>
  <c r="AF65" i="7" s="1"/>
  <c r="Z65" i="7"/>
  <c r="AE65" i="7" s="1"/>
  <c r="AZ64" i="7"/>
  <c r="AW64" i="7"/>
  <c r="AV64" i="7"/>
  <c r="AP64" i="7"/>
  <c r="AN64" i="7"/>
  <c r="AM64" i="7"/>
  <c r="AL64" i="7"/>
  <c r="AK64" i="7"/>
  <c r="AJ64" i="7"/>
  <c r="AD64" i="7"/>
  <c r="AI64" i="7" s="1"/>
  <c r="AC64" i="7"/>
  <c r="AH64" i="7" s="1"/>
  <c r="AB64" i="7"/>
  <c r="AG64" i="7" s="1"/>
  <c r="AA64" i="7"/>
  <c r="AF64" i="7" s="1"/>
  <c r="Z64" i="7"/>
  <c r="AE64" i="7" s="1"/>
  <c r="AZ63" i="7"/>
  <c r="AW63" i="7"/>
  <c r="AV63" i="7"/>
  <c r="AP63" i="7"/>
  <c r="AN63" i="7"/>
  <c r="AM63" i="7"/>
  <c r="AL63" i="7"/>
  <c r="AK63" i="7"/>
  <c r="AJ63" i="7"/>
  <c r="AD63" i="7"/>
  <c r="AI63" i="7" s="1"/>
  <c r="AC63" i="7"/>
  <c r="AH63" i="7" s="1"/>
  <c r="AB63" i="7"/>
  <c r="AG63" i="7" s="1"/>
  <c r="AA63" i="7"/>
  <c r="AF63" i="7" s="1"/>
  <c r="Z63" i="7"/>
  <c r="AE63" i="7" s="1"/>
  <c r="AZ62" i="7"/>
  <c r="AW62" i="7"/>
  <c r="AV62" i="7"/>
  <c r="AP62" i="7"/>
  <c r="AN62" i="7"/>
  <c r="AM62" i="7"/>
  <c r="AL62" i="7"/>
  <c r="AK62" i="7"/>
  <c r="AJ62" i="7"/>
  <c r="AD62" i="7"/>
  <c r="AI62" i="7" s="1"/>
  <c r="AC62" i="7"/>
  <c r="AH62" i="7" s="1"/>
  <c r="AB62" i="7"/>
  <c r="AG62" i="7" s="1"/>
  <c r="AA62" i="7"/>
  <c r="AF62" i="7" s="1"/>
  <c r="Z62" i="7"/>
  <c r="AE62" i="7" s="1"/>
  <c r="AZ61" i="7"/>
  <c r="AW61" i="7"/>
  <c r="AV61" i="7"/>
  <c r="AP61" i="7"/>
  <c r="AN61" i="7"/>
  <c r="AM61" i="7"/>
  <c r="AL61" i="7"/>
  <c r="AK61" i="7"/>
  <c r="AJ61" i="7"/>
  <c r="AD61" i="7"/>
  <c r="AI61" i="7" s="1"/>
  <c r="AC61" i="7"/>
  <c r="AH61" i="7" s="1"/>
  <c r="AB61" i="7"/>
  <c r="AG61" i="7" s="1"/>
  <c r="AA61" i="7"/>
  <c r="AF61" i="7" s="1"/>
  <c r="Z61" i="7"/>
  <c r="AE61" i="7" s="1"/>
  <c r="AY60" i="7"/>
  <c r="AW60" i="7"/>
  <c r="AV60" i="7"/>
  <c r="AP60" i="7"/>
  <c r="AN60" i="7"/>
  <c r="AM60" i="7"/>
  <c r="AL60" i="7"/>
  <c r="AK60" i="7"/>
  <c r="AJ60" i="7"/>
  <c r="AD60" i="7"/>
  <c r="AI60" i="7" s="1"/>
  <c r="AC60" i="7"/>
  <c r="AH60" i="7" s="1"/>
  <c r="AB60" i="7"/>
  <c r="AG60" i="7" s="1"/>
  <c r="AA60" i="7"/>
  <c r="AF60" i="7" s="1"/>
  <c r="Z60" i="7"/>
  <c r="AE60" i="7" s="1"/>
  <c r="AW59" i="7"/>
  <c r="AV59" i="7"/>
  <c r="AP59" i="7"/>
  <c r="AN59" i="7"/>
  <c r="AM59" i="7"/>
  <c r="AL59" i="7"/>
  <c r="AK59" i="7"/>
  <c r="AJ59" i="7"/>
  <c r="AD59" i="7"/>
  <c r="AI59" i="7" s="1"/>
  <c r="AC59" i="7"/>
  <c r="AH59" i="7" s="1"/>
  <c r="AB59" i="7"/>
  <c r="AG59" i="7" s="1"/>
  <c r="AA59" i="7"/>
  <c r="AF59" i="7" s="1"/>
  <c r="Z59" i="7"/>
  <c r="AE59" i="7" s="1"/>
  <c r="AZ58" i="7"/>
  <c r="AW58" i="7"/>
  <c r="AV58" i="7"/>
  <c r="AP58" i="7"/>
  <c r="AN58" i="7"/>
  <c r="AM58" i="7"/>
  <c r="AL58" i="7"/>
  <c r="AK58" i="7"/>
  <c r="AJ58" i="7"/>
  <c r="AD58" i="7"/>
  <c r="AI58" i="7" s="1"/>
  <c r="AC58" i="7"/>
  <c r="AH58" i="7" s="1"/>
  <c r="AB58" i="7"/>
  <c r="AG58" i="7" s="1"/>
  <c r="AA58" i="7"/>
  <c r="AF58" i="7" s="1"/>
  <c r="Z58" i="7"/>
  <c r="AE58" i="7" s="1"/>
  <c r="AZ57" i="7"/>
  <c r="AW57" i="7"/>
  <c r="AV57" i="7"/>
  <c r="AP57" i="7"/>
  <c r="AN57" i="7"/>
  <c r="AM57" i="7"/>
  <c r="AL57" i="7"/>
  <c r="AK57" i="7"/>
  <c r="AJ57" i="7"/>
  <c r="AD57" i="7"/>
  <c r="AI57" i="7" s="1"/>
  <c r="AC57" i="7"/>
  <c r="AH57" i="7" s="1"/>
  <c r="AB57" i="7"/>
  <c r="AG57" i="7" s="1"/>
  <c r="AA57" i="7"/>
  <c r="AF57" i="7" s="1"/>
  <c r="Z57" i="7"/>
  <c r="AE57" i="7" s="1"/>
  <c r="AZ56" i="7"/>
  <c r="AW56" i="7"/>
  <c r="AV56" i="7"/>
  <c r="AP56" i="7"/>
  <c r="AN56" i="7"/>
  <c r="AM56" i="7"/>
  <c r="AL56" i="7"/>
  <c r="AK56" i="7"/>
  <c r="AJ56" i="7"/>
  <c r="AD56" i="7"/>
  <c r="AI56" i="7" s="1"/>
  <c r="AC56" i="7"/>
  <c r="AH56" i="7" s="1"/>
  <c r="AB56" i="7"/>
  <c r="AG56" i="7" s="1"/>
  <c r="AA56" i="7"/>
  <c r="AF56" i="7" s="1"/>
  <c r="Z56" i="7"/>
  <c r="AE56" i="7" s="1"/>
  <c r="AZ55" i="7"/>
  <c r="AW55" i="7"/>
  <c r="AV55" i="7"/>
  <c r="AP55" i="7"/>
  <c r="AN55" i="7"/>
  <c r="AM55" i="7"/>
  <c r="AL55" i="7"/>
  <c r="AK55" i="7"/>
  <c r="AJ55" i="7"/>
  <c r="AD55" i="7"/>
  <c r="AI55" i="7" s="1"/>
  <c r="AC55" i="7"/>
  <c r="AH55" i="7" s="1"/>
  <c r="AB55" i="7"/>
  <c r="AG55" i="7" s="1"/>
  <c r="AA55" i="7"/>
  <c r="AF55" i="7" s="1"/>
  <c r="Z55" i="7"/>
  <c r="AE55" i="7" s="1"/>
  <c r="AY54" i="7"/>
  <c r="AW54" i="7"/>
  <c r="AV54" i="7"/>
  <c r="AP54" i="7"/>
  <c r="AN54" i="7"/>
  <c r="AM54" i="7"/>
  <c r="AL54" i="7"/>
  <c r="AK54" i="7"/>
  <c r="AJ54" i="7"/>
  <c r="AD54" i="7"/>
  <c r="AI54" i="7" s="1"/>
  <c r="AC54" i="7"/>
  <c r="AH54" i="7" s="1"/>
  <c r="AB54" i="7"/>
  <c r="AG54" i="7" s="1"/>
  <c r="AA54" i="7"/>
  <c r="AF54" i="7" s="1"/>
  <c r="Z54" i="7"/>
  <c r="AE54" i="7" s="1"/>
  <c r="AZ53" i="7"/>
  <c r="AW53" i="7"/>
  <c r="AV53" i="7"/>
  <c r="AP53" i="7"/>
  <c r="AN53" i="7"/>
  <c r="AM53" i="7"/>
  <c r="AL53" i="7"/>
  <c r="AK53" i="7"/>
  <c r="AJ53" i="7"/>
  <c r="AD53" i="7"/>
  <c r="AI53" i="7" s="1"/>
  <c r="AC53" i="7"/>
  <c r="AH53" i="7" s="1"/>
  <c r="AB53" i="7"/>
  <c r="AG53" i="7" s="1"/>
  <c r="AA53" i="7"/>
  <c r="AF53" i="7" s="1"/>
  <c r="Z53" i="7"/>
  <c r="AE53" i="7" s="1"/>
  <c r="AZ52" i="7"/>
  <c r="AW52" i="7"/>
  <c r="AV52" i="7"/>
  <c r="AP52" i="7"/>
  <c r="AN52" i="7"/>
  <c r="AM52" i="7"/>
  <c r="AL52" i="7"/>
  <c r="AK52" i="7"/>
  <c r="AJ52" i="7"/>
  <c r="AD52" i="7"/>
  <c r="AI52" i="7" s="1"/>
  <c r="AC52" i="7"/>
  <c r="AH52" i="7" s="1"/>
  <c r="AB52" i="7"/>
  <c r="AG52" i="7" s="1"/>
  <c r="AA52" i="7"/>
  <c r="AF52" i="7" s="1"/>
  <c r="Z52" i="7"/>
  <c r="AE52" i="7" s="1"/>
  <c r="AZ51" i="7"/>
  <c r="AW51" i="7"/>
  <c r="AV51" i="7"/>
  <c r="AP51" i="7"/>
  <c r="AN51" i="7"/>
  <c r="AM51" i="7"/>
  <c r="AL51" i="7"/>
  <c r="AK51" i="7"/>
  <c r="AJ51" i="7"/>
  <c r="AD51" i="7"/>
  <c r="AI51" i="7" s="1"/>
  <c r="AC51" i="7"/>
  <c r="AH51" i="7" s="1"/>
  <c r="AB51" i="7"/>
  <c r="AG51" i="7" s="1"/>
  <c r="AA51" i="7"/>
  <c r="AF51" i="7" s="1"/>
  <c r="Z51" i="7"/>
  <c r="AE51" i="7" s="1"/>
  <c r="AZ50" i="7"/>
  <c r="AW50" i="7"/>
  <c r="AV50" i="7"/>
  <c r="AP50" i="7"/>
  <c r="AN50" i="7"/>
  <c r="AM50" i="7"/>
  <c r="AL50" i="7"/>
  <c r="AK50" i="7"/>
  <c r="AJ50" i="7"/>
  <c r="AD50" i="7"/>
  <c r="AI50" i="7" s="1"/>
  <c r="AC50" i="7"/>
  <c r="AH50" i="7" s="1"/>
  <c r="AB50" i="7"/>
  <c r="AG50" i="7" s="1"/>
  <c r="AA50" i="7"/>
  <c r="AF50" i="7" s="1"/>
  <c r="Z50" i="7"/>
  <c r="AE50" i="7" s="1"/>
  <c r="AZ49" i="7"/>
  <c r="AW49" i="7"/>
  <c r="AV49" i="7"/>
  <c r="AP49" i="7"/>
  <c r="AN49" i="7"/>
  <c r="AM49" i="7"/>
  <c r="AL49" i="7"/>
  <c r="AK49" i="7"/>
  <c r="AJ49" i="7"/>
  <c r="AD49" i="7"/>
  <c r="AI49" i="7" s="1"/>
  <c r="AC49" i="7"/>
  <c r="AH49" i="7" s="1"/>
  <c r="AB49" i="7"/>
  <c r="AG49" i="7" s="1"/>
  <c r="AA49" i="7"/>
  <c r="AF49" i="7" s="1"/>
  <c r="Z49" i="7"/>
  <c r="AE49" i="7" s="1"/>
  <c r="AZ48" i="7"/>
  <c r="AW48" i="7"/>
  <c r="AV48" i="7"/>
  <c r="AP48" i="7"/>
  <c r="AN48" i="7"/>
  <c r="AM48" i="7"/>
  <c r="AL48" i="7"/>
  <c r="AK48" i="7"/>
  <c r="AJ48" i="7"/>
  <c r="AD48" i="7"/>
  <c r="AI48" i="7" s="1"/>
  <c r="AC48" i="7"/>
  <c r="AH48" i="7" s="1"/>
  <c r="AB48" i="7"/>
  <c r="AG48" i="7" s="1"/>
  <c r="AA48" i="7"/>
  <c r="AF48" i="7" s="1"/>
  <c r="Z48" i="7"/>
  <c r="AE48" i="7" s="1"/>
  <c r="AZ47" i="7"/>
  <c r="AW47" i="7"/>
  <c r="AV47" i="7"/>
  <c r="AP47" i="7"/>
  <c r="AN47" i="7"/>
  <c r="AM47" i="7"/>
  <c r="AL47" i="7"/>
  <c r="AK47" i="7"/>
  <c r="AJ47" i="7"/>
  <c r="AD47" i="7"/>
  <c r="AI47" i="7" s="1"/>
  <c r="AC47" i="7"/>
  <c r="AH47" i="7" s="1"/>
  <c r="AB47" i="7"/>
  <c r="AG47" i="7" s="1"/>
  <c r="AA47" i="7"/>
  <c r="AF47" i="7" s="1"/>
  <c r="Z47" i="7"/>
  <c r="AE47" i="7" s="1"/>
  <c r="AZ46" i="7"/>
  <c r="AW46" i="7"/>
  <c r="AV46" i="7"/>
  <c r="AP46" i="7"/>
  <c r="AN46" i="7"/>
  <c r="AM46" i="7"/>
  <c r="AL46" i="7"/>
  <c r="AK46" i="7"/>
  <c r="AJ46" i="7"/>
  <c r="AD46" i="7"/>
  <c r="AI46" i="7" s="1"/>
  <c r="AC46" i="7"/>
  <c r="AH46" i="7" s="1"/>
  <c r="AB46" i="7"/>
  <c r="AG46" i="7" s="1"/>
  <c r="AA46" i="7"/>
  <c r="AF46" i="7" s="1"/>
  <c r="Z46" i="7"/>
  <c r="AE46" i="7" s="1"/>
  <c r="AZ45" i="7"/>
  <c r="AW45" i="7"/>
  <c r="AV45" i="7"/>
  <c r="AP45" i="7"/>
  <c r="AN45" i="7"/>
  <c r="AM45" i="7"/>
  <c r="AL45" i="7"/>
  <c r="AK45" i="7"/>
  <c r="AJ45" i="7"/>
  <c r="AD45" i="7"/>
  <c r="AI45" i="7" s="1"/>
  <c r="AC45" i="7"/>
  <c r="AH45" i="7" s="1"/>
  <c r="AB45" i="7"/>
  <c r="AG45" i="7" s="1"/>
  <c r="AA45" i="7"/>
  <c r="AF45" i="7" s="1"/>
  <c r="Z45" i="7"/>
  <c r="AE45" i="7" s="1"/>
  <c r="AY44" i="7"/>
  <c r="AW44" i="7"/>
  <c r="AV44" i="7"/>
  <c r="AP44" i="7"/>
  <c r="AN44" i="7"/>
  <c r="AM44" i="7"/>
  <c r="AL44" i="7"/>
  <c r="AK44" i="7"/>
  <c r="AJ44" i="7"/>
  <c r="AD44" i="7"/>
  <c r="AI44" i="7" s="1"/>
  <c r="AC44" i="7"/>
  <c r="AH44" i="7" s="1"/>
  <c r="AB44" i="7"/>
  <c r="AG44" i="7" s="1"/>
  <c r="AA44" i="7"/>
  <c r="AF44" i="7" s="1"/>
  <c r="Z44" i="7"/>
  <c r="AE44" i="7" s="1"/>
  <c r="AW43" i="7"/>
  <c r="AV43" i="7"/>
  <c r="AP43" i="7"/>
  <c r="AN43" i="7"/>
  <c r="AM43" i="7"/>
  <c r="AL43" i="7"/>
  <c r="AK43" i="7"/>
  <c r="AJ43" i="7"/>
  <c r="AD43" i="7"/>
  <c r="AI43" i="7" s="1"/>
  <c r="AC43" i="7"/>
  <c r="AH43" i="7" s="1"/>
  <c r="AB43" i="7"/>
  <c r="AG43" i="7" s="1"/>
  <c r="AA43" i="7"/>
  <c r="AF43" i="7" s="1"/>
  <c r="Z43" i="7"/>
  <c r="AE43" i="7" s="1"/>
  <c r="AZ42" i="7"/>
  <c r="AW42" i="7"/>
  <c r="AV42" i="7"/>
  <c r="AP42" i="7"/>
  <c r="AN42" i="7"/>
  <c r="AM42" i="7"/>
  <c r="AL42" i="7"/>
  <c r="AK42" i="7"/>
  <c r="AJ42" i="7"/>
  <c r="AD42" i="7"/>
  <c r="AI42" i="7" s="1"/>
  <c r="AC42" i="7"/>
  <c r="AH42" i="7" s="1"/>
  <c r="AB42" i="7"/>
  <c r="AG42" i="7" s="1"/>
  <c r="AA42" i="7"/>
  <c r="AF42" i="7" s="1"/>
  <c r="Z42" i="7"/>
  <c r="AE42" i="7" s="1"/>
  <c r="AZ41" i="7"/>
  <c r="AW41" i="7"/>
  <c r="AV41" i="7"/>
  <c r="AP41" i="7"/>
  <c r="AN41" i="7"/>
  <c r="AM41" i="7"/>
  <c r="AL41" i="7"/>
  <c r="AK41" i="7"/>
  <c r="AJ41" i="7"/>
  <c r="AD41" i="7"/>
  <c r="AI41" i="7" s="1"/>
  <c r="AC41" i="7"/>
  <c r="AH41" i="7" s="1"/>
  <c r="AB41" i="7"/>
  <c r="AG41" i="7" s="1"/>
  <c r="AA41" i="7"/>
  <c r="AF41" i="7" s="1"/>
  <c r="Z41" i="7"/>
  <c r="AE41" i="7" s="1"/>
  <c r="AZ40" i="7"/>
  <c r="AW40" i="7"/>
  <c r="AV40" i="7"/>
  <c r="AP40" i="7"/>
  <c r="AN40" i="7"/>
  <c r="AM40" i="7"/>
  <c r="AL40" i="7"/>
  <c r="AK40" i="7"/>
  <c r="AJ40" i="7"/>
  <c r="AD40" i="7"/>
  <c r="AI40" i="7" s="1"/>
  <c r="AC40" i="7"/>
  <c r="AH40" i="7" s="1"/>
  <c r="AB40" i="7"/>
  <c r="AG40" i="7" s="1"/>
  <c r="AA40" i="7"/>
  <c r="AF40" i="7" s="1"/>
  <c r="Z40" i="7"/>
  <c r="AE40" i="7" s="1"/>
  <c r="AZ39" i="7"/>
  <c r="AW39" i="7"/>
  <c r="AV39" i="7"/>
  <c r="AP39" i="7"/>
  <c r="AN39" i="7"/>
  <c r="AM39" i="7"/>
  <c r="AL39" i="7"/>
  <c r="AK39" i="7"/>
  <c r="AJ39" i="7"/>
  <c r="AD39" i="7"/>
  <c r="AI39" i="7" s="1"/>
  <c r="AC39" i="7"/>
  <c r="AH39" i="7" s="1"/>
  <c r="AB39" i="7"/>
  <c r="AG39" i="7" s="1"/>
  <c r="AA39" i="7"/>
  <c r="AF39" i="7" s="1"/>
  <c r="Z39" i="7"/>
  <c r="AE39" i="7" s="1"/>
  <c r="AY38" i="7"/>
  <c r="AW38" i="7"/>
  <c r="AV38" i="7"/>
  <c r="AP38" i="7"/>
  <c r="AN38" i="7"/>
  <c r="AM38" i="7"/>
  <c r="AL38" i="7"/>
  <c r="AK38" i="7"/>
  <c r="AJ38" i="7"/>
  <c r="AD38" i="7"/>
  <c r="AI38" i="7" s="1"/>
  <c r="AC38" i="7"/>
  <c r="AH38" i="7" s="1"/>
  <c r="AB38" i="7"/>
  <c r="AG38" i="7" s="1"/>
  <c r="AA38" i="7"/>
  <c r="AF38" i="7" s="1"/>
  <c r="Z38" i="7"/>
  <c r="AE38" i="7" s="1"/>
  <c r="AZ37" i="7"/>
  <c r="AW37" i="7"/>
  <c r="AV37" i="7"/>
  <c r="AP37" i="7"/>
  <c r="AN37" i="7"/>
  <c r="AM37" i="7"/>
  <c r="AL37" i="7"/>
  <c r="AK37" i="7"/>
  <c r="AJ37" i="7"/>
  <c r="AD37" i="7"/>
  <c r="AI37" i="7" s="1"/>
  <c r="AC37" i="7"/>
  <c r="AH37" i="7" s="1"/>
  <c r="AB37" i="7"/>
  <c r="AG37" i="7" s="1"/>
  <c r="AA37" i="7"/>
  <c r="AF37" i="7" s="1"/>
  <c r="Z37" i="7"/>
  <c r="AE37" i="7" s="1"/>
  <c r="AZ36" i="7"/>
  <c r="AW36" i="7"/>
  <c r="AV36" i="7"/>
  <c r="AP36" i="7"/>
  <c r="AN36" i="7"/>
  <c r="AM36" i="7"/>
  <c r="AL36" i="7"/>
  <c r="AK36" i="7"/>
  <c r="AJ36" i="7"/>
  <c r="AD36" i="7"/>
  <c r="AI36" i="7" s="1"/>
  <c r="AC36" i="7"/>
  <c r="AH36" i="7" s="1"/>
  <c r="AB36" i="7"/>
  <c r="AG36" i="7" s="1"/>
  <c r="AA36" i="7"/>
  <c r="AF36" i="7" s="1"/>
  <c r="Z36" i="7"/>
  <c r="AE36" i="7" s="1"/>
  <c r="AZ35" i="7"/>
  <c r="AW35" i="7"/>
  <c r="AV35" i="7"/>
  <c r="AP35" i="7"/>
  <c r="AN35" i="7"/>
  <c r="AM35" i="7"/>
  <c r="AL35" i="7"/>
  <c r="AK35" i="7"/>
  <c r="AJ35" i="7"/>
  <c r="AD35" i="7"/>
  <c r="AI35" i="7" s="1"/>
  <c r="AC35" i="7"/>
  <c r="AH35" i="7" s="1"/>
  <c r="AB35" i="7"/>
  <c r="AG35" i="7" s="1"/>
  <c r="AA35" i="7"/>
  <c r="AF35" i="7" s="1"/>
  <c r="Z35" i="7"/>
  <c r="AE35" i="7" s="1"/>
  <c r="AZ34" i="7"/>
  <c r="AW34" i="7"/>
  <c r="AV34" i="7"/>
  <c r="AP34" i="7"/>
  <c r="AN34" i="7"/>
  <c r="AM34" i="7"/>
  <c r="AL34" i="7"/>
  <c r="AK34" i="7"/>
  <c r="AJ34" i="7"/>
  <c r="AD34" i="7"/>
  <c r="AI34" i="7" s="1"/>
  <c r="AC34" i="7"/>
  <c r="AH34" i="7" s="1"/>
  <c r="AB34" i="7"/>
  <c r="AG34" i="7" s="1"/>
  <c r="AA34" i="7"/>
  <c r="AF34" i="7" s="1"/>
  <c r="Z34" i="7"/>
  <c r="AE34" i="7" s="1"/>
  <c r="AZ33" i="7"/>
  <c r="AW33" i="7"/>
  <c r="AV33" i="7"/>
  <c r="AP33" i="7"/>
  <c r="AN33" i="7"/>
  <c r="AM33" i="7"/>
  <c r="AL33" i="7"/>
  <c r="AK33" i="7"/>
  <c r="AJ33" i="7"/>
  <c r="AD33" i="7"/>
  <c r="AI33" i="7" s="1"/>
  <c r="AC33" i="7"/>
  <c r="AH33" i="7" s="1"/>
  <c r="AB33" i="7"/>
  <c r="AG33" i="7" s="1"/>
  <c r="AA33" i="7"/>
  <c r="AF33" i="7" s="1"/>
  <c r="Z33" i="7"/>
  <c r="AE33" i="7" s="1"/>
  <c r="AZ32" i="7"/>
  <c r="AW32" i="7"/>
  <c r="AV32" i="7"/>
  <c r="AP32" i="7"/>
  <c r="AN32" i="7"/>
  <c r="AM32" i="7"/>
  <c r="AL32" i="7"/>
  <c r="AK32" i="7"/>
  <c r="AJ32" i="7"/>
  <c r="AD32" i="7"/>
  <c r="AI32" i="7" s="1"/>
  <c r="AC32" i="7"/>
  <c r="AH32" i="7" s="1"/>
  <c r="AB32" i="7"/>
  <c r="AG32" i="7" s="1"/>
  <c r="AA32" i="7"/>
  <c r="AF32" i="7" s="1"/>
  <c r="Z32" i="7"/>
  <c r="AE32" i="7" s="1"/>
  <c r="AZ31" i="7"/>
  <c r="AW31" i="7"/>
  <c r="AV31" i="7"/>
  <c r="AP31" i="7"/>
  <c r="AN31" i="7"/>
  <c r="AM31" i="7"/>
  <c r="AL31" i="7"/>
  <c r="AK31" i="7"/>
  <c r="AJ31" i="7"/>
  <c r="AD31" i="7"/>
  <c r="AI31" i="7" s="1"/>
  <c r="AC31" i="7"/>
  <c r="AH31" i="7" s="1"/>
  <c r="AB31" i="7"/>
  <c r="AG31" i="7" s="1"/>
  <c r="AA31" i="7"/>
  <c r="AF31" i="7" s="1"/>
  <c r="Z31" i="7"/>
  <c r="AE31" i="7" s="1"/>
  <c r="AZ30" i="7"/>
  <c r="AW30" i="7"/>
  <c r="AV30" i="7"/>
  <c r="AP30" i="7"/>
  <c r="AN30" i="7"/>
  <c r="AM30" i="7"/>
  <c r="AL30" i="7"/>
  <c r="AK30" i="7"/>
  <c r="AJ30" i="7"/>
  <c r="AD30" i="7"/>
  <c r="AI30" i="7" s="1"/>
  <c r="AC30" i="7"/>
  <c r="AH30" i="7" s="1"/>
  <c r="AB30" i="7"/>
  <c r="AG30" i="7" s="1"/>
  <c r="AA30" i="7"/>
  <c r="AF30" i="7" s="1"/>
  <c r="Z30" i="7"/>
  <c r="AE30" i="7" s="1"/>
  <c r="AZ29" i="7"/>
  <c r="AW29" i="7"/>
  <c r="AV29" i="7"/>
  <c r="AP29" i="7"/>
  <c r="AN29" i="7"/>
  <c r="AM29" i="7"/>
  <c r="AL29" i="7"/>
  <c r="AK29" i="7"/>
  <c r="AJ29" i="7"/>
  <c r="AD29" i="7"/>
  <c r="AI29" i="7" s="1"/>
  <c r="AC29" i="7"/>
  <c r="AH29" i="7" s="1"/>
  <c r="AB29" i="7"/>
  <c r="AG29" i="7" s="1"/>
  <c r="AA29" i="7"/>
  <c r="AF29" i="7" s="1"/>
  <c r="Z29" i="7"/>
  <c r="AE29" i="7" s="1"/>
  <c r="AZ28" i="7"/>
  <c r="AW28" i="7"/>
  <c r="AV28" i="7"/>
  <c r="AP28" i="7"/>
  <c r="AN28" i="7"/>
  <c r="AM28" i="7"/>
  <c r="AL28" i="7"/>
  <c r="AK28" i="7"/>
  <c r="AJ28" i="7"/>
  <c r="AD28" i="7"/>
  <c r="AI28" i="7" s="1"/>
  <c r="AC28" i="7"/>
  <c r="AH28" i="7" s="1"/>
  <c r="AB28" i="7"/>
  <c r="AG28" i="7" s="1"/>
  <c r="AA28" i="7"/>
  <c r="AF28" i="7" s="1"/>
  <c r="Z28" i="7"/>
  <c r="AE28" i="7" s="1"/>
  <c r="AZ27" i="7"/>
  <c r="AW27" i="7"/>
  <c r="AV27" i="7"/>
  <c r="AP27" i="7"/>
  <c r="AN27" i="7"/>
  <c r="AM27" i="7"/>
  <c r="AL27" i="7"/>
  <c r="AK27" i="7"/>
  <c r="AJ27" i="7"/>
  <c r="AD27" i="7"/>
  <c r="AI27" i="7" s="1"/>
  <c r="AC27" i="7"/>
  <c r="AH27" i="7" s="1"/>
  <c r="AB27" i="7"/>
  <c r="AG27" i="7" s="1"/>
  <c r="AA27" i="7"/>
  <c r="AF27" i="7" s="1"/>
  <c r="Z27" i="7"/>
  <c r="AE27" i="7" s="1"/>
  <c r="AZ26" i="7"/>
  <c r="AW26" i="7"/>
  <c r="AV26" i="7"/>
  <c r="AP26" i="7"/>
  <c r="AN26" i="7"/>
  <c r="AM26" i="7"/>
  <c r="AL26" i="7"/>
  <c r="AK26" i="7"/>
  <c r="AJ26" i="7"/>
  <c r="AD26" i="7"/>
  <c r="AI26" i="7" s="1"/>
  <c r="AC26" i="7"/>
  <c r="AH26" i="7" s="1"/>
  <c r="AB26" i="7"/>
  <c r="AG26" i="7" s="1"/>
  <c r="AA26" i="7"/>
  <c r="AF26" i="7" s="1"/>
  <c r="Z26" i="7"/>
  <c r="AE26" i="7" s="1"/>
  <c r="AZ25" i="7"/>
  <c r="AW25" i="7"/>
  <c r="AV25" i="7"/>
  <c r="AP25" i="7"/>
  <c r="AN25" i="7"/>
  <c r="AM25" i="7"/>
  <c r="AL25" i="7"/>
  <c r="AK25" i="7"/>
  <c r="AJ25" i="7"/>
  <c r="AD25" i="7"/>
  <c r="AI25" i="7" s="1"/>
  <c r="AC25" i="7"/>
  <c r="AH25" i="7" s="1"/>
  <c r="AB25" i="7"/>
  <c r="AG25" i="7" s="1"/>
  <c r="AA25" i="7"/>
  <c r="AF25" i="7" s="1"/>
  <c r="Z25" i="7"/>
  <c r="AE25" i="7" s="1"/>
  <c r="AZ24" i="7"/>
  <c r="AW24" i="7"/>
  <c r="AV24" i="7"/>
  <c r="AP24" i="7"/>
  <c r="AN24" i="7"/>
  <c r="AM24" i="7"/>
  <c r="AL24" i="7"/>
  <c r="AK24" i="7"/>
  <c r="AJ24" i="7"/>
  <c r="AD24" i="7"/>
  <c r="AI24" i="7" s="1"/>
  <c r="AC24" i="7"/>
  <c r="AH24" i="7" s="1"/>
  <c r="AB24" i="7"/>
  <c r="AG24" i="7" s="1"/>
  <c r="AA24" i="7"/>
  <c r="AF24" i="7" s="1"/>
  <c r="Z24" i="7"/>
  <c r="AE24" i="7" s="1"/>
  <c r="AZ23" i="7"/>
  <c r="AW23" i="7"/>
  <c r="AV23" i="7"/>
  <c r="AP23" i="7"/>
  <c r="AN23" i="7"/>
  <c r="AM23" i="7"/>
  <c r="AL23" i="7"/>
  <c r="AK23" i="7"/>
  <c r="AJ23" i="7"/>
  <c r="AD23" i="7"/>
  <c r="AI23" i="7" s="1"/>
  <c r="AC23" i="7"/>
  <c r="AH23" i="7" s="1"/>
  <c r="AB23" i="7"/>
  <c r="AG23" i="7" s="1"/>
  <c r="AA23" i="7"/>
  <c r="AF23" i="7" s="1"/>
  <c r="Z23" i="7"/>
  <c r="AE23" i="7" s="1"/>
  <c r="AZ22" i="7"/>
  <c r="AW22" i="7"/>
  <c r="AV22" i="7"/>
  <c r="AP22" i="7"/>
  <c r="AN22" i="7"/>
  <c r="AM22" i="7"/>
  <c r="AL22" i="7"/>
  <c r="AK22" i="7"/>
  <c r="AJ22" i="7"/>
  <c r="AD22" i="7"/>
  <c r="AI22" i="7" s="1"/>
  <c r="AC22" i="7"/>
  <c r="AH22" i="7" s="1"/>
  <c r="AB22" i="7"/>
  <c r="AG22" i="7" s="1"/>
  <c r="AA22" i="7"/>
  <c r="AF22" i="7" s="1"/>
  <c r="Z22" i="7"/>
  <c r="AE22" i="7" s="1"/>
  <c r="AY21" i="7"/>
  <c r="AW21" i="7"/>
  <c r="AV21" i="7"/>
  <c r="AP21" i="7"/>
  <c r="AN21" i="7"/>
  <c r="AM21" i="7"/>
  <c r="AL21" i="7"/>
  <c r="AK21" i="7"/>
  <c r="AJ21" i="7"/>
  <c r="AD21" i="7"/>
  <c r="AI21" i="7" s="1"/>
  <c r="AC21" i="7"/>
  <c r="AH21" i="7" s="1"/>
  <c r="AB21" i="7"/>
  <c r="AG21" i="7" s="1"/>
  <c r="AA21" i="7"/>
  <c r="AF21" i="7" s="1"/>
  <c r="Z21" i="7"/>
  <c r="AE21" i="7" s="1"/>
  <c r="AZ20" i="7"/>
  <c r="AW20" i="7"/>
  <c r="AV20" i="7"/>
  <c r="AP20" i="7"/>
  <c r="AN20" i="7"/>
  <c r="AM20" i="7"/>
  <c r="AL20" i="7"/>
  <c r="AK20" i="7"/>
  <c r="AJ20" i="7"/>
  <c r="AD20" i="7"/>
  <c r="AI20" i="7" s="1"/>
  <c r="AC20" i="7"/>
  <c r="AH20" i="7" s="1"/>
  <c r="AB20" i="7"/>
  <c r="AG20" i="7" s="1"/>
  <c r="AA20" i="7"/>
  <c r="AF20" i="7" s="1"/>
  <c r="Z20" i="7"/>
  <c r="AE20" i="7" s="1"/>
  <c r="AZ19" i="7"/>
  <c r="AW19" i="7"/>
  <c r="AV19" i="7"/>
  <c r="AP19" i="7"/>
  <c r="AN19" i="7"/>
  <c r="AM19" i="7"/>
  <c r="AL19" i="7"/>
  <c r="AK19" i="7"/>
  <c r="AJ19" i="7"/>
  <c r="AD19" i="7"/>
  <c r="AI19" i="7" s="1"/>
  <c r="AC19" i="7"/>
  <c r="AH19" i="7" s="1"/>
  <c r="AB19" i="7"/>
  <c r="AG19" i="7" s="1"/>
  <c r="AA19" i="7"/>
  <c r="AF19" i="7" s="1"/>
  <c r="Z19" i="7"/>
  <c r="AE19" i="7" s="1"/>
  <c r="AZ18" i="7"/>
  <c r="AW18" i="7"/>
  <c r="AV18" i="7"/>
  <c r="AP18" i="7"/>
  <c r="AN18" i="7"/>
  <c r="AM18" i="7"/>
  <c r="AL18" i="7"/>
  <c r="AK18" i="7"/>
  <c r="AJ18" i="7"/>
  <c r="AD18" i="7"/>
  <c r="AI18" i="7" s="1"/>
  <c r="AC18" i="7"/>
  <c r="AH18" i="7" s="1"/>
  <c r="AB18" i="7"/>
  <c r="AG18" i="7" s="1"/>
  <c r="AA18" i="7"/>
  <c r="AF18" i="7" s="1"/>
  <c r="Z18" i="7"/>
  <c r="AE18" i="7" s="1"/>
  <c r="AZ17" i="7"/>
  <c r="AW17" i="7"/>
  <c r="AV17" i="7"/>
  <c r="AP17" i="7"/>
  <c r="AN17" i="7"/>
  <c r="AM17" i="7"/>
  <c r="AL17" i="7"/>
  <c r="AK17" i="7"/>
  <c r="AJ17" i="7"/>
  <c r="AD17" i="7"/>
  <c r="AI17" i="7" s="1"/>
  <c r="AC17" i="7"/>
  <c r="AH17" i="7" s="1"/>
  <c r="AB17" i="7"/>
  <c r="AG17" i="7" s="1"/>
  <c r="AA17" i="7"/>
  <c r="AF17" i="7" s="1"/>
  <c r="Z17" i="7"/>
  <c r="AE17" i="7" s="1"/>
  <c r="AZ16" i="7"/>
  <c r="AW16" i="7"/>
  <c r="AV16" i="7"/>
  <c r="AP16" i="7"/>
  <c r="AN16" i="7"/>
  <c r="AM16" i="7"/>
  <c r="AL16" i="7"/>
  <c r="AK16" i="7"/>
  <c r="AJ16" i="7"/>
  <c r="AD16" i="7"/>
  <c r="AI16" i="7" s="1"/>
  <c r="AC16" i="7"/>
  <c r="AH16" i="7" s="1"/>
  <c r="AB16" i="7"/>
  <c r="AG16" i="7" s="1"/>
  <c r="AA16" i="7"/>
  <c r="AF16" i="7" s="1"/>
  <c r="Z16" i="7"/>
  <c r="AE16" i="7" s="1"/>
  <c r="AZ15" i="7"/>
  <c r="AW15" i="7"/>
  <c r="AV15" i="7"/>
  <c r="AP15" i="7"/>
  <c r="AN15" i="7"/>
  <c r="AM15" i="7"/>
  <c r="AL15" i="7"/>
  <c r="AK15" i="7"/>
  <c r="AJ15" i="7"/>
  <c r="AD15" i="7"/>
  <c r="AI15" i="7" s="1"/>
  <c r="AC15" i="7"/>
  <c r="AH15" i="7" s="1"/>
  <c r="AB15" i="7"/>
  <c r="AG15" i="7" s="1"/>
  <c r="AA15" i="7"/>
  <c r="AF15" i="7" s="1"/>
  <c r="Z15" i="7"/>
  <c r="AE15" i="7" s="1"/>
  <c r="AZ14" i="7"/>
  <c r="AW14" i="7"/>
  <c r="AV14" i="7"/>
  <c r="AP14" i="7"/>
  <c r="AN14" i="7"/>
  <c r="AM14" i="7"/>
  <c r="AL14" i="7"/>
  <c r="AK14" i="7"/>
  <c r="AJ14" i="7"/>
  <c r="AD14" i="7"/>
  <c r="AI14" i="7" s="1"/>
  <c r="AC14" i="7"/>
  <c r="AH14" i="7" s="1"/>
  <c r="AB14" i="7"/>
  <c r="AG14" i="7" s="1"/>
  <c r="AA14" i="7"/>
  <c r="AF14" i="7" s="1"/>
  <c r="Z14" i="7"/>
  <c r="AE14" i="7" s="1"/>
  <c r="AZ13" i="7"/>
  <c r="AW13" i="7"/>
  <c r="AV13" i="7"/>
  <c r="AP13" i="7"/>
  <c r="AN13" i="7"/>
  <c r="AM13" i="7"/>
  <c r="AL13" i="7"/>
  <c r="AK13" i="7"/>
  <c r="AJ13" i="7"/>
  <c r="AD13" i="7"/>
  <c r="AI13" i="7" s="1"/>
  <c r="AC13" i="7"/>
  <c r="AH13" i="7" s="1"/>
  <c r="AB13" i="7"/>
  <c r="AG13" i="7" s="1"/>
  <c r="AA13" i="7"/>
  <c r="AF13" i="7" s="1"/>
  <c r="Z13" i="7"/>
  <c r="AE13" i="7" s="1"/>
  <c r="AZ12" i="7"/>
  <c r="AW12" i="7"/>
  <c r="AV12" i="7"/>
  <c r="AP12" i="7"/>
  <c r="AN12" i="7"/>
  <c r="AM12" i="7"/>
  <c r="AL12" i="7"/>
  <c r="AK12" i="7"/>
  <c r="AJ12" i="7"/>
  <c r="AD12" i="7"/>
  <c r="AI12" i="7" s="1"/>
  <c r="AC12" i="7"/>
  <c r="AH12" i="7" s="1"/>
  <c r="AB12" i="7"/>
  <c r="AG12" i="7" s="1"/>
  <c r="AA12" i="7"/>
  <c r="AF12" i="7" s="1"/>
  <c r="Z12" i="7"/>
  <c r="AE12" i="7" s="1"/>
  <c r="AZ11" i="7"/>
  <c r="AW11" i="7"/>
  <c r="AV11" i="7"/>
  <c r="AP11" i="7"/>
  <c r="AN11" i="7"/>
  <c r="AM11" i="7"/>
  <c r="AL11" i="7"/>
  <c r="AK11" i="7"/>
  <c r="AJ11" i="7"/>
  <c r="AD11" i="7"/>
  <c r="AI11" i="7" s="1"/>
  <c r="AC11" i="7"/>
  <c r="AH11" i="7" s="1"/>
  <c r="AB11" i="7"/>
  <c r="AG11" i="7" s="1"/>
  <c r="AA11" i="7"/>
  <c r="AF11" i="7" s="1"/>
  <c r="Z11" i="7"/>
  <c r="AE11" i="7" s="1"/>
  <c r="AZ10" i="7"/>
  <c r="AW10" i="7"/>
  <c r="AV10" i="7"/>
  <c r="AP10" i="7"/>
  <c r="AN10" i="7"/>
  <c r="AM10" i="7"/>
  <c r="AL10" i="7"/>
  <c r="AK10" i="7"/>
  <c r="AJ10" i="7"/>
  <c r="AD10" i="7"/>
  <c r="AI10" i="7" s="1"/>
  <c r="AC10" i="7"/>
  <c r="AH10" i="7" s="1"/>
  <c r="AB10" i="7"/>
  <c r="AG10" i="7" s="1"/>
  <c r="AA10" i="7"/>
  <c r="AF10" i="7" s="1"/>
  <c r="Z10" i="7"/>
  <c r="AE10" i="7" s="1"/>
  <c r="AZ9" i="7"/>
  <c r="AW9" i="7"/>
  <c r="AV9" i="7"/>
  <c r="AP9" i="7"/>
  <c r="AN9" i="7"/>
  <c r="AM9" i="7"/>
  <c r="AL9" i="7"/>
  <c r="AK9" i="7"/>
  <c r="AJ9" i="7"/>
  <c r="AD9" i="7"/>
  <c r="AI9" i="7" s="1"/>
  <c r="AC9" i="7"/>
  <c r="AH9" i="7" s="1"/>
  <c r="AB9" i="7"/>
  <c r="AG9" i="7" s="1"/>
  <c r="AA9" i="7"/>
  <c r="AF9" i="7" s="1"/>
  <c r="Z9" i="7"/>
  <c r="AE9" i="7" s="1"/>
  <c r="AZ8" i="7"/>
  <c r="AW8" i="7"/>
  <c r="AV8" i="7"/>
  <c r="AP8" i="7"/>
  <c r="AN8" i="7"/>
  <c r="AM8" i="7"/>
  <c r="AL8" i="7"/>
  <c r="AK8" i="7"/>
  <c r="AJ8" i="7"/>
  <c r="AD8" i="7"/>
  <c r="AI8" i="7" s="1"/>
  <c r="AC8" i="7"/>
  <c r="AH8" i="7" s="1"/>
  <c r="AB8" i="7"/>
  <c r="AG8" i="7" s="1"/>
  <c r="AA8" i="7"/>
  <c r="AF8" i="7" s="1"/>
  <c r="Z8" i="7"/>
  <c r="AE8" i="7" s="1"/>
  <c r="K6" i="7"/>
  <c r="I6" i="7"/>
  <c r="H6" i="7"/>
  <c r="AY6" i="7" l="1"/>
  <c r="AZ6" i="7"/>
  <c r="AW207" i="2" l="1"/>
  <c r="AW206" i="2"/>
  <c r="AW205" i="2"/>
  <c r="AW204" i="2"/>
  <c r="AW203" i="2"/>
  <c r="AW202" i="2"/>
  <c r="AW200" i="2"/>
  <c r="AW199" i="2"/>
  <c r="AW201" i="2"/>
  <c r="AW198" i="2"/>
  <c r="AW197" i="2"/>
  <c r="AW196" i="2"/>
  <c r="AW195" i="2"/>
  <c r="AW194" i="2"/>
  <c r="AW193" i="2"/>
  <c r="AW144" i="2"/>
  <c r="AW143" i="2"/>
  <c r="AW192" i="2"/>
  <c r="AW191" i="2"/>
  <c r="AW190" i="2"/>
  <c r="AW185" i="2"/>
  <c r="AW184" i="2"/>
  <c r="AW183" i="2"/>
  <c r="AW178" i="2"/>
  <c r="AW177" i="2"/>
  <c r="AW174" i="2"/>
  <c r="AW172" i="2"/>
  <c r="AW170" i="2"/>
  <c r="AW168" i="2"/>
  <c r="AW169" i="2"/>
  <c r="AW180" i="2"/>
  <c r="AW162" i="2"/>
  <c r="AW161" i="2"/>
  <c r="AW160" i="2"/>
  <c r="AW159" i="2"/>
  <c r="AW158" i="2"/>
  <c r="AW157" i="2"/>
  <c r="AW156" i="2"/>
  <c r="AW152" i="2"/>
  <c r="AW153" i="2"/>
  <c r="AW151" i="2"/>
  <c r="AW150" i="2"/>
  <c r="AW148" i="2"/>
  <c r="AW147" i="2"/>
  <c r="AW146" i="2"/>
  <c r="AW145" i="2"/>
  <c r="AW142" i="2"/>
  <c r="AW141" i="2"/>
  <c r="AW140" i="2"/>
  <c r="AW137" i="2"/>
  <c r="AW136" i="2"/>
  <c r="AW135" i="2"/>
  <c r="AW134" i="2"/>
  <c r="AW132" i="2"/>
  <c r="AW130" i="2"/>
  <c r="AW129" i="2"/>
  <c r="AW128" i="2"/>
  <c r="AW127" i="2"/>
  <c r="AW131" i="2"/>
  <c r="AW125" i="2"/>
  <c r="AW126" i="2"/>
  <c r="AW124" i="2"/>
  <c r="AW123" i="2"/>
  <c r="AW122" i="2"/>
  <c r="AW118" i="2"/>
  <c r="AW117" i="2"/>
  <c r="AW119" i="2"/>
  <c r="AW121" i="2"/>
  <c r="AW120" i="2"/>
  <c r="AW114" i="2"/>
  <c r="AW113" i="2"/>
  <c r="AW115" i="2"/>
  <c r="AW112" i="2"/>
  <c r="AW111" i="2"/>
  <c r="AW110" i="2"/>
  <c r="AW109" i="2"/>
  <c r="AW108" i="2"/>
  <c r="AW107" i="2"/>
  <c r="AW106" i="2"/>
  <c r="AW105" i="2"/>
  <c r="AW104" i="2"/>
  <c r="AW103" i="2"/>
  <c r="AV187" i="2"/>
  <c r="AV186" i="2"/>
  <c r="AV179" i="2"/>
  <c r="AV176" i="2"/>
  <c r="AV175" i="2"/>
  <c r="AV173" i="2"/>
  <c r="AV171" i="2"/>
  <c r="AV167" i="2"/>
  <c r="AV165" i="2"/>
  <c r="AV164" i="2"/>
  <c r="AV163" i="2"/>
  <c r="AV155" i="2"/>
  <c r="AV149" i="2"/>
  <c r="AV139" i="2"/>
  <c r="AV133" i="2"/>
  <c r="AV116" i="2"/>
  <c r="AW382" i="2"/>
  <c r="AW380" i="2"/>
  <c r="AW379" i="2"/>
  <c r="AW381" i="2"/>
  <c r="AW376" i="2"/>
  <c r="AW375" i="2"/>
  <c r="AW374" i="2"/>
  <c r="AW373" i="2"/>
  <c r="AW372" i="2"/>
  <c r="AW371" i="2"/>
  <c r="AW370" i="2"/>
  <c r="AW369" i="2"/>
  <c r="AW368" i="2"/>
  <c r="AW366" i="2"/>
  <c r="AW367" i="2"/>
  <c r="AW365" i="2"/>
  <c r="AW364" i="2"/>
  <c r="AW363" i="2"/>
  <c r="AW362" i="2"/>
  <c r="AW361" i="2"/>
  <c r="AW360" i="2"/>
  <c r="AW359" i="2"/>
  <c r="AW358" i="2"/>
  <c r="AW357" i="2"/>
  <c r="AW356" i="2"/>
  <c r="AW354" i="2"/>
  <c r="AW350" i="2"/>
  <c r="AW347" i="2"/>
  <c r="AW345" i="2"/>
  <c r="AW344" i="2"/>
  <c r="AW343" i="2"/>
  <c r="AW342" i="2"/>
  <c r="AW341" i="2"/>
  <c r="AW332" i="2"/>
  <c r="AW323" i="2"/>
  <c r="AW319" i="2"/>
  <c r="AW318" i="2"/>
  <c r="AW316" i="2"/>
  <c r="AW315" i="2"/>
  <c r="AW314" i="2"/>
  <c r="AW313" i="2"/>
  <c r="AW312" i="2"/>
  <c r="AW310" i="2"/>
  <c r="AW309" i="2"/>
  <c r="AW308" i="2"/>
  <c r="AW307" i="2"/>
  <c r="AW306" i="2"/>
  <c r="AW305" i="2"/>
  <c r="AW304" i="2"/>
  <c r="AW303" i="2"/>
  <c r="AW302" i="2"/>
  <c r="AW301" i="2"/>
  <c r="AW299" i="2"/>
  <c r="AW298" i="2"/>
  <c r="AW297" i="2"/>
  <c r="AW295" i="2"/>
  <c r="AW291" i="2"/>
  <c r="AW290" i="2"/>
  <c r="AV355" i="2"/>
  <c r="AV353" i="2"/>
  <c r="AV352" i="2"/>
  <c r="AV351" i="2"/>
  <c r="AV349" i="2"/>
  <c r="AV348" i="2"/>
  <c r="AV346" i="2"/>
  <c r="AV334" i="2"/>
  <c r="AV294" i="2"/>
  <c r="AV293" i="2"/>
  <c r="AV292" i="2"/>
  <c r="AV340" i="2"/>
  <c r="AV339" i="2"/>
  <c r="AV338" i="2"/>
  <c r="AV337" i="2"/>
  <c r="AV336" i="2"/>
  <c r="AV335" i="2"/>
  <c r="AV333" i="2"/>
  <c r="AV331" i="2"/>
  <c r="AV330" i="2"/>
  <c r="AV328" i="2"/>
  <c r="AV326" i="2"/>
  <c r="AV324" i="2"/>
  <c r="AV325" i="2"/>
  <c r="AV322" i="2"/>
  <c r="AV321" i="2"/>
  <c r="AV320" i="2"/>
  <c r="AV317" i="2"/>
  <c r="AW286" i="2"/>
  <c r="AW284" i="2"/>
  <c r="AW279" i="2"/>
  <c r="AW278" i="2"/>
  <c r="AW273" i="2"/>
  <c r="AW272" i="2"/>
  <c r="AW271" i="2"/>
  <c r="AW270" i="2"/>
  <c r="AW268" i="2"/>
  <c r="AW260" i="2"/>
  <c r="AW258" i="2"/>
  <c r="AW256" i="2"/>
  <c r="AW250" i="2"/>
  <c r="AW247" i="2"/>
  <c r="AW248" i="2"/>
  <c r="AW239" i="2"/>
  <c r="AW238" i="2"/>
  <c r="AW236" i="2"/>
  <c r="AW234" i="2"/>
  <c r="AW233" i="2"/>
  <c r="AW232" i="2"/>
  <c r="AW231" i="2"/>
  <c r="AW230" i="2"/>
  <c r="AW229" i="2"/>
  <c r="AW225" i="2"/>
  <c r="AW216" i="2"/>
  <c r="AW215" i="2"/>
  <c r="AW214" i="2"/>
  <c r="AW209" i="2"/>
  <c r="AV289" i="2"/>
  <c r="AV288" i="2"/>
  <c r="AV287" i="2"/>
  <c r="AV285" i="2"/>
  <c r="AV283" i="2"/>
  <c r="AV281" i="2"/>
  <c r="AV282" i="2"/>
  <c r="AV277" i="2"/>
  <c r="AV276" i="2"/>
  <c r="AV266" i="2"/>
  <c r="AV265" i="2"/>
  <c r="AV267" i="2"/>
  <c r="AV269" i="2"/>
  <c r="AV263" i="2"/>
  <c r="AV262" i="2"/>
  <c r="AV261" i="2"/>
  <c r="AV257" i="2"/>
  <c r="AV255" i="2"/>
  <c r="AV254" i="2"/>
  <c r="AV253" i="2"/>
  <c r="AV251" i="2"/>
  <c r="AV245" i="2"/>
  <c r="AV244" i="2"/>
  <c r="AV243" i="2"/>
  <c r="AV242" i="2"/>
  <c r="AV240" i="2"/>
  <c r="AV237" i="2"/>
  <c r="AV228" i="2"/>
  <c r="AV227" i="2"/>
  <c r="AV226" i="2"/>
  <c r="AV224" i="2"/>
  <c r="AV223" i="2"/>
  <c r="AV222" i="2"/>
  <c r="AV221" i="2"/>
  <c r="AV220" i="2"/>
  <c r="AV219" i="2"/>
  <c r="AV218" i="2"/>
  <c r="AV213" i="2"/>
  <c r="AV212" i="2"/>
  <c r="AV211" i="2"/>
  <c r="AV210" i="2"/>
  <c r="AV208" i="2"/>
  <c r="AV102" i="2"/>
  <c r="AV101" i="2"/>
  <c r="AV94" i="2"/>
  <c r="AV72" i="2"/>
  <c r="AV47" i="2"/>
  <c r="AV16" i="2"/>
  <c r="AS8" i="2" l="1"/>
  <c r="AS11" i="2"/>
  <c r="AS9" i="2"/>
  <c r="AS10" i="2"/>
  <c r="AS12" i="2"/>
  <c r="AS13" i="2"/>
  <c r="AS14" i="2"/>
  <c r="AS15" i="2"/>
  <c r="AS16" i="2"/>
  <c r="AS17" i="2"/>
  <c r="AS18" i="2"/>
  <c r="AS19" i="2"/>
  <c r="AS20" i="2"/>
  <c r="AS21" i="2"/>
  <c r="AS23" i="2"/>
  <c r="AS22" i="2"/>
  <c r="AS24" i="2"/>
  <c r="AS25" i="2"/>
  <c r="AS26" i="2"/>
  <c r="AS27" i="2"/>
  <c r="AS28" i="2"/>
  <c r="AS29" i="2"/>
  <c r="AS30" i="2"/>
  <c r="AS31" i="2"/>
  <c r="AS32" i="2"/>
  <c r="AS33" i="2"/>
  <c r="AS34" i="2"/>
  <c r="AS35" i="2"/>
  <c r="AS36" i="2"/>
  <c r="AS37" i="2"/>
  <c r="AS38" i="2"/>
  <c r="AS39" i="2"/>
  <c r="AS40" i="2"/>
  <c r="AS41" i="2"/>
  <c r="AS42" i="2"/>
  <c r="AS44" i="2"/>
  <c r="AS43" i="2"/>
  <c r="AS45" i="2"/>
  <c r="AS46" i="2"/>
  <c r="AS47" i="2"/>
  <c r="AS48" i="2"/>
  <c r="AS49" i="2"/>
  <c r="AS50" i="2"/>
  <c r="AS51" i="2"/>
  <c r="AS52" i="2"/>
  <c r="AS53" i="2"/>
  <c r="AS54" i="2"/>
  <c r="AS55" i="2"/>
  <c r="AS56" i="2"/>
  <c r="AS57" i="2"/>
  <c r="AS58" i="2"/>
  <c r="AS59" i="2"/>
  <c r="AS60" i="2"/>
  <c r="AS61" i="2"/>
  <c r="AS62" i="2"/>
  <c r="AS63" i="2"/>
  <c r="AS68" i="2"/>
  <c r="AS64" i="2"/>
  <c r="AS70" i="2"/>
  <c r="AS69" i="2"/>
  <c r="AS65" i="2"/>
  <c r="AS66" i="2"/>
  <c r="AS71" i="2"/>
  <c r="AS72" i="2"/>
  <c r="AS67" i="2"/>
  <c r="AS73" i="2"/>
  <c r="AS74" i="2"/>
  <c r="AS75" i="2"/>
  <c r="AS76" i="2"/>
  <c r="AS77" i="2"/>
  <c r="AS78" i="2"/>
  <c r="AS79" i="2"/>
  <c r="AS80" i="2"/>
  <c r="AS81" i="2"/>
  <c r="AS82" i="2"/>
  <c r="AS83" i="2"/>
  <c r="AS84" i="2"/>
  <c r="AS89" i="2"/>
  <c r="AS85" i="2"/>
  <c r="AS86" i="2"/>
  <c r="AS87" i="2"/>
  <c r="AS88" i="2"/>
  <c r="AS90" i="2"/>
  <c r="AS91" i="2"/>
  <c r="AS92" i="2"/>
  <c r="AS93" i="2"/>
  <c r="AS94" i="2"/>
  <c r="AS95" i="2"/>
  <c r="AS96" i="2"/>
  <c r="AS97" i="2"/>
  <c r="AS98" i="2"/>
  <c r="AS99" i="2"/>
  <c r="AS100" i="2"/>
  <c r="AS101" i="2"/>
  <c r="AS102" i="2"/>
  <c r="AS103" i="2"/>
  <c r="AS104" i="2"/>
  <c r="AS105" i="2"/>
  <c r="AS106" i="2"/>
  <c r="AS107" i="2"/>
  <c r="AS108" i="2"/>
  <c r="AS109" i="2"/>
  <c r="AS110" i="2"/>
  <c r="AS111" i="2"/>
  <c r="AS112" i="2"/>
  <c r="AS115" i="2"/>
  <c r="AS113" i="2"/>
  <c r="AS114" i="2"/>
  <c r="AS116" i="2"/>
  <c r="AS120" i="2"/>
  <c r="AS121" i="2"/>
  <c r="AS119" i="2"/>
  <c r="AS117" i="2"/>
  <c r="AS118" i="2"/>
  <c r="AS122" i="2"/>
  <c r="AS123" i="2"/>
  <c r="AS124" i="2"/>
  <c r="AS126" i="2"/>
  <c r="AS125" i="2"/>
  <c r="AS131" i="2"/>
  <c r="AS127" i="2"/>
  <c r="AS128" i="2"/>
  <c r="AS129" i="2"/>
  <c r="AS130" i="2"/>
  <c r="AS132" i="2"/>
  <c r="AS133" i="2"/>
  <c r="AS134" i="2"/>
  <c r="AS135" i="2"/>
  <c r="AS136" i="2"/>
  <c r="AS137" i="2"/>
  <c r="AS138" i="2"/>
  <c r="AS139" i="2"/>
  <c r="AS140" i="2"/>
  <c r="AS141" i="2"/>
  <c r="AS142" i="2"/>
  <c r="AS145" i="2"/>
  <c r="AS146" i="2"/>
  <c r="AS147" i="2"/>
  <c r="AS148" i="2"/>
  <c r="AS150" i="2"/>
  <c r="AS149" i="2"/>
  <c r="AS151" i="2"/>
  <c r="AS153" i="2"/>
  <c r="AS152" i="2"/>
  <c r="AS154" i="2"/>
  <c r="AS155" i="2"/>
  <c r="AS156" i="2"/>
  <c r="AS157" i="2"/>
  <c r="AS158" i="2"/>
  <c r="AS159" i="2"/>
  <c r="AS160" i="2"/>
  <c r="AS161" i="2"/>
  <c r="AS162" i="2"/>
  <c r="AS163" i="2"/>
  <c r="AS164" i="2"/>
  <c r="AS165" i="2"/>
  <c r="AS180" i="2"/>
  <c r="AS166" i="2"/>
  <c r="AS169" i="2"/>
  <c r="AS167" i="2"/>
  <c r="AS168" i="2"/>
  <c r="AS170" i="2"/>
  <c r="AS171" i="2"/>
  <c r="AS172" i="2"/>
  <c r="AS173" i="2"/>
  <c r="AS174" i="2"/>
  <c r="AS175" i="2"/>
  <c r="AS176" i="2"/>
  <c r="AS177" i="2"/>
  <c r="AS178" i="2"/>
  <c r="AS179" i="2"/>
  <c r="AS181" i="2"/>
  <c r="AS182" i="2"/>
  <c r="AS183" i="2"/>
  <c r="AS184" i="2"/>
  <c r="AS185" i="2"/>
  <c r="AS186" i="2"/>
  <c r="AS187" i="2"/>
  <c r="AS188" i="2"/>
  <c r="AS189" i="2"/>
  <c r="AS190" i="2"/>
  <c r="AS191" i="2"/>
  <c r="AS192" i="2"/>
  <c r="AS143" i="2"/>
  <c r="AS144" i="2"/>
  <c r="AS193" i="2"/>
  <c r="AS194" i="2"/>
  <c r="AS195" i="2"/>
  <c r="AS196" i="2"/>
  <c r="AS197" i="2"/>
  <c r="AS198" i="2"/>
  <c r="AS201" i="2"/>
  <c r="AS199" i="2"/>
  <c r="AS200" i="2"/>
  <c r="AS202" i="2"/>
  <c r="AS203" i="2"/>
  <c r="AS204" i="2"/>
  <c r="AS205" i="2"/>
  <c r="AS206" i="2"/>
  <c r="AS207" i="2"/>
  <c r="AS208" i="2"/>
  <c r="AS210" i="2"/>
  <c r="AS209" i="2"/>
  <c r="AS211" i="2"/>
  <c r="AS212" i="2"/>
  <c r="AS213" i="2"/>
  <c r="AS214" i="2"/>
  <c r="AS215" i="2"/>
  <c r="AS217" i="2"/>
  <c r="AS218" i="2"/>
  <c r="AS216" i="2"/>
  <c r="AS219" i="2"/>
  <c r="AS220" i="2"/>
  <c r="AS221" i="2"/>
  <c r="AS222" i="2"/>
  <c r="AS223" i="2"/>
  <c r="AS224" i="2"/>
  <c r="AS226" i="2"/>
  <c r="AS225" i="2"/>
  <c r="AS227" i="2"/>
  <c r="AS228" i="2"/>
  <c r="AS229" i="2"/>
  <c r="AS230" i="2"/>
  <c r="AS231" i="2"/>
  <c r="AS232" i="2"/>
  <c r="AS233" i="2"/>
  <c r="AS234" i="2"/>
  <c r="AS235" i="2"/>
  <c r="AS237" i="2"/>
  <c r="AS236" i="2"/>
  <c r="AS238" i="2"/>
  <c r="AS239" i="2"/>
  <c r="AS240" i="2"/>
  <c r="AS241" i="2"/>
  <c r="AS242" i="2"/>
  <c r="AS243" i="2"/>
  <c r="AS244" i="2"/>
  <c r="AS245" i="2"/>
  <c r="AS246" i="2"/>
  <c r="AS249" i="2"/>
  <c r="AS248" i="2"/>
  <c r="AS247" i="2"/>
  <c r="AS250" i="2"/>
  <c r="AS251" i="2"/>
  <c r="AS252" i="2"/>
  <c r="AS253" i="2"/>
  <c r="AS254" i="2"/>
  <c r="AS255" i="2"/>
  <c r="AS256" i="2"/>
  <c r="AS257" i="2"/>
  <c r="AS258" i="2"/>
  <c r="AS259" i="2"/>
  <c r="AS260" i="2"/>
  <c r="AS261" i="2"/>
  <c r="AS262" i="2"/>
  <c r="AS263" i="2"/>
  <c r="AS264" i="2"/>
  <c r="AS269" i="2"/>
  <c r="AS267" i="2"/>
  <c r="AS268" i="2"/>
  <c r="AS265" i="2"/>
  <c r="AS266" i="2"/>
  <c r="AS270" i="2"/>
  <c r="AS271" i="2"/>
  <c r="AS272" i="2"/>
  <c r="AS273" i="2"/>
  <c r="AS275" i="2"/>
  <c r="AS274" i="2"/>
  <c r="AS276" i="2"/>
  <c r="AS277" i="2"/>
  <c r="AS278" i="2"/>
  <c r="AS279" i="2"/>
  <c r="AS280" i="2"/>
  <c r="AS282" i="2"/>
  <c r="AS281" i="2"/>
  <c r="AS284" i="2"/>
  <c r="AS283" i="2"/>
  <c r="AS285" i="2"/>
  <c r="AS286" i="2"/>
  <c r="AS287" i="2"/>
  <c r="AS288" i="2"/>
  <c r="AS289" i="2"/>
  <c r="AS290" i="2"/>
  <c r="AS291" i="2"/>
  <c r="AS292" i="2"/>
  <c r="AS293" i="2"/>
  <c r="AS294" i="2"/>
  <c r="AS295" i="2"/>
  <c r="AS297" i="2"/>
  <c r="AS298" i="2"/>
  <c r="AS299" i="2"/>
  <c r="AS301" i="2"/>
  <c r="AS302" i="2"/>
  <c r="AS303" i="2"/>
  <c r="AS304" i="2"/>
  <c r="AS305" i="2"/>
  <c r="AS306" i="2"/>
  <c r="AS307" i="2"/>
  <c r="AS308" i="2"/>
  <c r="AS309" i="2"/>
  <c r="AS310" i="2"/>
  <c r="AS312" i="2"/>
  <c r="AS313" i="2"/>
  <c r="AS314" i="2"/>
  <c r="AS315" i="2"/>
  <c r="AS316" i="2"/>
  <c r="AS317" i="2"/>
  <c r="AS318" i="2"/>
  <c r="AS319" i="2"/>
  <c r="AS320" i="2"/>
  <c r="AS321" i="2"/>
  <c r="AS322" i="2"/>
  <c r="AS323" i="2"/>
  <c r="AS325" i="2"/>
  <c r="AS324" i="2"/>
  <c r="AS326" i="2"/>
  <c r="AS328" i="2"/>
  <c r="AS330" i="2"/>
  <c r="AS331" i="2"/>
  <c r="AS332" i="2"/>
  <c r="AS333" i="2"/>
  <c r="AS334" i="2"/>
  <c r="AS335" i="2"/>
  <c r="AS336" i="2"/>
  <c r="AS337" i="2"/>
  <c r="AS338" i="2"/>
  <c r="AS339" i="2"/>
  <c r="AS340" i="2"/>
  <c r="AS341" i="2"/>
  <c r="AS342" i="2"/>
  <c r="AS343" i="2"/>
  <c r="AS344" i="2"/>
  <c r="AS345" i="2"/>
  <c r="AS346" i="2"/>
  <c r="AS347" i="2"/>
  <c r="AS348" i="2"/>
  <c r="AS349" i="2"/>
  <c r="AS351" i="2"/>
  <c r="AS352" i="2"/>
  <c r="AS350" i="2"/>
  <c r="AS353" i="2"/>
  <c r="AS355" i="2"/>
  <c r="AS354" i="2"/>
  <c r="AS356" i="2"/>
  <c r="AS357" i="2"/>
  <c r="AS358" i="2"/>
  <c r="AS359" i="2"/>
  <c r="AS360" i="2"/>
  <c r="AS361" i="2"/>
  <c r="AS362" i="2"/>
  <c r="AS363" i="2"/>
  <c r="AS364" i="2"/>
  <c r="AS365" i="2"/>
  <c r="AS367" i="2"/>
  <c r="AS366" i="2"/>
  <c r="AS368" i="2"/>
  <c r="AS369" i="2"/>
  <c r="AS370" i="2"/>
  <c r="AS371" i="2"/>
  <c r="AS372" i="2"/>
  <c r="AS373" i="2"/>
  <c r="AS374" i="2"/>
  <c r="AS375" i="2"/>
  <c r="AS376" i="2"/>
  <c r="AS381" i="2"/>
  <c r="AS379" i="2"/>
  <c r="AS380" i="2"/>
  <c r="AS382" i="2"/>
  <c r="Z290" i="2" l="1"/>
  <c r="AF290" i="2" s="1"/>
  <c r="AA290" i="2"/>
  <c r="AG290" i="2" s="1"/>
  <c r="AB290" i="2"/>
  <c r="AH290" i="2" s="1"/>
  <c r="AC290" i="2"/>
  <c r="AI290" i="2" s="1"/>
  <c r="AD290" i="2"/>
  <c r="AL290" i="2"/>
  <c r="AM290" i="2"/>
  <c r="AN290" i="2"/>
  <c r="AO290" i="2"/>
  <c r="AP290" i="2"/>
  <c r="Z291" i="2"/>
  <c r="AF291" i="2" s="1"/>
  <c r="AA291" i="2"/>
  <c r="AG291" i="2" s="1"/>
  <c r="AB291" i="2"/>
  <c r="AH291" i="2" s="1"/>
  <c r="AC291" i="2"/>
  <c r="AI291" i="2" s="1"/>
  <c r="AD291" i="2"/>
  <c r="AL291" i="2"/>
  <c r="AM291" i="2"/>
  <c r="AN291" i="2"/>
  <c r="AO291" i="2"/>
  <c r="AP291" i="2"/>
  <c r="Z292" i="2"/>
  <c r="AF292" i="2" s="1"/>
  <c r="AA292" i="2"/>
  <c r="AG292" i="2" s="1"/>
  <c r="AB292" i="2"/>
  <c r="AH292" i="2" s="1"/>
  <c r="AC292" i="2"/>
  <c r="AI292" i="2" s="1"/>
  <c r="AD292" i="2"/>
  <c r="AL292" i="2"/>
  <c r="AM292" i="2"/>
  <c r="AN292" i="2"/>
  <c r="AO292" i="2"/>
  <c r="AP292" i="2"/>
  <c r="Z293" i="2"/>
  <c r="AF293" i="2" s="1"/>
  <c r="AA293" i="2"/>
  <c r="AG293" i="2" s="1"/>
  <c r="AB293" i="2"/>
  <c r="AH293" i="2" s="1"/>
  <c r="AC293" i="2"/>
  <c r="AI293" i="2" s="1"/>
  <c r="AD293" i="2"/>
  <c r="AL293" i="2"/>
  <c r="AM293" i="2"/>
  <c r="AN293" i="2"/>
  <c r="AO293" i="2"/>
  <c r="AP293" i="2"/>
  <c r="Z294" i="2"/>
  <c r="AF294" i="2" s="1"/>
  <c r="AA294" i="2"/>
  <c r="AG294" i="2" s="1"/>
  <c r="AB294" i="2"/>
  <c r="AH294" i="2" s="1"/>
  <c r="AC294" i="2"/>
  <c r="AI294" i="2" s="1"/>
  <c r="AD294" i="2"/>
  <c r="AL294" i="2"/>
  <c r="AM294" i="2"/>
  <c r="AN294" i="2"/>
  <c r="AO294" i="2"/>
  <c r="AP294" i="2"/>
  <c r="Z295" i="2"/>
  <c r="AF295" i="2" s="1"/>
  <c r="AA295" i="2"/>
  <c r="AG295" i="2" s="1"/>
  <c r="AB295" i="2"/>
  <c r="AH295" i="2" s="1"/>
  <c r="AC295" i="2"/>
  <c r="AI295" i="2" s="1"/>
  <c r="AD295" i="2"/>
  <c r="AL295" i="2"/>
  <c r="AM295" i="2"/>
  <c r="AN295" i="2"/>
  <c r="AO295" i="2"/>
  <c r="AP295" i="2"/>
  <c r="Z297" i="2"/>
  <c r="AF297" i="2" s="1"/>
  <c r="AA297" i="2"/>
  <c r="AG297" i="2" s="1"/>
  <c r="AB297" i="2"/>
  <c r="AH297" i="2" s="1"/>
  <c r="AC297" i="2"/>
  <c r="AI297" i="2" s="1"/>
  <c r="AD297" i="2"/>
  <c r="AL297" i="2"/>
  <c r="AM297" i="2"/>
  <c r="AN297" i="2"/>
  <c r="AO297" i="2"/>
  <c r="AP297" i="2"/>
  <c r="Z298" i="2"/>
  <c r="AF298" i="2" s="1"/>
  <c r="AA298" i="2"/>
  <c r="AG298" i="2" s="1"/>
  <c r="AB298" i="2"/>
  <c r="AH298" i="2" s="1"/>
  <c r="AC298" i="2"/>
  <c r="AI298" i="2" s="1"/>
  <c r="AD298" i="2"/>
  <c r="AL298" i="2"/>
  <c r="AM298" i="2"/>
  <c r="AN298" i="2"/>
  <c r="AO298" i="2"/>
  <c r="AP298" i="2"/>
  <c r="Z299" i="2"/>
  <c r="AF299" i="2" s="1"/>
  <c r="AA299" i="2"/>
  <c r="AG299" i="2" s="1"/>
  <c r="AB299" i="2"/>
  <c r="AH299" i="2" s="1"/>
  <c r="AC299" i="2"/>
  <c r="AI299" i="2" s="1"/>
  <c r="AD299" i="2"/>
  <c r="AL299" i="2"/>
  <c r="AM299" i="2"/>
  <c r="AN299" i="2"/>
  <c r="AO299" i="2"/>
  <c r="AP299" i="2"/>
  <c r="Z301" i="2"/>
  <c r="AF301" i="2" s="1"/>
  <c r="AA301" i="2"/>
  <c r="AG301" i="2" s="1"/>
  <c r="AB301" i="2"/>
  <c r="AH301" i="2" s="1"/>
  <c r="AC301" i="2"/>
  <c r="AI301" i="2" s="1"/>
  <c r="AD301" i="2"/>
  <c r="AL301" i="2"/>
  <c r="AM301" i="2"/>
  <c r="AN301" i="2"/>
  <c r="AO301" i="2"/>
  <c r="AP301" i="2"/>
  <c r="Z302" i="2"/>
  <c r="AF302" i="2" s="1"/>
  <c r="AA302" i="2"/>
  <c r="AG302" i="2" s="1"/>
  <c r="AB302" i="2"/>
  <c r="AH302" i="2" s="1"/>
  <c r="AC302" i="2"/>
  <c r="AI302" i="2" s="1"/>
  <c r="AD302" i="2"/>
  <c r="AL302" i="2"/>
  <c r="AM302" i="2"/>
  <c r="AN302" i="2"/>
  <c r="AO302" i="2"/>
  <c r="AP302" i="2"/>
  <c r="Z303" i="2"/>
  <c r="AF303" i="2" s="1"/>
  <c r="AA303" i="2"/>
  <c r="AG303" i="2" s="1"/>
  <c r="AB303" i="2"/>
  <c r="AH303" i="2" s="1"/>
  <c r="AC303" i="2"/>
  <c r="AI303" i="2" s="1"/>
  <c r="AD303" i="2"/>
  <c r="AL303" i="2"/>
  <c r="AM303" i="2"/>
  <c r="AN303" i="2"/>
  <c r="AO303" i="2"/>
  <c r="AP303" i="2"/>
  <c r="Z304" i="2"/>
  <c r="AF304" i="2" s="1"/>
  <c r="AA304" i="2"/>
  <c r="AG304" i="2" s="1"/>
  <c r="AB304" i="2"/>
  <c r="AH304" i="2" s="1"/>
  <c r="AC304" i="2"/>
  <c r="AI304" i="2" s="1"/>
  <c r="AD304" i="2"/>
  <c r="AL304" i="2"/>
  <c r="AM304" i="2"/>
  <c r="AN304" i="2"/>
  <c r="AO304" i="2"/>
  <c r="AP304" i="2"/>
  <c r="Z305" i="2"/>
  <c r="AF305" i="2" s="1"/>
  <c r="AA305" i="2"/>
  <c r="AG305" i="2" s="1"/>
  <c r="AB305" i="2"/>
  <c r="AH305" i="2" s="1"/>
  <c r="AC305" i="2"/>
  <c r="AI305" i="2" s="1"/>
  <c r="AD305" i="2"/>
  <c r="AL305" i="2"/>
  <c r="AM305" i="2"/>
  <c r="AN305" i="2"/>
  <c r="AO305" i="2"/>
  <c r="AP305" i="2"/>
  <c r="Z306" i="2"/>
  <c r="AF306" i="2" s="1"/>
  <c r="AA306" i="2"/>
  <c r="AG306" i="2" s="1"/>
  <c r="AB306" i="2"/>
  <c r="AH306" i="2" s="1"/>
  <c r="AC306" i="2"/>
  <c r="AI306" i="2" s="1"/>
  <c r="AD306" i="2"/>
  <c r="AL306" i="2"/>
  <c r="AM306" i="2"/>
  <c r="AN306" i="2"/>
  <c r="AO306" i="2"/>
  <c r="AP306" i="2"/>
  <c r="Z307" i="2"/>
  <c r="AF307" i="2" s="1"/>
  <c r="AA307" i="2"/>
  <c r="AG307" i="2" s="1"/>
  <c r="AB307" i="2"/>
  <c r="AH307" i="2" s="1"/>
  <c r="AC307" i="2"/>
  <c r="AI307" i="2" s="1"/>
  <c r="AD307" i="2"/>
  <c r="AL307" i="2"/>
  <c r="AM307" i="2"/>
  <c r="AN307" i="2"/>
  <c r="AO307" i="2"/>
  <c r="AP307" i="2"/>
  <c r="Z308" i="2"/>
  <c r="AF308" i="2" s="1"/>
  <c r="AA308" i="2"/>
  <c r="AG308" i="2" s="1"/>
  <c r="AB308" i="2"/>
  <c r="AH308" i="2" s="1"/>
  <c r="AC308" i="2"/>
  <c r="AI308" i="2" s="1"/>
  <c r="AD308" i="2"/>
  <c r="AL308" i="2"/>
  <c r="AM308" i="2"/>
  <c r="AN308" i="2"/>
  <c r="AO308" i="2"/>
  <c r="AP308" i="2"/>
  <c r="Z309" i="2"/>
  <c r="AF309" i="2" s="1"/>
  <c r="AA309" i="2"/>
  <c r="AG309" i="2" s="1"/>
  <c r="AB309" i="2"/>
  <c r="AH309" i="2" s="1"/>
  <c r="AC309" i="2"/>
  <c r="AI309" i="2" s="1"/>
  <c r="AD309" i="2"/>
  <c r="AL309" i="2"/>
  <c r="AM309" i="2"/>
  <c r="AN309" i="2"/>
  <c r="AO309" i="2"/>
  <c r="AP309" i="2"/>
  <c r="Z310" i="2"/>
  <c r="AF310" i="2" s="1"/>
  <c r="AA310" i="2"/>
  <c r="AG310" i="2" s="1"/>
  <c r="AB310" i="2"/>
  <c r="AH310" i="2" s="1"/>
  <c r="AC310" i="2"/>
  <c r="AI310" i="2" s="1"/>
  <c r="AD310" i="2"/>
  <c r="AL310" i="2"/>
  <c r="AM310" i="2"/>
  <c r="AN310" i="2"/>
  <c r="AO310" i="2"/>
  <c r="AP310" i="2"/>
  <c r="Z312" i="2"/>
  <c r="AF312" i="2" s="1"/>
  <c r="AA312" i="2"/>
  <c r="AG312" i="2" s="1"/>
  <c r="AB312" i="2"/>
  <c r="AH312" i="2" s="1"/>
  <c r="AC312" i="2"/>
  <c r="AI312" i="2" s="1"/>
  <c r="AD312" i="2"/>
  <c r="AL312" i="2"/>
  <c r="AM312" i="2"/>
  <c r="AN312" i="2"/>
  <c r="AO312" i="2"/>
  <c r="AP312" i="2"/>
  <c r="Z313" i="2"/>
  <c r="AF313" i="2" s="1"/>
  <c r="AA313" i="2"/>
  <c r="AG313" i="2" s="1"/>
  <c r="AB313" i="2"/>
  <c r="AH313" i="2" s="1"/>
  <c r="AC313" i="2"/>
  <c r="AI313" i="2" s="1"/>
  <c r="AD313" i="2"/>
  <c r="AL313" i="2"/>
  <c r="AM313" i="2"/>
  <c r="AN313" i="2"/>
  <c r="AO313" i="2"/>
  <c r="AP313" i="2"/>
  <c r="Z314" i="2"/>
  <c r="AF314" i="2" s="1"/>
  <c r="AA314" i="2"/>
  <c r="AG314" i="2" s="1"/>
  <c r="AB314" i="2"/>
  <c r="AH314" i="2" s="1"/>
  <c r="AC314" i="2"/>
  <c r="AI314" i="2" s="1"/>
  <c r="AD314" i="2"/>
  <c r="AL314" i="2"/>
  <c r="AM314" i="2"/>
  <c r="AN314" i="2"/>
  <c r="AO314" i="2"/>
  <c r="AP314" i="2"/>
  <c r="Z315" i="2"/>
  <c r="AF315" i="2" s="1"/>
  <c r="AA315" i="2"/>
  <c r="AG315" i="2" s="1"/>
  <c r="AB315" i="2"/>
  <c r="AH315" i="2" s="1"/>
  <c r="AC315" i="2"/>
  <c r="AI315" i="2" s="1"/>
  <c r="AD315" i="2"/>
  <c r="AL315" i="2"/>
  <c r="AM315" i="2"/>
  <c r="AN315" i="2"/>
  <c r="AO315" i="2"/>
  <c r="AP315" i="2"/>
  <c r="Z316" i="2"/>
  <c r="AF316" i="2" s="1"/>
  <c r="AA316" i="2"/>
  <c r="AG316" i="2" s="1"/>
  <c r="AB316" i="2"/>
  <c r="AH316" i="2" s="1"/>
  <c r="AC316" i="2"/>
  <c r="AI316" i="2" s="1"/>
  <c r="AD316" i="2"/>
  <c r="AL316" i="2"/>
  <c r="AM316" i="2"/>
  <c r="AN316" i="2"/>
  <c r="AO316" i="2"/>
  <c r="AP316" i="2"/>
  <c r="Z317" i="2"/>
  <c r="AF317" i="2" s="1"/>
  <c r="AA317" i="2"/>
  <c r="AG317" i="2" s="1"/>
  <c r="AB317" i="2"/>
  <c r="AH317" i="2" s="1"/>
  <c r="AC317" i="2"/>
  <c r="AI317" i="2" s="1"/>
  <c r="AD317" i="2"/>
  <c r="AL317" i="2"/>
  <c r="AM317" i="2"/>
  <c r="AN317" i="2"/>
  <c r="AO317" i="2"/>
  <c r="AP317" i="2"/>
  <c r="Z318" i="2"/>
  <c r="AF318" i="2" s="1"/>
  <c r="AA318" i="2"/>
  <c r="AG318" i="2" s="1"/>
  <c r="AB318" i="2"/>
  <c r="AH318" i="2" s="1"/>
  <c r="AC318" i="2"/>
  <c r="AI318" i="2" s="1"/>
  <c r="AD318" i="2"/>
  <c r="AL318" i="2"/>
  <c r="AM318" i="2"/>
  <c r="AN318" i="2"/>
  <c r="AO318" i="2"/>
  <c r="AP318" i="2"/>
  <c r="Z319" i="2"/>
  <c r="AF319" i="2" s="1"/>
  <c r="AA319" i="2"/>
  <c r="AG319" i="2" s="1"/>
  <c r="AB319" i="2"/>
  <c r="AH319" i="2" s="1"/>
  <c r="AC319" i="2"/>
  <c r="AI319" i="2" s="1"/>
  <c r="AD319" i="2"/>
  <c r="AL319" i="2"/>
  <c r="AM319" i="2"/>
  <c r="AN319" i="2"/>
  <c r="AO319" i="2"/>
  <c r="AP319" i="2"/>
  <c r="Z320" i="2"/>
  <c r="AF320" i="2" s="1"/>
  <c r="AA320" i="2"/>
  <c r="AG320" i="2" s="1"/>
  <c r="AB320" i="2"/>
  <c r="AH320" i="2" s="1"/>
  <c r="AC320" i="2"/>
  <c r="AI320" i="2" s="1"/>
  <c r="AD320" i="2"/>
  <c r="AL320" i="2"/>
  <c r="AM320" i="2"/>
  <c r="AN320" i="2"/>
  <c r="AO320" i="2"/>
  <c r="AP320" i="2"/>
  <c r="Z321" i="2"/>
  <c r="AF321" i="2" s="1"/>
  <c r="AA321" i="2"/>
  <c r="AG321" i="2" s="1"/>
  <c r="AB321" i="2"/>
  <c r="AH321" i="2" s="1"/>
  <c r="AC321" i="2"/>
  <c r="AI321" i="2" s="1"/>
  <c r="AD321" i="2"/>
  <c r="AL321" i="2"/>
  <c r="AM321" i="2"/>
  <c r="AN321" i="2"/>
  <c r="AO321" i="2"/>
  <c r="AP321" i="2"/>
  <c r="Z322" i="2"/>
  <c r="AF322" i="2" s="1"/>
  <c r="AA322" i="2"/>
  <c r="AG322" i="2" s="1"/>
  <c r="AB322" i="2"/>
  <c r="AH322" i="2" s="1"/>
  <c r="AC322" i="2"/>
  <c r="AI322" i="2" s="1"/>
  <c r="AD322" i="2"/>
  <c r="AL322" i="2"/>
  <c r="AM322" i="2"/>
  <c r="AN322" i="2"/>
  <c r="AO322" i="2"/>
  <c r="AP322" i="2"/>
  <c r="Z323" i="2"/>
  <c r="AF323" i="2" s="1"/>
  <c r="AA323" i="2"/>
  <c r="AG323" i="2" s="1"/>
  <c r="AB323" i="2"/>
  <c r="AH323" i="2" s="1"/>
  <c r="AC323" i="2"/>
  <c r="AI323" i="2" s="1"/>
  <c r="AD323" i="2"/>
  <c r="AL323" i="2"/>
  <c r="AM323" i="2"/>
  <c r="AN323" i="2"/>
  <c r="AO323" i="2"/>
  <c r="AP323" i="2"/>
  <c r="Z325" i="2"/>
  <c r="AF325" i="2" s="1"/>
  <c r="AA325" i="2"/>
  <c r="AG325" i="2" s="1"/>
  <c r="AB325" i="2"/>
  <c r="AH325" i="2" s="1"/>
  <c r="AC325" i="2"/>
  <c r="AI325" i="2" s="1"/>
  <c r="AD325" i="2"/>
  <c r="AL325" i="2"/>
  <c r="AM325" i="2"/>
  <c r="AN325" i="2"/>
  <c r="AO325" i="2"/>
  <c r="AP325" i="2"/>
  <c r="Z324" i="2"/>
  <c r="AF324" i="2" s="1"/>
  <c r="AA324" i="2"/>
  <c r="AG324" i="2" s="1"/>
  <c r="AB324" i="2"/>
  <c r="AH324" i="2" s="1"/>
  <c r="AC324" i="2"/>
  <c r="AI324" i="2" s="1"/>
  <c r="AD324" i="2"/>
  <c r="AL324" i="2"/>
  <c r="AM324" i="2"/>
  <c r="AN324" i="2"/>
  <c r="AO324" i="2"/>
  <c r="AP324" i="2"/>
  <c r="Z326" i="2"/>
  <c r="AF326" i="2" s="1"/>
  <c r="AA326" i="2"/>
  <c r="AG326" i="2" s="1"/>
  <c r="AB326" i="2"/>
  <c r="AH326" i="2" s="1"/>
  <c r="AC326" i="2"/>
  <c r="AI326" i="2" s="1"/>
  <c r="AD326" i="2"/>
  <c r="AL326" i="2"/>
  <c r="AM326" i="2"/>
  <c r="AN326" i="2"/>
  <c r="AO326" i="2"/>
  <c r="AP326" i="2"/>
  <c r="Z328" i="2"/>
  <c r="AF328" i="2" s="1"/>
  <c r="AA328" i="2"/>
  <c r="AG328" i="2" s="1"/>
  <c r="AB328" i="2"/>
  <c r="AH328" i="2" s="1"/>
  <c r="AC328" i="2"/>
  <c r="AI328" i="2" s="1"/>
  <c r="AD328" i="2"/>
  <c r="AL328" i="2"/>
  <c r="AM328" i="2"/>
  <c r="AN328" i="2"/>
  <c r="AO328" i="2"/>
  <c r="AP328" i="2"/>
  <c r="Z330" i="2"/>
  <c r="AF330" i="2" s="1"/>
  <c r="AA330" i="2"/>
  <c r="AG330" i="2" s="1"/>
  <c r="AB330" i="2"/>
  <c r="AH330" i="2" s="1"/>
  <c r="AC330" i="2"/>
  <c r="AI330" i="2" s="1"/>
  <c r="AD330" i="2"/>
  <c r="AL330" i="2"/>
  <c r="AM330" i="2"/>
  <c r="AN330" i="2"/>
  <c r="AO330" i="2"/>
  <c r="AP330" i="2"/>
  <c r="Z331" i="2"/>
  <c r="AF331" i="2" s="1"/>
  <c r="AA331" i="2"/>
  <c r="AG331" i="2" s="1"/>
  <c r="AB331" i="2"/>
  <c r="AH331" i="2" s="1"/>
  <c r="AC331" i="2"/>
  <c r="AI331" i="2" s="1"/>
  <c r="AD331" i="2"/>
  <c r="AL331" i="2"/>
  <c r="AM331" i="2"/>
  <c r="AN331" i="2"/>
  <c r="AO331" i="2"/>
  <c r="AP331" i="2"/>
  <c r="Z332" i="2"/>
  <c r="AF332" i="2" s="1"/>
  <c r="AA332" i="2"/>
  <c r="AG332" i="2" s="1"/>
  <c r="AB332" i="2"/>
  <c r="AH332" i="2" s="1"/>
  <c r="AC332" i="2"/>
  <c r="AI332" i="2" s="1"/>
  <c r="AD332" i="2"/>
  <c r="AL332" i="2"/>
  <c r="AM332" i="2"/>
  <c r="AN332" i="2"/>
  <c r="AO332" i="2"/>
  <c r="AP332" i="2"/>
  <c r="Z333" i="2"/>
  <c r="AF333" i="2" s="1"/>
  <c r="AA333" i="2"/>
  <c r="AG333" i="2" s="1"/>
  <c r="AB333" i="2"/>
  <c r="AH333" i="2" s="1"/>
  <c r="AC333" i="2"/>
  <c r="AI333" i="2" s="1"/>
  <c r="AD333" i="2"/>
  <c r="AL333" i="2"/>
  <c r="AM333" i="2"/>
  <c r="AN333" i="2"/>
  <c r="AO333" i="2"/>
  <c r="AP333" i="2"/>
  <c r="Z334" i="2"/>
  <c r="AF334" i="2" s="1"/>
  <c r="AA334" i="2"/>
  <c r="AG334" i="2" s="1"/>
  <c r="AB334" i="2"/>
  <c r="AH334" i="2" s="1"/>
  <c r="AC334" i="2"/>
  <c r="AI334" i="2" s="1"/>
  <c r="AD334" i="2"/>
  <c r="AL334" i="2"/>
  <c r="AM334" i="2"/>
  <c r="AN334" i="2"/>
  <c r="AO334" i="2"/>
  <c r="AP334" i="2"/>
  <c r="Z335" i="2"/>
  <c r="AF335" i="2" s="1"/>
  <c r="AA335" i="2"/>
  <c r="AG335" i="2" s="1"/>
  <c r="AB335" i="2"/>
  <c r="AH335" i="2" s="1"/>
  <c r="AC335" i="2"/>
  <c r="AI335" i="2" s="1"/>
  <c r="AD335" i="2"/>
  <c r="AL335" i="2"/>
  <c r="AM335" i="2"/>
  <c r="AN335" i="2"/>
  <c r="AO335" i="2"/>
  <c r="AP335" i="2"/>
  <c r="Z336" i="2"/>
  <c r="AF336" i="2" s="1"/>
  <c r="AA336" i="2"/>
  <c r="AG336" i="2" s="1"/>
  <c r="AB336" i="2"/>
  <c r="AH336" i="2" s="1"/>
  <c r="AC336" i="2"/>
  <c r="AI336" i="2" s="1"/>
  <c r="AD336" i="2"/>
  <c r="AL336" i="2"/>
  <c r="AM336" i="2"/>
  <c r="AN336" i="2"/>
  <c r="AO336" i="2"/>
  <c r="AP336" i="2"/>
  <c r="Z337" i="2"/>
  <c r="AF337" i="2" s="1"/>
  <c r="AA337" i="2"/>
  <c r="AG337" i="2" s="1"/>
  <c r="AB337" i="2"/>
  <c r="AH337" i="2" s="1"/>
  <c r="AC337" i="2"/>
  <c r="AI337" i="2" s="1"/>
  <c r="AD337" i="2"/>
  <c r="AL337" i="2"/>
  <c r="AM337" i="2"/>
  <c r="AN337" i="2"/>
  <c r="AO337" i="2"/>
  <c r="AP337" i="2"/>
  <c r="Z338" i="2"/>
  <c r="AF338" i="2" s="1"/>
  <c r="AA338" i="2"/>
  <c r="AG338" i="2" s="1"/>
  <c r="AB338" i="2"/>
  <c r="AH338" i="2" s="1"/>
  <c r="AC338" i="2"/>
  <c r="AI338" i="2" s="1"/>
  <c r="AD338" i="2"/>
  <c r="AL338" i="2"/>
  <c r="AM338" i="2"/>
  <c r="AN338" i="2"/>
  <c r="AO338" i="2"/>
  <c r="AP338" i="2"/>
  <c r="Z339" i="2"/>
  <c r="AF339" i="2" s="1"/>
  <c r="AA339" i="2"/>
  <c r="AG339" i="2" s="1"/>
  <c r="AB339" i="2"/>
  <c r="AH339" i="2" s="1"/>
  <c r="AC339" i="2"/>
  <c r="AI339" i="2" s="1"/>
  <c r="AD339" i="2"/>
  <c r="AL339" i="2"/>
  <c r="AM339" i="2"/>
  <c r="AN339" i="2"/>
  <c r="AO339" i="2"/>
  <c r="AP339" i="2"/>
  <c r="Z340" i="2"/>
  <c r="AF340" i="2" s="1"/>
  <c r="AA340" i="2"/>
  <c r="AG340" i="2" s="1"/>
  <c r="AB340" i="2"/>
  <c r="AH340" i="2" s="1"/>
  <c r="AC340" i="2"/>
  <c r="AI340" i="2" s="1"/>
  <c r="AD340" i="2"/>
  <c r="AL340" i="2"/>
  <c r="AM340" i="2"/>
  <c r="AN340" i="2"/>
  <c r="AO340" i="2"/>
  <c r="AP340" i="2"/>
  <c r="Z341" i="2"/>
  <c r="AF341" i="2" s="1"/>
  <c r="AA341" i="2"/>
  <c r="AG341" i="2" s="1"/>
  <c r="AB341" i="2"/>
  <c r="AH341" i="2" s="1"/>
  <c r="AC341" i="2"/>
  <c r="AI341" i="2" s="1"/>
  <c r="AD341" i="2"/>
  <c r="AL341" i="2"/>
  <c r="AM341" i="2"/>
  <c r="AN341" i="2"/>
  <c r="AO341" i="2"/>
  <c r="AP341" i="2"/>
  <c r="Z342" i="2"/>
  <c r="AF342" i="2" s="1"/>
  <c r="AA342" i="2"/>
  <c r="AG342" i="2" s="1"/>
  <c r="AB342" i="2"/>
  <c r="AH342" i="2" s="1"/>
  <c r="AC342" i="2"/>
  <c r="AI342" i="2" s="1"/>
  <c r="AD342" i="2"/>
  <c r="AL342" i="2"/>
  <c r="AM342" i="2"/>
  <c r="AN342" i="2"/>
  <c r="AO342" i="2"/>
  <c r="AP342" i="2"/>
  <c r="Z343" i="2"/>
  <c r="AF343" i="2" s="1"/>
  <c r="AA343" i="2"/>
  <c r="AG343" i="2" s="1"/>
  <c r="AB343" i="2"/>
  <c r="AH343" i="2" s="1"/>
  <c r="AC343" i="2"/>
  <c r="AI343" i="2" s="1"/>
  <c r="AD343" i="2"/>
  <c r="AL343" i="2"/>
  <c r="AM343" i="2"/>
  <c r="AN343" i="2"/>
  <c r="AO343" i="2"/>
  <c r="AP343" i="2"/>
  <c r="Z344" i="2"/>
  <c r="AF344" i="2" s="1"/>
  <c r="AA344" i="2"/>
  <c r="AG344" i="2" s="1"/>
  <c r="AB344" i="2"/>
  <c r="AH344" i="2" s="1"/>
  <c r="AC344" i="2"/>
  <c r="AI344" i="2" s="1"/>
  <c r="AD344" i="2"/>
  <c r="AL344" i="2"/>
  <c r="AM344" i="2"/>
  <c r="AN344" i="2"/>
  <c r="AO344" i="2"/>
  <c r="AP344" i="2"/>
  <c r="Z345" i="2"/>
  <c r="AF345" i="2" s="1"/>
  <c r="AA345" i="2"/>
  <c r="AG345" i="2" s="1"/>
  <c r="AB345" i="2"/>
  <c r="AH345" i="2" s="1"/>
  <c r="AC345" i="2"/>
  <c r="AI345" i="2" s="1"/>
  <c r="AD345" i="2"/>
  <c r="AL345" i="2"/>
  <c r="AM345" i="2"/>
  <c r="AN345" i="2"/>
  <c r="AO345" i="2"/>
  <c r="AP345" i="2"/>
  <c r="Z346" i="2"/>
  <c r="AF346" i="2" s="1"/>
  <c r="AA346" i="2"/>
  <c r="AG346" i="2" s="1"/>
  <c r="AB346" i="2"/>
  <c r="AH346" i="2" s="1"/>
  <c r="AC346" i="2"/>
  <c r="AI346" i="2" s="1"/>
  <c r="AD346" i="2"/>
  <c r="AL346" i="2"/>
  <c r="AM346" i="2"/>
  <c r="AN346" i="2"/>
  <c r="AO346" i="2"/>
  <c r="AP346" i="2"/>
  <c r="Z347" i="2"/>
  <c r="AF347" i="2" s="1"/>
  <c r="AA347" i="2"/>
  <c r="AG347" i="2" s="1"/>
  <c r="AB347" i="2"/>
  <c r="AH347" i="2" s="1"/>
  <c r="AC347" i="2"/>
  <c r="AI347" i="2" s="1"/>
  <c r="AD347" i="2"/>
  <c r="AL347" i="2"/>
  <c r="AM347" i="2"/>
  <c r="AN347" i="2"/>
  <c r="AO347" i="2"/>
  <c r="AP347" i="2"/>
  <c r="Z348" i="2"/>
  <c r="AF348" i="2" s="1"/>
  <c r="AA348" i="2"/>
  <c r="AG348" i="2" s="1"/>
  <c r="AB348" i="2"/>
  <c r="AH348" i="2" s="1"/>
  <c r="AC348" i="2"/>
  <c r="AI348" i="2" s="1"/>
  <c r="AD348" i="2"/>
  <c r="AL348" i="2"/>
  <c r="AM348" i="2"/>
  <c r="AN348" i="2"/>
  <c r="AO348" i="2"/>
  <c r="AP348" i="2"/>
  <c r="Z349" i="2"/>
  <c r="AF349" i="2" s="1"/>
  <c r="AA349" i="2"/>
  <c r="AG349" i="2" s="1"/>
  <c r="AB349" i="2"/>
  <c r="AH349" i="2" s="1"/>
  <c r="AC349" i="2"/>
  <c r="AI349" i="2" s="1"/>
  <c r="AD349" i="2"/>
  <c r="AL349" i="2"/>
  <c r="AM349" i="2"/>
  <c r="AN349" i="2"/>
  <c r="AO349" i="2"/>
  <c r="AP349" i="2"/>
  <c r="Z351" i="2"/>
  <c r="AF351" i="2" s="1"/>
  <c r="AA351" i="2"/>
  <c r="AG351" i="2" s="1"/>
  <c r="AB351" i="2"/>
  <c r="AH351" i="2" s="1"/>
  <c r="AC351" i="2"/>
  <c r="AI351" i="2" s="1"/>
  <c r="AD351" i="2"/>
  <c r="AL351" i="2"/>
  <c r="AM351" i="2"/>
  <c r="AN351" i="2"/>
  <c r="AO351" i="2"/>
  <c r="AP351" i="2"/>
  <c r="Z352" i="2"/>
  <c r="AF352" i="2" s="1"/>
  <c r="AA352" i="2"/>
  <c r="AG352" i="2" s="1"/>
  <c r="AB352" i="2"/>
  <c r="AH352" i="2" s="1"/>
  <c r="AC352" i="2"/>
  <c r="AI352" i="2" s="1"/>
  <c r="AD352" i="2"/>
  <c r="AL352" i="2"/>
  <c r="AM352" i="2"/>
  <c r="AN352" i="2"/>
  <c r="AO352" i="2"/>
  <c r="AP352" i="2"/>
  <c r="Z350" i="2"/>
  <c r="AF350" i="2" s="1"/>
  <c r="AA350" i="2"/>
  <c r="AG350" i="2" s="1"/>
  <c r="AB350" i="2"/>
  <c r="AH350" i="2" s="1"/>
  <c r="AC350" i="2"/>
  <c r="AI350" i="2" s="1"/>
  <c r="AD350" i="2"/>
  <c r="AL350" i="2"/>
  <c r="AM350" i="2"/>
  <c r="AN350" i="2"/>
  <c r="AO350" i="2"/>
  <c r="AP350" i="2"/>
  <c r="Z353" i="2"/>
  <c r="AF353" i="2" s="1"/>
  <c r="AA353" i="2"/>
  <c r="AG353" i="2" s="1"/>
  <c r="AB353" i="2"/>
  <c r="AH353" i="2" s="1"/>
  <c r="AC353" i="2"/>
  <c r="AI353" i="2" s="1"/>
  <c r="AD353" i="2"/>
  <c r="AL353" i="2"/>
  <c r="AM353" i="2"/>
  <c r="AN353" i="2"/>
  <c r="AO353" i="2"/>
  <c r="AP353" i="2"/>
  <c r="Z355" i="2"/>
  <c r="AF355" i="2" s="1"/>
  <c r="AA355" i="2"/>
  <c r="AG355" i="2" s="1"/>
  <c r="AB355" i="2"/>
  <c r="AH355" i="2" s="1"/>
  <c r="AC355" i="2"/>
  <c r="AI355" i="2" s="1"/>
  <c r="AD355" i="2"/>
  <c r="AL355" i="2"/>
  <c r="AM355" i="2"/>
  <c r="AN355" i="2"/>
  <c r="AO355" i="2"/>
  <c r="AP355" i="2"/>
  <c r="Z354" i="2"/>
  <c r="AF354" i="2" s="1"/>
  <c r="AA354" i="2"/>
  <c r="AG354" i="2" s="1"/>
  <c r="AB354" i="2"/>
  <c r="AH354" i="2" s="1"/>
  <c r="AC354" i="2"/>
  <c r="AI354" i="2" s="1"/>
  <c r="AD354" i="2"/>
  <c r="AL354" i="2"/>
  <c r="AM354" i="2"/>
  <c r="AN354" i="2"/>
  <c r="AO354" i="2"/>
  <c r="AP354" i="2"/>
  <c r="Z356" i="2"/>
  <c r="AF356" i="2" s="1"/>
  <c r="AA356" i="2"/>
  <c r="AG356" i="2" s="1"/>
  <c r="AB356" i="2"/>
  <c r="AH356" i="2" s="1"/>
  <c r="AC356" i="2"/>
  <c r="AI356" i="2" s="1"/>
  <c r="AD356" i="2"/>
  <c r="AL356" i="2"/>
  <c r="AM356" i="2"/>
  <c r="AN356" i="2"/>
  <c r="AO356" i="2"/>
  <c r="AP356" i="2"/>
  <c r="Z357" i="2"/>
  <c r="AF357" i="2" s="1"/>
  <c r="AA357" i="2"/>
  <c r="AG357" i="2" s="1"/>
  <c r="AB357" i="2"/>
  <c r="AH357" i="2" s="1"/>
  <c r="AC357" i="2"/>
  <c r="AI357" i="2" s="1"/>
  <c r="AD357" i="2"/>
  <c r="AL357" i="2"/>
  <c r="AM357" i="2"/>
  <c r="AN357" i="2"/>
  <c r="AO357" i="2"/>
  <c r="AP357" i="2"/>
  <c r="Z358" i="2"/>
  <c r="AF358" i="2" s="1"/>
  <c r="AA358" i="2"/>
  <c r="AG358" i="2" s="1"/>
  <c r="AB358" i="2"/>
  <c r="AH358" i="2" s="1"/>
  <c r="AC358" i="2"/>
  <c r="AI358" i="2" s="1"/>
  <c r="AD358" i="2"/>
  <c r="AL358" i="2"/>
  <c r="AM358" i="2"/>
  <c r="AN358" i="2"/>
  <c r="AO358" i="2"/>
  <c r="AP358" i="2"/>
  <c r="Z359" i="2"/>
  <c r="AF359" i="2" s="1"/>
  <c r="AA359" i="2"/>
  <c r="AG359" i="2" s="1"/>
  <c r="AB359" i="2"/>
  <c r="AH359" i="2" s="1"/>
  <c r="AC359" i="2"/>
  <c r="AI359" i="2" s="1"/>
  <c r="AD359" i="2"/>
  <c r="AL359" i="2"/>
  <c r="AM359" i="2"/>
  <c r="AN359" i="2"/>
  <c r="AO359" i="2"/>
  <c r="AP359" i="2"/>
  <c r="Z360" i="2"/>
  <c r="AF360" i="2" s="1"/>
  <c r="AA360" i="2"/>
  <c r="AG360" i="2" s="1"/>
  <c r="AB360" i="2"/>
  <c r="AH360" i="2" s="1"/>
  <c r="AC360" i="2"/>
  <c r="AI360" i="2" s="1"/>
  <c r="AD360" i="2"/>
  <c r="AL360" i="2"/>
  <c r="AM360" i="2"/>
  <c r="AN360" i="2"/>
  <c r="AO360" i="2"/>
  <c r="AP360" i="2"/>
  <c r="Z361" i="2"/>
  <c r="AF361" i="2" s="1"/>
  <c r="AA361" i="2"/>
  <c r="AG361" i="2" s="1"/>
  <c r="AB361" i="2"/>
  <c r="AH361" i="2" s="1"/>
  <c r="AC361" i="2"/>
  <c r="AI361" i="2" s="1"/>
  <c r="AD361" i="2"/>
  <c r="AL361" i="2"/>
  <c r="AM361" i="2"/>
  <c r="AN361" i="2"/>
  <c r="AO361" i="2"/>
  <c r="AP361" i="2"/>
  <c r="Z362" i="2"/>
  <c r="AF362" i="2" s="1"/>
  <c r="AA362" i="2"/>
  <c r="AG362" i="2" s="1"/>
  <c r="AB362" i="2"/>
  <c r="AH362" i="2" s="1"/>
  <c r="AC362" i="2"/>
  <c r="AI362" i="2" s="1"/>
  <c r="AD362" i="2"/>
  <c r="AL362" i="2"/>
  <c r="AM362" i="2"/>
  <c r="AN362" i="2"/>
  <c r="AO362" i="2"/>
  <c r="AP362" i="2"/>
  <c r="Z363" i="2"/>
  <c r="AF363" i="2" s="1"/>
  <c r="AA363" i="2"/>
  <c r="AG363" i="2" s="1"/>
  <c r="AB363" i="2"/>
  <c r="AH363" i="2" s="1"/>
  <c r="AC363" i="2"/>
  <c r="AI363" i="2" s="1"/>
  <c r="AD363" i="2"/>
  <c r="AL363" i="2"/>
  <c r="AM363" i="2"/>
  <c r="AN363" i="2"/>
  <c r="AO363" i="2"/>
  <c r="AP363" i="2"/>
  <c r="Z364" i="2"/>
  <c r="AF364" i="2" s="1"/>
  <c r="AA364" i="2"/>
  <c r="AG364" i="2" s="1"/>
  <c r="AB364" i="2"/>
  <c r="AH364" i="2" s="1"/>
  <c r="AC364" i="2"/>
  <c r="AI364" i="2" s="1"/>
  <c r="AD364" i="2"/>
  <c r="AL364" i="2"/>
  <c r="AM364" i="2"/>
  <c r="AN364" i="2"/>
  <c r="AO364" i="2"/>
  <c r="AP364" i="2"/>
  <c r="Z365" i="2"/>
  <c r="AF365" i="2" s="1"/>
  <c r="AA365" i="2"/>
  <c r="AG365" i="2" s="1"/>
  <c r="AB365" i="2"/>
  <c r="AH365" i="2" s="1"/>
  <c r="AC365" i="2"/>
  <c r="AI365" i="2" s="1"/>
  <c r="AD365" i="2"/>
  <c r="AL365" i="2"/>
  <c r="AM365" i="2"/>
  <c r="AN365" i="2"/>
  <c r="AO365" i="2"/>
  <c r="AP365" i="2"/>
  <c r="Z367" i="2"/>
  <c r="AF367" i="2" s="1"/>
  <c r="AA367" i="2"/>
  <c r="AG367" i="2" s="1"/>
  <c r="AB367" i="2"/>
  <c r="AH367" i="2" s="1"/>
  <c r="AC367" i="2"/>
  <c r="AI367" i="2" s="1"/>
  <c r="AD367" i="2"/>
  <c r="AL367" i="2"/>
  <c r="AM367" i="2"/>
  <c r="AN367" i="2"/>
  <c r="AO367" i="2"/>
  <c r="AP367" i="2"/>
  <c r="Z366" i="2"/>
  <c r="AF366" i="2" s="1"/>
  <c r="AA366" i="2"/>
  <c r="AG366" i="2" s="1"/>
  <c r="AB366" i="2"/>
  <c r="AH366" i="2" s="1"/>
  <c r="AC366" i="2"/>
  <c r="AI366" i="2" s="1"/>
  <c r="AD366" i="2"/>
  <c r="AL366" i="2"/>
  <c r="AM366" i="2"/>
  <c r="AN366" i="2"/>
  <c r="AO366" i="2"/>
  <c r="AP366" i="2"/>
  <c r="Z368" i="2"/>
  <c r="AF368" i="2" s="1"/>
  <c r="AA368" i="2"/>
  <c r="AG368" i="2" s="1"/>
  <c r="AB368" i="2"/>
  <c r="AH368" i="2" s="1"/>
  <c r="AC368" i="2"/>
  <c r="AI368" i="2" s="1"/>
  <c r="AD368" i="2"/>
  <c r="AL368" i="2"/>
  <c r="AM368" i="2"/>
  <c r="AN368" i="2"/>
  <c r="AO368" i="2"/>
  <c r="AP368" i="2"/>
  <c r="Z369" i="2"/>
  <c r="AF369" i="2" s="1"/>
  <c r="AA369" i="2"/>
  <c r="AG369" i="2" s="1"/>
  <c r="AB369" i="2"/>
  <c r="AH369" i="2" s="1"/>
  <c r="AC369" i="2"/>
  <c r="AI369" i="2" s="1"/>
  <c r="AD369" i="2"/>
  <c r="AL369" i="2"/>
  <c r="AM369" i="2"/>
  <c r="AN369" i="2"/>
  <c r="AO369" i="2"/>
  <c r="AP369" i="2"/>
  <c r="Z370" i="2"/>
  <c r="AF370" i="2" s="1"/>
  <c r="AA370" i="2"/>
  <c r="AG370" i="2" s="1"/>
  <c r="AB370" i="2"/>
  <c r="AH370" i="2" s="1"/>
  <c r="AC370" i="2"/>
  <c r="AI370" i="2" s="1"/>
  <c r="AD370" i="2"/>
  <c r="AL370" i="2"/>
  <c r="AM370" i="2"/>
  <c r="AN370" i="2"/>
  <c r="AO370" i="2"/>
  <c r="AP370" i="2"/>
  <c r="Z371" i="2"/>
  <c r="AF371" i="2" s="1"/>
  <c r="AA371" i="2"/>
  <c r="AG371" i="2" s="1"/>
  <c r="AB371" i="2"/>
  <c r="AH371" i="2" s="1"/>
  <c r="AC371" i="2"/>
  <c r="AI371" i="2" s="1"/>
  <c r="AD371" i="2"/>
  <c r="AL371" i="2"/>
  <c r="AM371" i="2"/>
  <c r="AN371" i="2"/>
  <c r="AO371" i="2"/>
  <c r="AP371" i="2"/>
  <c r="Z372" i="2"/>
  <c r="AF372" i="2" s="1"/>
  <c r="AA372" i="2"/>
  <c r="AG372" i="2" s="1"/>
  <c r="AB372" i="2"/>
  <c r="AH372" i="2" s="1"/>
  <c r="AC372" i="2"/>
  <c r="AI372" i="2" s="1"/>
  <c r="AD372" i="2"/>
  <c r="AL372" i="2"/>
  <c r="AM372" i="2"/>
  <c r="AN372" i="2"/>
  <c r="AO372" i="2"/>
  <c r="AP372" i="2"/>
  <c r="Z373" i="2"/>
  <c r="AF373" i="2" s="1"/>
  <c r="AA373" i="2"/>
  <c r="AG373" i="2" s="1"/>
  <c r="AB373" i="2"/>
  <c r="AH373" i="2" s="1"/>
  <c r="AC373" i="2"/>
  <c r="AI373" i="2" s="1"/>
  <c r="AD373" i="2"/>
  <c r="AL373" i="2"/>
  <c r="AM373" i="2"/>
  <c r="AN373" i="2"/>
  <c r="AO373" i="2"/>
  <c r="AP373" i="2"/>
  <c r="Z374" i="2"/>
  <c r="AF374" i="2" s="1"/>
  <c r="AA374" i="2"/>
  <c r="AG374" i="2" s="1"/>
  <c r="AB374" i="2"/>
  <c r="AH374" i="2" s="1"/>
  <c r="AC374" i="2"/>
  <c r="AI374" i="2" s="1"/>
  <c r="AD374" i="2"/>
  <c r="AL374" i="2"/>
  <c r="AM374" i="2"/>
  <c r="AN374" i="2"/>
  <c r="AO374" i="2"/>
  <c r="AP374" i="2"/>
  <c r="Z375" i="2"/>
  <c r="AF375" i="2" s="1"/>
  <c r="AA375" i="2"/>
  <c r="AG375" i="2" s="1"/>
  <c r="AB375" i="2"/>
  <c r="AH375" i="2" s="1"/>
  <c r="AC375" i="2"/>
  <c r="AI375" i="2" s="1"/>
  <c r="AD375" i="2"/>
  <c r="AL375" i="2"/>
  <c r="AM375" i="2"/>
  <c r="AN375" i="2"/>
  <c r="AO375" i="2"/>
  <c r="AP375" i="2"/>
  <c r="Z376" i="2"/>
  <c r="AF376" i="2" s="1"/>
  <c r="AA376" i="2"/>
  <c r="AG376" i="2" s="1"/>
  <c r="AB376" i="2"/>
  <c r="AH376" i="2" s="1"/>
  <c r="AC376" i="2"/>
  <c r="AI376" i="2" s="1"/>
  <c r="AD376" i="2"/>
  <c r="AL376" i="2"/>
  <c r="AM376" i="2"/>
  <c r="AN376" i="2"/>
  <c r="AO376" i="2"/>
  <c r="AP376" i="2"/>
  <c r="Z381" i="2"/>
  <c r="AF381" i="2" s="1"/>
  <c r="AA381" i="2"/>
  <c r="AG381" i="2" s="1"/>
  <c r="AB381" i="2"/>
  <c r="AH381" i="2" s="1"/>
  <c r="AC381" i="2"/>
  <c r="AI381" i="2" s="1"/>
  <c r="AD381" i="2"/>
  <c r="AL381" i="2"/>
  <c r="AM381" i="2"/>
  <c r="AN381" i="2"/>
  <c r="AO381" i="2"/>
  <c r="AP381" i="2"/>
  <c r="Z379" i="2"/>
  <c r="AF379" i="2" s="1"/>
  <c r="AA379" i="2"/>
  <c r="AG379" i="2" s="1"/>
  <c r="AB379" i="2"/>
  <c r="AH379" i="2" s="1"/>
  <c r="AC379" i="2"/>
  <c r="AI379" i="2" s="1"/>
  <c r="AD379" i="2"/>
  <c r="AL379" i="2"/>
  <c r="AM379" i="2"/>
  <c r="AN379" i="2"/>
  <c r="AO379" i="2"/>
  <c r="AP379" i="2"/>
  <c r="Z380" i="2"/>
  <c r="AF380" i="2" s="1"/>
  <c r="AA380" i="2"/>
  <c r="AG380" i="2" s="1"/>
  <c r="AB380" i="2"/>
  <c r="AH380" i="2" s="1"/>
  <c r="AC380" i="2"/>
  <c r="AI380" i="2" s="1"/>
  <c r="AD380" i="2"/>
  <c r="AL380" i="2"/>
  <c r="AM380" i="2"/>
  <c r="AN380" i="2"/>
  <c r="AO380" i="2"/>
  <c r="AP380" i="2"/>
  <c r="Z382" i="2"/>
  <c r="AF382" i="2" s="1"/>
  <c r="AA382" i="2"/>
  <c r="AG382" i="2" s="1"/>
  <c r="AB382" i="2"/>
  <c r="AH382" i="2" s="1"/>
  <c r="AC382" i="2"/>
  <c r="AI382" i="2" s="1"/>
  <c r="AD382" i="2"/>
  <c r="AL382" i="2"/>
  <c r="AM382" i="2"/>
  <c r="AN382" i="2"/>
  <c r="AO382" i="2"/>
  <c r="AP382" i="2"/>
  <c r="AJ382" i="2" l="1"/>
  <c r="AJ379" i="2"/>
  <c r="AJ376" i="2"/>
  <c r="AJ374" i="2"/>
  <c r="AJ372" i="2"/>
  <c r="AJ370" i="2"/>
  <c r="AJ368" i="2"/>
  <c r="AJ367" i="2"/>
  <c r="AJ364" i="2"/>
  <c r="AJ362" i="2"/>
  <c r="AJ360" i="2"/>
  <c r="AJ358" i="2"/>
  <c r="AJ356" i="2"/>
  <c r="AJ355" i="2"/>
  <c r="AJ350" i="2"/>
  <c r="AJ351" i="2"/>
  <c r="AJ348" i="2"/>
  <c r="AJ346" i="2"/>
  <c r="AJ344" i="2"/>
  <c r="AJ342" i="2"/>
  <c r="AJ340" i="2"/>
  <c r="AJ338" i="2"/>
  <c r="AJ336" i="2"/>
  <c r="AJ334" i="2"/>
  <c r="AJ332" i="2"/>
  <c r="AJ330" i="2"/>
  <c r="AJ326" i="2"/>
  <c r="AJ325" i="2"/>
  <c r="AJ322" i="2"/>
  <c r="AJ320" i="2"/>
  <c r="AJ318" i="2"/>
  <c r="AJ316" i="2"/>
  <c r="AJ314" i="2"/>
  <c r="AJ312" i="2"/>
  <c r="AJ309" i="2"/>
  <c r="AJ307" i="2"/>
  <c r="AJ305" i="2"/>
  <c r="AJ303" i="2"/>
  <c r="AJ301" i="2"/>
  <c r="AJ298" i="2"/>
  <c r="AJ295" i="2"/>
  <c r="AJ293" i="2"/>
  <c r="AJ291" i="2"/>
  <c r="AJ380" i="2"/>
  <c r="AJ381" i="2"/>
  <c r="AJ375" i="2"/>
  <c r="AJ373" i="2"/>
  <c r="AJ371" i="2"/>
  <c r="AJ369" i="2"/>
  <c r="AJ366" i="2"/>
  <c r="AJ365" i="2"/>
  <c r="AJ363" i="2"/>
  <c r="AJ361" i="2"/>
  <c r="AJ359" i="2"/>
  <c r="AJ357" i="2"/>
  <c r="AJ354" i="2"/>
  <c r="AJ353" i="2"/>
  <c r="AJ352" i="2"/>
  <c r="AJ349" i="2"/>
  <c r="AJ347" i="2"/>
  <c r="AJ345" i="2"/>
  <c r="AJ343" i="2"/>
  <c r="AJ341" i="2"/>
  <c r="AJ339" i="2"/>
  <c r="AJ337" i="2"/>
  <c r="AJ335" i="2"/>
  <c r="AJ333" i="2"/>
  <c r="AJ331" i="2"/>
  <c r="AJ328" i="2"/>
  <c r="AJ324" i="2"/>
  <c r="AJ323" i="2"/>
  <c r="AJ321" i="2"/>
  <c r="AJ319" i="2"/>
  <c r="AJ317" i="2"/>
  <c r="AJ315" i="2"/>
  <c r="AJ313" i="2"/>
  <c r="AJ310" i="2"/>
  <c r="AJ308" i="2"/>
  <c r="AJ306" i="2"/>
  <c r="AJ304" i="2"/>
  <c r="AJ302" i="2"/>
  <c r="AJ299" i="2"/>
  <c r="AJ297" i="2"/>
  <c r="AJ294" i="2"/>
  <c r="AJ292" i="2"/>
  <c r="AJ290" i="2"/>
  <c r="AL11" i="2"/>
  <c r="AM11" i="2"/>
  <c r="AN11" i="2"/>
  <c r="AO11" i="2"/>
  <c r="AL9" i="2"/>
  <c r="AM9" i="2"/>
  <c r="AN9" i="2"/>
  <c r="AO9" i="2"/>
  <c r="AL10" i="2"/>
  <c r="AM10" i="2"/>
  <c r="AN10" i="2"/>
  <c r="AO10" i="2"/>
  <c r="AL12" i="2"/>
  <c r="AM12" i="2"/>
  <c r="AN12" i="2"/>
  <c r="AO12" i="2"/>
  <c r="AL13" i="2"/>
  <c r="AM13" i="2"/>
  <c r="AN13" i="2"/>
  <c r="AO13" i="2"/>
  <c r="AL14" i="2"/>
  <c r="AM14" i="2"/>
  <c r="AN14" i="2"/>
  <c r="AO14" i="2"/>
  <c r="AL15" i="2"/>
  <c r="AM15" i="2"/>
  <c r="AN15" i="2"/>
  <c r="AO15" i="2"/>
  <c r="AL16" i="2"/>
  <c r="AM16" i="2"/>
  <c r="AN16" i="2"/>
  <c r="AO16" i="2"/>
  <c r="AL17" i="2"/>
  <c r="AM17" i="2"/>
  <c r="AN17" i="2"/>
  <c r="AO17" i="2"/>
  <c r="AL18" i="2"/>
  <c r="AM18" i="2"/>
  <c r="AN18" i="2"/>
  <c r="AO18" i="2"/>
  <c r="AL19" i="2"/>
  <c r="AM19" i="2"/>
  <c r="AN19" i="2"/>
  <c r="AO19" i="2"/>
  <c r="AL20" i="2"/>
  <c r="AM20" i="2"/>
  <c r="AN20" i="2"/>
  <c r="AO20" i="2"/>
  <c r="AL21" i="2"/>
  <c r="AM21" i="2"/>
  <c r="AN21" i="2"/>
  <c r="AO21" i="2"/>
  <c r="AL23" i="2"/>
  <c r="AM23" i="2"/>
  <c r="AN23" i="2"/>
  <c r="AO23" i="2"/>
  <c r="AL22" i="2"/>
  <c r="AM22" i="2"/>
  <c r="AN22" i="2"/>
  <c r="AO22" i="2"/>
  <c r="AL24" i="2"/>
  <c r="AM24" i="2"/>
  <c r="AN24" i="2"/>
  <c r="AO24" i="2"/>
  <c r="AL25" i="2"/>
  <c r="AM25" i="2"/>
  <c r="AN25" i="2"/>
  <c r="AO25" i="2"/>
  <c r="AL26" i="2"/>
  <c r="AM26" i="2"/>
  <c r="AN26" i="2"/>
  <c r="AO26" i="2"/>
  <c r="AL27" i="2"/>
  <c r="AM27" i="2"/>
  <c r="AN27" i="2"/>
  <c r="AO27" i="2"/>
  <c r="AL28" i="2"/>
  <c r="AM28" i="2"/>
  <c r="AN28" i="2"/>
  <c r="AO28" i="2"/>
  <c r="AL29" i="2"/>
  <c r="AM29" i="2"/>
  <c r="AN29" i="2"/>
  <c r="AO29" i="2"/>
  <c r="AL30" i="2"/>
  <c r="AM30" i="2"/>
  <c r="AN30" i="2"/>
  <c r="AO30" i="2"/>
  <c r="AL31" i="2"/>
  <c r="AM31" i="2"/>
  <c r="AN31" i="2"/>
  <c r="AO31" i="2"/>
  <c r="AL32" i="2"/>
  <c r="AM32" i="2"/>
  <c r="AN32" i="2"/>
  <c r="AO32" i="2"/>
  <c r="AL33" i="2"/>
  <c r="AM33" i="2"/>
  <c r="AN33" i="2"/>
  <c r="AO33" i="2"/>
  <c r="AL34" i="2"/>
  <c r="AM34" i="2"/>
  <c r="AN34" i="2"/>
  <c r="AO34" i="2"/>
  <c r="AL35" i="2"/>
  <c r="AM35" i="2"/>
  <c r="AN35" i="2"/>
  <c r="AO35" i="2"/>
  <c r="AL36" i="2"/>
  <c r="AM36" i="2"/>
  <c r="AN36" i="2"/>
  <c r="AO36" i="2"/>
  <c r="AL37" i="2"/>
  <c r="AM37" i="2"/>
  <c r="AN37" i="2"/>
  <c r="AO37" i="2"/>
  <c r="AL38" i="2"/>
  <c r="AM38" i="2"/>
  <c r="AN38" i="2"/>
  <c r="AO38" i="2"/>
  <c r="AL39" i="2"/>
  <c r="AM39" i="2"/>
  <c r="AN39" i="2"/>
  <c r="AO39" i="2"/>
  <c r="AL40" i="2"/>
  <c r="AM40" i="2"/>
  <c r="AN40" i="2"/>
  <c r="AO40" i="2"/>
  <c r="AL41" i="2"/>
  <c r="AM41" i="2"/>
  <c r="AN41" i="2"/>
  <c r="AO41" i="2"/>
  <c r="AL42" i="2"/>
  <c r="AM42" i="2"/>
  <c r="AN42" i="2"/>
  <c r="AO42" i="2"/>
  <c r="AL44" i="2"/>
  <c r="AM44" i="2"/>
  <c r="AN44" i="2"/>
  <c r="AO44" i="2"/>
  <c r="AL43" i="2"/>
  <c r="AM43" i="2"/>
  <c r="AN43" i="2"/>
  <c r="AO43" i="2"/>
  <c r="AL45" i="2"/>
  <c r="AM45" i="2"/>
  <c r="AN45" i="2"/>
  <c r="AO45" i="2"/>
  <c r="AL46" i="2"/>
  <c r="AM46" i="2"/>
  <c r="AN46" i="2"/>
  <c r="AO46" i="2"/>
  <c r="AL47" i="2"/>
  <c r="AM47" i="2"/>
  <c r="AN47" i="2"/>
  <c r="AO47" i="2"/>
  <c r="AL48" i="2"/>
  <c r="AM48" i="2"/>
  <c r="AN48" i="2"/>
  <c r="AO48" i="2"/>
  <c r="AL49" i="2"/>
  <c r="AM49" i="2"/>
  <c r="AN49" i="2"/>
  <c r="AO49" i="2"/>
  <c r="AL50" i="2"/>
  <c r="AM50" i="2"/>
  <c r="AN50" i="2"/>
  <c r="AO50" i="2"/>
  <c r="AL51" i="2"/>
  <c r="AM51" i="2"/>
  <c r="AN51" i="2"/>
  <c r="AO51" i="2"/>
  <c r="AL52" i="2"/>
  <c r="AM52" i="2"/>
  <c r="AN52" i="2"/>
  <c r="AO52" i="2"/>
  <c r="AL53" i="2"/>
  <c r="AM53" i="2"/>
  <c r="AN53" i="2"/>
  <c r="AO53" i="2"/>
  <c r="AL54" i="2"/>
  <c r="AM54" i="2"/>
  <c r="AN54" i="2"/>
  <c r="AO54" i="2"/>
  <c r="AL55" i="2"/>
  <c r="AM55" i="2"/>
  <c r="AN55" i="2"/>
  <c r="AO55" i="2"/>
  <c r="AL56" i="2"/>
  <c r="AM56" i="2"/>
  <c r="AN56" i="2"/>
  <c r="AO56" i="2"/>
  <c r="AL57" i="2"/>
  <c r="AM57" i="2"/>
  <c r="AN57" i="2"/>
  <c r="AO57" i="2"/>
  <c r="AL58" i="2"/>
  <c r="AM58" i="2"/>
  <c r="AN58" i="2"/>
  <c r="AO58" i="2"/>
  <c r="AL59" i="2"/>
  <c r="AM59" i="2"/>
  <c r="AN59" i="2"/>
  <c r="AO59" i="2"/>
  <c r="AL60" i="2"/>
  <c r="AM60" i="2"/>
  <c r="AN60" i="2"/>
  <c r="AO60" i="2"/>
  <c r="AL61" i="2"/>
  <c r="AM61" i="2"/>
  <c r="AN61" i="2"/>
  <c r="AO61" i="2"/>
  <c r="AL62" i="2"/>
  <c r="AM62" i="2"/>
  <c r="AN62" i="2"/>
  <c r="AO62" i="2"/>
  <c r="AL63" i="2"/>
  <c r="AM63" i="2"/>
  <c r="AN63" i="2"/>
  <c r="AO63" i="2"/>
  <c r="AL68" i="2"/>
  <c r="AM68" i="2"/>
  <c r="AN68" i="2"/>
  <c r="AO68" i="2"/>
  <c r="AL64" i="2"/>
  <c r="AM64" i="2"/>
  <c r="AN64" i="2"/>
  <c r="AO64" i="2"/>
  <c r="AP64" i="2"/>
  <c r="AL70" i="2"/>
  <c r="AM70" i="2"/>
  <c r="AN70" i="2"/>
  <c r="AO70" i="2"/>
  <c r="AL69" i="2"/>
  <c r="AM69" i="2"/>
  <c r="AN69" i="2"/>
  <c r="AO69" i="2"/>
  <c r="AL65" i="2"/>
  <c r="AM65" i="2"/>
  <c r="AN65" i="2"/>
  <c r="AO65" i="2"/>
  <c r="AL66" i="2"/>
  <c r="AM66" i="2"/>
  <c r="AN66" i="2"/>
  <c r="AO66" i="2"/>
  <c r="AL71" i="2"/>
  <c r="AM71" i="2"/>
  <c r="AN71" i="2"/>
  <c r="AO71" i="2"/>
  <c r="AL72" i="2"/>
  <c r="AM72" i="2"/>
  <c r="AN72" i="2"/>
  <c r="AO72" i="2"/>
  <c r="AP72" i="2"/>
  <c r="AL67" i="2"/>
  <c r="AM67" i="2"/>
  <c r="AN67" i="2"/>
  <c r="AO67" i="2"/>
  <c r="AL73" i="2"/>
  <c r="AM73" i="2"/>
  <c r="AN73" i="2"/>
  <c r="AO73" i="2"/>
  <c r="AL74" i="2"/>
  <c r="AM74" i="2"/>
  <c r="AN74" i="2"/>
  <c r="AO74" i="2"/>
  <c r="AL75" i="2"/>
  <c r="AM75" i="2"/>
  <c r="AN75" i="2"/>
  <c r="AO75" i="2"/>
  <c r="AL76" i="2"/>
  <c r="AM76" i="2"/>
  <c r="AN76" i="2"/>
  <c r="AO76" i="2"/>
  <c r="AL77" i="2"/>
  <c r="AM77" i="2"/>
  <c r="AN77" i="2"/>
  <c r="AO77" i="2"/>
  <c r="AL78" i="2"/>
  <c r="AM78" i="2"/>
  <c r="AN78" i="2"/>
  <c r="AO78" i="2"/>
  <c r="AL79" i="2"/>
  <c r="AM79" i="2"/>
  <c r="AN79" i="2"/>
  <c r="AO79" i="2"/>
  <c r="AL80" i="2"/>
  <c r="AM80" i="2"/>
  <c r="AN80" i="2"/>
  <c r="AO80" i="2"/>
  <c r="AL81" i="2"/>
  <c r="AM81" i="2"/>
  <c r="AN81" i="2"/>
  <c r="AO81" i="2"/>
  <c r="AL82" i="2"/>
  <c r="AM82" i="2"/>
  <c r="AN82" i="2"/>
  <c r="AO82" i="2"/>
  <c r="AL83" i="2"/>
  <c r="AM83" i="2"/>
  <c r="AN83" i="2"/>
  <c r="AO83" i="2"/>
  <c r="AL84" i="2"/>
  <c r="AM84" i="2"/>
  <c r="AN84" i="2"/>
  <c r="AO84" i="2"/>
  <c r="AL89" i="2"/>
  <c r="AM89" i="2"/>
  <c r="AN89" i="2"/>
  <c r="AO89" i="2"/>
  <c r="AL85" i="2"/>
  <c r="AM85" i="2"/>
  <c r="AN85" i="2"/>
  <c r="AO85" i="2"/>
  <c r="AL86" i="2"/>
  <c r="AM86" i="2"/>
  <c r="AN86" i="2"/>
  <c r="AO86" i="2"/>
  <c r="AL87" i="2"/>
  <c r="AM87" i="2"/>
  <c r="AN87" i="2"/>
  <c r="AO87" i="2"/>
  <c r="AL88" i="2"/>
  <c r="AM88" i="2"/>
  <c r="AN88" i="2"/>
  <c r="AO88" i="2"/>
  <c r="AL90" i="2"/>
  <c r="AM90" i="2"/>
  <c r="AN90" i="2"/>
  <c r="AO90" i="2"/>
  <c r="AL91" i="2"/>
  <c r="AM91" i="2"/>
  <c r="AN91" i="2"/>
  <c r="AO91" i="2"/>
  <c r="AL92" i="2"/>
  <c r="AM92" i="2"/>
  <c r="AN92" i="2"/>
  <c r="AO92" i="2"/>
  <c r="AL93" i="2"/>
  <c r="AM93" i="2"/>
  <c r="AN93" i="2"/>
  <c r="AO93" i="2"/>
  <c r="AL94" i="2"/>
  <c r="AM94" i="2"/>
  <c r="AN94" i="2"/>
  <c r="AO94" i="2"/>
  <c r="AP94" i="2"/>
  <c r="AL95" i="2"/>
  <c r="AM95" i="2"/>
  <c r="AN95" i="2"/>
  <c r="AO95" i="2"/>
  <c r="AL96" i="2"/>
  <c r="AM96" i="2"/>
  <c r="AN96" i="2"/>
  <c r="AO96" i="2"/>
  <c r="AL97" i="2"/>
  <c r="AM97" i="2"/>
  <c r="AN97" i="2"/>
  <c r="AO97" i="2"/>
  <c r="AP97" i="2"/>
  <c r="AL98" i="2"/>
  <c r="AM98" i="2"/>
  <c r="AN98" i="2"/>
  <c r="AO98" i="2"/>
  <c r="AL99" i="2"/>
  <c r="AM99" i="2"/>
  <c r="AN99" i="2"/>
  <c r="AO99" i="2"/>
  <c r="AL100" i="2"/>
  <c r="AM100" i="2"/>
  <c r="AN100" i="2"/>
  <c r="AO100" i="2"/>
  <c r="AL101" i="2"/>
  <c r="AM101" i="2"/>
  <c r="AN101" i="2"/>
  <c r="AO101" i="2"/>
  <c r="AL102" i="2"/>
  <c r="AM102" i="2"/>
  <c r="AN102" i="2"/>
  <c r="AO102" i="2"/>
  <c r="AL103" i="2"/>
  <c r="AM103" i="2"/>
  <c r="AN103" i="2"/>
  <c r="AO103" i="2"/>
  <c r="AP103" i="2"/>
  <c r="AL104" i="2"/>
  <c r="AM104" i="2"/>
  <c r="AN104" i="2"/>
  <c r="AO104" i="2"/>
  <c r="AP104" i="2"/>
  <c r="AL105" i="2"/>
  <c r="AM105" i="2"/>
  <c r="AN105" i="2"/>
  <c r="AO105" i="2"/>
  <c r="AP105" i="2"/>
  <c r="AL106" i="2"/>
  <c r="AM106" i="2"/>
  <c r="AN106" i="2"/>
  <c r="AO106" i="2"/>
  <c r="AP106" i="2"/>
  <c r="AL107" i="2"/>
  <c r="AM107" i="2"/>
  <c r="AN107" i="2"/>
  <c r="AO107" i="2"/>
  <c r="AP107" i="2"/>
  <c r="AL108" i="2"/>
  <c r="AM108" i="2"/>
  <c r="AN108" i="2"/>
  <c r="AO108" i="2"/>
  <c r="AP108" i="2"/>
  <c r="AL109" i="2"/>
  <c r="AM109" i="2"/>
  <c r="AN109" i="2"/>
  <c r="AO109" i="2"/>
  <c r="AP109" i="2"/>
  <c r="AL110" i="2"/>
  <c r="AM110" i="2"/>
  <c r="AN110" i="2"/>
  <c r="AO110" i="2"/>
  <c r="AP110" i="2"/>
  <c r="AL111" i="2"/>
  <c r="AM111" i="2"/>
  <c r="AN111" i="2"/>
  <c r="AO111" i="2"/>
  <c r="AP111" i="2"/>
  <c r="AL112" i="2"/>
  <c r="AM112" i="2"/>
  <c r="AN112" i="2"/>
  <c r="AO112" i="2"/>
  <c r="AP112" i="2"/>
  <c r="AL115" i="2"/>
  <c r="AM115" i="2"/>
  <c r="AN115" i="2"/>
  <c r="AO115" i="2"/>
  <c r="AP115" i="2"/>
  <c r="AL113" i="2"/>
  <c r="AM113" i="2"/>
  <c r="AN113" i="2"/>
  <c r="AO113" i="2"/>
  <c r="AP113" i="2"/>
  <c r="AL114" i="2"/>
  <c r="AM114" i="2"/>
  <c r="AN114" i="2"/>
  <c r="AO114" i="2"/>
  <c r="AP114" i="2"/>
  <c r="AL116" i="2"/>
  <c r="AM116" i="2"/>
  <c r="AN116" i="2"/>
  <c r="AO116" i="2"/>
  <c r="AP116" i="2"/>
  <c r="AL120" i="2"/>
  <c r="AM120" i="2"/>
  <c r="AN120" i="2"/>
  <c r="AO120" i="2"/>
  <c r="AP120" i="2"/>
  <c r="AL121" i="2"/>
  <c r="AM121" i="2"/>
  <c r="AN121" i="2"/>
  <c r="AO121" i="2"/>
  <c r="AP121" i="2"/>
  <c r="AL119" i="2"/>
  <c r="AM119" i="2"/>
  <c r="AN119" i="2"/>
  <c r="AO119" i="2"/>
  <c r="AP119" i="2"/>
  <c r="AL117" i="2"/>
  <c r="AM117" i="2"/>
  <c r="AN117" i="2"/>
  <c r="AO117" i="2"/>
  <c r="AP117" i="2"/>
  <c r="AL118" i="2"/>
  <c r="AM118" i="2"/>
  <c r="AN118" i="2"/>
  <c r="AO118" i="2"/>
  <c r="AP118" i="2"/>
  <c r="AL122" i="2"/>
  <c r="AM122" i="2"/>
  <c r="AN122" i="2"/>
  <c r="AO122" i="2"/>
  <c r="AP122" i="2"/>
  <c r="AL123" i="2"/>
  <c r="AM123" i="2"/>
  <c r="AN123" i="2"/>
  <c r="AO123" i="2"/>
  <c r="AP123" i="2"/>
  <c r="AL124" i="2"/>
  <c r="AM124" i="2"/>
  <c r="AN124" i="2"/>
  <c r="AO124" i="2"/>
  <c r="AP124" i="2"/>
  <c r="AL126" i="2"/>
  <c r="AM126" i="2"/>
  <c r="AN126" i="2"/>
  <c r="AO126" i="2"/>
  <c r="AP126" i="2"/>
  <c r="AL125" i="2"/>
  <c r="AM125" i="2"/>
  <c r="AN125" i="2"/>
  <c r="AO125" i="2"/>
  <c r="AP125" i="2"/>
  <c r="AL131" i="2"/>
  <c r="AM131" i="2"/>
  <c r="AN131" i="2"/>
  <c r="AO131" i="2"/>
  <c r="AP131" i="2"/>
  <c r="AL127" i="2"/>
  <c r="AM127" i="2"/>
  <c r="AN127" i="2"/>
  <c r="AO127" i="2"/>
  <c r="AP127" i="2"/>
  <c r="AL128" i="2"/>
  <c r="AM128" i="2"/>
  <c r="AN128" i="2"/>
  <c r="AO128" i="2"/>
  <c r="AP128" i="2"/>
  <c r="AL129" i="2"/>
  <c r="AM129" i="2"/>
  <c r="AN129" i="2"/>
  <c r="AO129" i="2"/>
  <c r="AP129" i="2"/>
  <c r="AL130" i="2"/>
  <c r="AM130" i="2"/>
  <c r="AN130" i="2"/>
  <c r="AO130" i="2"/>
  <c r="AP130" i="2"/>
  <c r="AL132" i="2"/>
  <c r="AM132" i="2"/>
  <c r="AN132" i="2"/>
  <c r="AO132" i="2"/>
  <c r="AP132" i="2"/>
  <c r="AL133" i="2"/>
  <c r="AM133" i="2"/>
  <c r="AN133" i="2"/>
  <c r="AO133" i="2"/>
  <c r="AP133" i="2"/>
  <c r="AL134" i="2"/>
  <c r="AM134" i="2"/>
  <c r="AN134" i="2"/>
  <c r="AO134" i="2"/>
  <c r="AP134" i="2"/>
  <c r="AL135" i="2"/>
  <c r="AM135" i="2"/>
  <c r="AN135" i="2"/>
  <c r="AO135" i="2"/>
  <c r="AP135" i="2"/>
  <c r="AL136" i="2"/>
  <c r="AM136" i="2"/>
  <c r="AN136" i="2"/>
  <c r="AO136" i="2"/>
  <c r="AP136" i="2"/>
  <c r="AL137" i="2"/>
  <c r="AM137" i="2"/>
  <c r="AN137" i="2"/>
  <c r="AO137" i="2"/>
  <c r="AP137" i="2"/>
  <c r="AL138" i="2"/>
  <c r="AM138" i="2"/>
  <c r="AN138" i="2"/>
  <c r="AO138" i="2"/>
  <c r="AL139" i="2"/>
  <c r="AM139" i="2"/>
  <c r="AN139" i="2"/>
  <c r="AO139" i="2"/>
  <c r="AP139" i="2"/>
  <c r="AL140" i="2"/>
  <c r="AM140" i="2"/>
  <c r="AN140" i="2"/>
  <c r="AO140" i="2"/>
  <c r="AP140" i="2"/>
  <c r="AL141" i="2"/>
  <c r="AM141" i="2"/>
  <c r="AN141" i="2"/>
  <c r="AO141" i="2"/>
  <c r="AP141" i="2"/>
  <c r="AL142" i="2"/>
  <c r="AM142" i="2"/>
  <c r="AN142" i="2"/>
  <c r="AO142" i="2"/>
  <c r="AP142" i="2"/>
  <c r="AL145" i="2"/>
  <c r="AM145" i="2"/>
  <c r="AN145" i="2"/>
  <c r="AO145" i="2"/>
  <c r="AP145" i="2"/>
  <c r="AL146" i="2"/>
  <c r="AM146" i="2"/>
  <c r="AN146" i="2"/>
  <c r="AO146" i="2"/>
  <c r="AP146" i="2"/>
  <c r="AL147" i="2"/>
  <c r="AM147" i="2"/>
  <c r="AN147" i="2"/>
  <c r="AO147" i="2"/>
  <c r="AP147" i="2"/>
  <c r="AL148" i="2"/>
  <c r="AM148" i="2"/>
  <c r="AN148" i="2"/>
  <c r="AO148" i="2"/>
  <c r="AP148" i="2"/>
  <c r="AL150" i="2"/>
  <c r="AM150" i="2"/>
  <c r="AN150" i="2"/>
  <c r="AO150" i="2"/>
  <c r="AP150" i="2"/>
  <c r="AL149" i="2"/>
  <c r="AM149" i="2"/>
  <c r="AN149" i="2"/>
  <c r="AO149" i="2"/>
  <c r="AP149" i="2"/>
  <c r="AL151" i="2"/>
  <c r="AM151" i="2"/>
  <c r="AN151" i="2"/>
  <c r="AO151" i="2"/>
  <c r="AP151" i="2"/>
  <c r="AL153" i="2"/>
  <c r="AM153" i="2"/>
  <c r="AN153" i="2"/>
  <c r="AO153" i="2"/>
  <c r="AP153" i="2"/>
  <c r="AL152" i="2"/>
  <c r="AM152" i="2"/>
  <c r="AN152" i="2"/>
  <c r="AO152" i="2"/>
  <c r="AP152" i="2"/>
  <c r="AL154" i="2"/>
  <c r="AM154" i="2"/>
  <c r="AN154" i="2"/>
  <c r="AO154" i="2"/>
  <c r="AL155" i="2"/>
  <c r="AM155" i="2"/>
  <c r="AN155" i="2"/>
  <c r="AO155" i="2"/>
  <c r="AP155" i="2"/>
  <c r="AL156" i="2"/>
  <c r="AM156" i="2"/>
  <c r="AN156" i="2"/>
  <c r="AO156" i="2"/>
  <c r="AP156" i="2"/>
  <c r="AL157" i="2"/>
  <c r="AM157" i="2"/>
  <c r="AN157" i="2"/>
  <c r="AO157" i="2"/>
  <c r="AP157" i="2"/>
  <c r="AL158" i="2"/>
  <c r="AM158" i="2"/>
  <c r="AN158" i="2"/>
  <c r="AO158" i="2"/>
  <c r="AP158" i="2"/>
  <c r="AL159" i="2"/>
  <c r="AM159" i="2"/>
  <c r="AN159" i="2"/>
  <c r="AO159" i="2"/>
  <c r="AP159" i="2"/>
  <c r="AL160" i="2"/>
  <c r="AM160" i="2"/>
  <c r="AN160" i="2"/>
  <c r="AO160" i="2"/>
  <c r="AP160" i="2"/>
  <c r="AL161" i="2"/>
  <c r="AM161" i="2"/>
  <c r="AN161" i="2"/>
  <c r="AO161" i="2"/>
  <c r="AP161" i="2"/>
  <c r="AL162" i="2"/>
  <c r="AM162" i="2"/>
  <c r="AN162" i="2"/>
  <c r="AO162" i="2"/>
  <c r="AP162" i="2"/>
  <c r="AL163" i="2"/>
  <c r="AM163" i="2"/>
  <c r="AN163" i="2"/>
  <c r="AO163" i="2"/>
  <c r="AL164" i="2"/>
  <c r="AM164" i="2"/>
  <c r="AN164" i="2"/>
  <c r="AO164" i="2"/>
  <c r="AL165" i="2"/>
  <c r="AM165" i="2"/>
  <c r="AN165" i="2"/>
  <c r="AO165" i="2"/>
  <c r="AL180" i="2"/>
  <c r="AM180" i="2"/>
  <c r="AN180" i="2"/>
  <c r="AO180" i="2"/>
  <c r="AP180" i="2"/>
  <c r="AL166" i="2"/>
  <c r="AM166" i="2"/>
  <c r="AN166" i="2"/>
  <c r="AO166" i="2"/>
  <c r="AL169" i="2"/>
  <c r="AM169" i="2"/>
  <c r="AN169" i="2"/>
  <c r="AO169" i="2"/>
  <c r="AP169" i="2"/>
  <c r="AL167" i="2"/>
  <c r="AM167" i="2"/>
  <c r="AN167" i="2"/>
  <c r="AO167" i="2"/>
  <c r="AL168" i="2"/>
  <c r="AM168" i="2"/>
  <c r="AN168" i="2"/>
  <c r="AO168" i="2"/>
  <c r="AL170" i="2"/>
  <c r="AM170" i="2"/>
  <c r="AN170" i="2"/>
  <c r="AO170" i="2"/>
  <c r="AP170" i="2"/>
  <c r="AL171" i="2"/>
  <c r="AM171" i="2"/>
  <c r="AN171" i="2"/>
  <c r="AO171" i="2"/>
  <c r="AP171" i="2"/>
  <c r="AL172" i="2"/>
  <c r="AM172" i="2"/>
  <c r="AN172" i="2"/>
  <c r="AO172" i="2"/>
  <c r="AL173" i="2"/>
  <c r="AM173" i="2"/>
  <c r="AN173" i="2"/>
  <c r="AO173" i="2"/>
  <c r="AL174" i="2"/>
  <c r="AM174" i="2"/>
  <c r="AN174" i="2"/>
  <c r="AO174" i="2"/>
  <c r="AP174" i="2"/>
  <c r="AL175" i="2"/>
  <c r="AM175" i="2"/>
  <c r="AN175" i="2"/>
  <c r="AO175" i="2"/>
  <c r="AL176" i="2"/>
  <c r="AM176" i="2"/>
  <c r="AN176" i="2"/>
  <c r="AO176" i="2"/>
  <c r="AL177" i="2"/>
  <c r="AM177" i="2"/>
  <c r="AN177" i="2"/>
  <c r="AO177" i="2"/>
  <c r="AP177" i="2"/>
  <c r="AL178" i="2"/>
  <c r="AM178" i="2"/>
  <c r="AN178" i="2"/>
  <c r="AO178" i="2"/>
  <c r="AP178" i="2"/>
  <c r="AL179" i="2"/>
  <c r="AM179" i="2"/>
  <c r="AN179" i="2"/>
  <c r="AO179" i="2"/>
  <c r="AL181" i="2"/>
  <c r="AM181" i="2"/>
  <c r="AN181" i="2"/>
  <c r="AO181" i="2"/>
  <c r="AL182" i="2"/>
  <c r="AM182" i="2"/>
  <c r="AN182" i="2"/>
  <c r="AO182" i="2"/>
  <c r="AL183" i="2"/>
  <c r="AM183" i="2"/>
  <c r="AN183" i="2"/>
  <c r="AO183" i="2"/>
  <c r="AP183" i="2"/>
  <c r="AL184" i="2"/>
  <c r="AM184" i="2"/>
  <c r="AN184" i="2"/>
  <c r="AO184" i="2"/>
  <c r="AP184" i="2"/>
  <c r="AL185" i="2"/>
  <c r="AM185" i="2"/>
  <c r="AN185" i="2"/>
  <c r="AO185" i="2"/>
  <c r="AP185" i="2"/>
  <c r="AL186" i="2"/>
  <c r="AM186" i="2"/>
  <c r="AN186" i="2"/>
  <c r="AO186" i="2"/>
  <c r="AL187" i="2"/>
  <c r="AM187" i="2"/>
  <c r="AN187" i="2"/>
  <c r="AO187" i="2"/>
  <c r="AL188" i="2"/>
  <c r="AM188" i="2"/>
  <c r="AN188" i="2"/>
  <c r="AO188" i="2"/>
  <c r="AL189" i="2"/>
  <c r="AM189" i="2"/>
  <c r="AN189" i="2"/>
  <c r="AO189" i="2"/>
  <c r="AL190" i="2"/>
  <c r="AM190" i="2"/>
  <c r="AN190" i="2"/>
  <c r="AO190" i="2"/>
  <c r="AP190" i="2"/>
  <c r="AL191" i="2"/>
  <c r="AM191" i="2"/>
  <c r="AN191" i="2"/>
  <c r="AO191" i="2"/>
  <c r="AP191" i="2"/>
  <c r="AL192" i="2"/>
  <c r="AM192" i="2"/>
  <c r="AN192" i="2"/>
  <c r="AO192" i="2"/>
  <c r="AL143" i="2"/>
  <c r="AM143" i="2"/>
  <c r="AN143" i="2"/>
  <c r="AO143" i="2"/>
  <c r="AP143" i="2"/>
  <c r="AL144" i="2"/>
  <c r="AM144" i="2"/>
  <c r="AN144" i="2"/>
  <c r="AO144" i="2"/>
  <c r="AP144" i="2"/>
  <c r="AL193" i="2"/>
  <c r="AM193" i="2"/>
  <c r="AN193" i="2"/>
  <c r="AO193" i="2"/>
  <c r="AP193" i="2"/>
  <c r="AL194" i="2"/>
  <c r="AM194" i="2"/>
  <c r="AN194" i="2"/>
  <c r="AO194" i="2"/>
  <c r="AP194" i="2"/>
  <c r="AL195" i="2"/>
  <c r="AM195" i="2"/>
  <c r="AN195" i="2"/>
  <c r="AO195" i="2"/>
  <c r="AP195" i="2"/>
  <c r="AL196" i="2"/>
  <c r="AM196" i="2"/>
  <c r="AN196" i="2"/>
  <c r="AO196" i="2"/>
  <c r="AP196" i="2"/>
  <c r="AL197" i="2"/>
  <c r="AM197" i="2"/>
  <c r="AN197" i="2"/>
  <c r="AO197" i="2"/>
  <c r="AP197" i="2"/>
  <c r="AL198" i="2"/>
  <c r="AM198" i="2"/>
  <c r="AN198" i="2"/>
  <c r="AO198" i="2"/>
  <c r="AP198" i="2"/>
  <c r="AL201" i="2"/>
  <c r="AM201" i="2"/>
  <c r="AN201" i="2"/>
  <c r="AO201" i="2"/>
  <c r="AP201" i="2"/>
  <c r="AL199" i="2"/>
  <c r="AM199" i="2"/>
  <c r="AN199" i="2"/>
  <c r="AO199" i="2"/>
  <c r="AP199" i="2"/>
  <c r="AL200" i="2"/>
  <c r="AM200" i="2"/>
  <c r="AN200" i="2"/>
  <c r="AO200" i="2"/>
  <c r="AP200" i="2"/>
  <c r="AL202" i="2"/>
  <c r="AM202" i="2"/>
  <c r="AN202" i="2"/>
  <c r="AO202" i="2"/>
  <c r="AP202" i="2"/>
  <c r="AL203" i="2"/>
  <c r="AM203" i="2"/>
  <c r="AN203" i="2"/>
  <c r="AO203" i="2"/>
  <c r="AP203" i="2"/>
  <c r="AL204" i="2"/>
  <c r="AM204" i="2"/>
  <c r="AN204" i="2"/>
  <c r="AO204" i="2"/>
  <c r="AP204" i="2"/>
  <c r="AL205" i="2"/>
  <c r="AM205" i="2"/>
  <c r="AN205" i="2"/>
  <c r="AO205" i="2"/>
  <c r="AP205" i="2"/>
  <c r="AL206" i="2"/>
  <c r="AM206" i="2"/>
  <c r="AN206" i="2"/>
  <c r="AO206" i="2"/>
  <c r="AP206" i="2"/>
  <c r="AL207" i="2"/>
  <c r="AM207" i="2"/>
  <c r="AN207" i="2"/>
  <c r="AO207" i="2"/>
  <c r="AP207" i="2"/>
  <c r="AL208" i="2"/>
  <c r="AM208" i="2"/>
  <c r="AN208" i="2"/>
  <c r="AO208" i="2"/>
  <c r="AL210" i="2"/>
  <c r="AM210" i="2"/>
  <c r="AN210" i="2"/>
  <c r="AO210" i="2"/>
  <c r="AL209" i="2"/>
  <c r="AM209" i="2"/>
  <c r="AN209" i="2"/>
  <c r="AO209" i="2"/>
  <c r="AL211" i="2"/>
  <c r="AM211" i="2"/>
  <c r="AN211" i="2"/>
  <c r="AO211" i="2"/>
  <c r="AL212" i="2"/>
  <c r="AM212" i="2"/>
  <c r="AN212" i="2"/>
  <c r="AO212" i="2"/>
  <c r="AL213" i="2"/>
  <c r="AM213" i="2"/>
  <c r="AN213" i="2"/>
  <c r="AO213" i="2"/>
  <c r="AL214" i="2"/>
  <c r="AM214" i="2"/>
  <c r="AN214" i="2"/>
  <c r="AO214" i="2"/>
  <c r="AP214" i="2"/>
  <c r="AL215" i="2"/>
  <c r="AM215" i="2"/>
  <c r="AN215" i="2"/>
  <c r="AO215" i="2"/>
  <c r="AP215" i="2"/>
  <c r="AL217" i="2"/>
  <c r="AM217" i="2"/>
  <c r="AN217" i="2"/>
  <c r="AO217" i="2"/>
  <c r="AL218" i="2"/>
  <c r="AM218" i="2"/>
  <c r="AN218" i="2"/>
  <c r="AO218" i="2"/>
  <c r="AP218" i="2"/>
  <c r="AL216" i="2"/>
  <c r="AM216" i="2"/>
  <c r="AN216" i="2"/>
  <c r="AO216" i="2"/>
  <c r="AP216" i="2"/>
  <c r="AL219" i="2"/>
  <c r="AM219" i="2"/>
  <c r="AN219" i="2"/>
  <c r="AO219" i="2"/>
  <c r="AP219" i="2"/>
  <c r="AL220" i="2"/>
  <c r="AM220" i="2"/>
  <c r="AN220" i="2"/>
  <c r="AO220" i="2"/>
  <c r="AP220" i="2"/>
  <c r="AL221" i="2"/>
  <c r="AM221" i="2"/>
  <c r="AN221" i="2"/>
  <c r="AO221" i="2"/>
  <c r="AP221" i="2"/>
  <c r="AL222" i="2"/>
  <c r="AM222" i="2"/>
  <c r="AN222" i="2"/>
  <c r="AO222" i="2"/>
  <c r="AL223" i="2"/>
  <c r="AM223" i="2"/>
  <c r="AN223" i="2"/>
  <c r="AO223" i="2"/>
  <c r="AL224" i="2"/>
  <c r="AM224" i="2"/>
  <c r="AN224" i="2"/>
  <c r="AO224" i="2"/>
  <c r="AL226" i="2"/>
  <c r="AM226" i="2"/>
  <c r="AN226" i="2"/>
  <c r="AO226" i="2"/>
  <c r="AL225" i="2"/>
  <c r="AM225" i="2"/>
  <c r="AN225" i="2"/>
  <c r="AO225" i="2"/>
  <c r="AP225" i="2"/>
  <c r="AL227" i="2"/>
  <c r="AM227" i="2"/>
  <c r="AN227" i="2"/>
  <c r="AO227" i="2"/>
  <c r="AP227" i="2"/>
  <c r="AL228" i="2"/>
  <c r="AM228" i="2"/>
  <c r="AN228" i="2"/>
  <c r="AO228" i="2"/>
  <c r="AP228" i="2"/>
  <c r="AL229" i="2"/>
  <c r="AM229" i="2"/>
  <c r="AN229" i="2"/>
  <c r="AO229" i="2"/>
  <c r="AP229" i="2"/>
  <c r="AL230" i="2"/>
  <c r="AM230" i="2"/>
  <c r="AN230" i="2"/>
  <c r="AO230" i="2"/>
  <c r="AP230" i="2"/>
  <c r="AL231" i="2"/>
  <c r="AM231" i="2"/>
  <c r="AN231" i="2"/>
  <c r="AO231" i="2"/>
  <c r="AP231" i="2"/>
  <c r="AL232" i="2"/>
  <c r="AM232" i="2"/>
  <c r="AN232" i="2"/>
  <c r="AO232" i="2"/>
  <c r="AP232" i="2"/>
  <c r="AL233" i="2"/>
  <c r="AM233" i="2"/>
  <c r="AN233" i="2"/>
  <c r="AO233" i="2"/>
  <c r="AL234" i="2"/>
  <c r="AM234" i="2"/>
  <c r="AN234" i="2"/>
  <c r="AO234" i="2"/>
  <c r="AP234" i="2"/>
  <c r="AL235" i="2"/>
  <c r="AM235" i="2"/>
  <c r="AN235" i="2"/>
  <c r="AO235" i="2"/>
  <c r="AP235" i="2"/>
  <c r="AL237" i="2"/>
  <c r="AM237" i="2"/>
  <c r="AN237" i="2"/>
  <c r="AO237" i="2"/>
  <c r="AP237" i="2"/>
  <c r="AL236" i="2"/>
  <c r="AM236" i="2"/>
  <c r="AN236" i="2"/>
  <c r="AO236" i="2"/>
  <c r="AP236" i="2"/>
  <c r="AL238" i="2"/>
  <c r="AM238" i="2"/>
  <c r="AN238" i="2"/>
  <c r="AO238" i="2"/>
  <c r="AP238" i="2"/>
  <c r="AL239" i="2"/>
  <c r="AM239" i="2"/>
  <c r="AN239" i="2"/>
  <c r="AO239" i="2"/>
  <c r="AP239" i="2"/>
  <c r="AL240" i="2"/>
  <c r="AM240" i="2"/>
  <c r="AN240" i="2"/>
  <c r="AO240" i="2"/>
  <c r="AL241" i="2"/>
  <c r="AM241" i="2"/>
  <c r="AN241" i="2"/>
  <c r="AO241" i="2"/>
  <c r="AL242" i="2"/>
  <c r="AM242" i="2"/>
  <c r="AN242" i="2"/>
  <c r="AO242" i="2"/>
  <c r="AP242" i="2"/>
  <c r="AL243" i="2"/>
  <c r="AM243" i="2"/>
  <c r="AN243" i="2"/>
  <c r="AO243" i="2"/>
  <c r="AP243" i="2"/>
  <c r="AL244" i="2"/>
  <c r="AM244" i="2"/>
  <c r="AN244" i="2"/>
  <c r="AO244" i="2"/>
  <c r="AL245" i="2"/>
  <c r="AM245" i="2"/>
  <c r="AN245" i="2"/>
  <c r="AO245" i="2"/>
  <c r="AL246" i="2"/>
  <c r="AM246" i="2"/>
  <c r="AN246" i="2"/>
  <c r="AO246" i="2"/>
  <c r="AL249" i="2"/>
  <c r="AM249" i="2"/>
  <c r="AN249" i="2"/>
  <c r="AO249" i="2"/>
  <c r="AL248" i="2"/>
  <c r="AM248" i="2"/>
  <c r="AN248" i="2"/>
  <c r="AO248" i="2"/>
  <c r="AP248" i="2"/>
  <c r="AL247" i="2"/>
  <c r="AM247" i="2"/>
  <c r="AN247" i="2"/>
  <c r="AO247" i="2"/>
  <c r="AP247" i="2"/>
  <c r="AL250" i="2"/>
  <c r="AM250" i="2"/>
  <c r="AN250" i="2"/>
  <c r="AO250" i="2"/>
  <c r="AP250" i="2"/>
  <c r="AL251" i="2"/>
  <c r="AM251" i="2"/>
  <c r="AN251" i="2"/>
  <c r="AO251" i="2"/>
  <c r="AL252" i="2"/>
  <c r="AM252" i="2"/>
  <c r="AN252" i="2"/>
  <c r="AO252" i="2"/>
  <c r="AL253" i="2"/>
  <c r="AM253" i="2"/>
  <c r="AN253" i="2"/>
  <c r="AO253" i="2"/>
  <c r="AL254" i="2"/>
  <c r="AM254" i="2"/>
  <c r="AN254" i="2"/>
  <c r="AO254" i="2"/>
  <c r="AL255" i="2"/>
  <c r="AM255" i="2"/>
  <c r="AN255" i="2"/>
  <c r="AO255" i="2"/>
  <c r="AP255" i="2"/>
  <c r="AL256" i="2"/>
  <c r="AM256" i="2"/>
  <c r="AN256" i="2"/>
  <c r="AO256" i="2"/>
  <c r="AP256" i="2"/>
  <c r="AL257" i="2"/>
  <c r="AM257" i="2"/>
  <c r="AN257" i="2"/>
  <c r="AO257" i="2"/>
  <c r="AL258" i="2"/>
  <c r="AM258" i="2"/>
  <c r="AN258" i="2"/>
  <c r="AO258" i="2"/>
  <c r="AP258" i="2"/>
  <c r="AL259" i="2"/>
  <c r="AM259" i="2"/>
  <c r="AN259" i="2"/>
  <c r="AO259" i="2"/>
  <c r="AL260" i="2"/>
  <c r="AM260" i="2"/>
  <c r="AN260" i="2"/>
  <c r="AO260" i="2"/>
  <c r="AP260" i="2"/>
  <c r="AL261" i="2"/>
  <c r="AM261" i="2"/>
  <c r="AN261" i="2"/>
  <c r="AO261" i="2"/>
  <c r="AP261" i="2"/>
  <c r="AL262" i="2"/>
  <c r="AM262" i="2"/>
  <c r="AN262" i="2"/>
  <c r="AO262" i="2"/>
  <c r="AP262" i="2"/>
  <c r="AL263" i="2"/>
  <c r="AM263" i="2"/>
  <c r="AN263" i="2"/>
  <c r="AO263" i="2"/>
  <c r="AL264" i="2"/>
  <c r="AM264" i="2"/>
  <c r="AN264" i="2"/>
  <c r="AO264" i="2"/>
  <c r="AL269" i="2"/>
  <c r="AM269" i="2"/>
  <c r="AN269" i="2"/>
  <c r="AO269" i="2"/>
  <c r="AL267" i="2"/>
  <c r="AM267" i="2"/>
  <c r="AN267" i="2"/>
  <c r="AO267" i="2"/>
  <c r="AP267" i="2"/>
  <c r="AL268" i="2"/>
  <c r="AM268" i="2"/>
  <c r="AN268" i="2"/>
  <c r="AO268" i="2"/>
  <c r="AP268" i="2"/>
  <c r="AL265" i="2"/>
  <c r="AM265" i="2"/>
  <c r="AN265" i="2"/>
  <c r="AO265" i="2"/>
  <c r="AL266" i="2"/>
  <c r="AM266" i="2"/>
  <c r="AN266" i="2"/>
  <c r="AO266" i="2"/>
  <c r="AP266" i="2"/>
  <c r="AL270" i="2"/>
  <c r="AM270" i="2"/>
  <c r="AN270" i="2"/>
  <c r="AO270" i="2"/>
  <c r="AP270" i="2"/>
  <c r="AL271" i="2"/>
  <c r="AM271" i="2"/>
  <c r="AN271" i="2"/>
  <c r="AO271" i="2"/>
  <c r="AP271" i="2"/>
  <c r="AL272" i="2"/>
  <c r="AM272" i="2"/>
  <c r="AN272" i="2"/>
  <c r="AO272" i="2"/>
  <c r="AP272" i="2"/>
  <c r="AL273" i="2"/>
  <c r="AM273" i="2"/>
  <c r="AN273" i="2"/>
  <c r="AO273" i="2"/>
  <c r="AP273" i="2"/>
  <c r="AL275" i="2"/>
  <c r="AM275" i="2"/>
  <c r="AN275" i="2"/>
  <c r="AO275" i="2"/>
  <c r="AL274" i="2"/>
  <c r="AM274" i="2"/>
  <c r="AN274" i="2"/>
  <c r="AO274" i="2"/>
  <c r="AL276" i="2"/>
  <c r="AM276" i="2"/>
  <c r="AN276" i="2"/>
  <c r="AO276" i="2"/>
  <c r="AP276" i="2"/>
  <c r="AL277" i="2"/>
  <c r="AM277" i="2"/>
  <c r="AN277" i="2"/>
  <c r="AO277" i="2"/>
  <c r="AL278" i="2"/>
  <c r="AM278" i="2"/>
  <c r="AN278" i="2"/>
  <c r="AO278" i="2"/>
  <c r="AL279" i="2"/>
  <c r="AM279" i="2"/>
  <c r="AN279" i="2"/>
  <c r="AO279" i="2"/>
  <c r="AL280" i="2"/>
  <c r="AM280" i="2"/>
  <c r="AN280" i="2"/>
  <c r="AO280" i="2"/>
  <c r="AL282" i="2"/>
  <c r="AM282" i="2"/>
  <c r="AN282" i="2"/>
  <c r="AO282" i="2"/>
  <c r="AL281" i="2"/>
  <c r="AM281" i="2"/>
  <c r="AN281" i="2"/>
  <c r="AO281" i="2"/>
  <c r="AL284" i="2"/>
  <c r="AM284" i="2"/>
  <c r="AN284" i="2"/>
  <c r="AO284" i="2"/>
  <c r="AL283" i="2"/>
  <c r="AM283" i="2"/>
  <c r="AN283" i="2"/>
  <c r="AO283" i="2"/>
  <c r="AL285" i="2"/>
  <c r="AM285" i="2"/>
  <c r="AN285" i="2"/>
  <c r="AO285" i="2"/>
  <c r="AP285" i="2"/>
  <c r="AL286" i="2"/>
  <c r="AM286" i="2"/>
  <c r="AN286" i="2"/>
  <c r="AO286" i="2"/>
  <c r="AP286" i="2"/>
  <c r="AL287" i="2"/>
  <c r="AM287" i="2"/>
  <c r="AN287" i="2"/>
  <c r="AO287" i="2"/>
  <c r="AP287" i="2"/>
  <c r="AL288" i="2"/>
  <c r="AM288" i="2"/>
  <c r="AN288" i="2"/>
  <c r="AO288" i="2"/>
  <c r="AP288" i="2"/>
  <c r="AL289" i="2"/>
  <c r="AM289" i="2"/>
  <c r="AN289" i="2"/>
  <c r="AO289" i="2"/>
  <c r="AP289" i="2"/>
  <c r="AO8" i="2"/>
  <c r="AN8" i="2"/>
  <c r="AM8" i="2"/>
  <c r="AL8" i="2"/>
  <c r="AN6" i="2" l="1"/>
  <c r="AM6" i="2"/>
  <c r="AP6" i="2"/>
  <c r="AL6" i="2"/>
  <c r="AO6" i="2"/>
  <c r="Z11" i="2"/>
  <c r="AF11" i="2" s="1"/>
  <c r="AA11" i="2"/>
  <c r="AG11" i="2" s="1"/>
  <c r="AB11" i="2"/>
  <c r="AH11" i="2" s="1"/>
  <c r="AC11" i="2"/>
  <c r="AI11" i="2" s="1"/>
  <c r="AD11" i="2"/>
  <c r="Z9" i="2"/>
  <c r="AF9" i="2" s="1"/>
  <c r="AA9" i="2"/>
  <c r="AG9" i="2" s="1"/>
  <c r="AB9" i="2"/>
  <c r="AH9" i="2" s="1"/>
  <c r="AC9" i="2"/>
  <c r="AI9" i="2" s="1"/>
  <c r="AD9" i="2"/>
  <c r="Z10" i="2"/>
  <c r="AF10" i="2" s="1"/>
  <c r="AA10" i="2"/>
  <c r="AG10" i="2" s="1"/>
  <c r="AB10" i="2"/>
  <c r="AH10" i="2" s="1"/>
  <c r="AC10" i="2"/>
  <c r="AI10" i="2" s="1"/>
  <c r="AD10" i="2"/>
  <c r="Z12" i="2"/>
  <c r="AF12" i="2" s="1"/>
  <c r="AA12" i="2"/>
  <c r="AG12" i="2" s="1"/>
  <c r="AB12" i="2"/>
  <c r="AH12" i="2" s="1"/>
  <c r="AC12" i="2"/>
  <c r="AI12" i="2" s="1"/>
  <c r="AD12" i="2"/>
  <c r="Z13" i="2"/>
  <c r="AF13" i="2" s="1"/>
  <c r="AA13" i="2"/>
  <c r="AG13" i="2" s="1"/>
  <c r="AB13" i="2"/>
  <c r="AH13" i="2" s="1"/>
  <c r="AC13" i="2"/>
  <c r="AI13" i="2" s="1"/>
  <c r="AD13" i="2"/>
  <c r="Z14" i="2"/>
  <c r="AF14" i="2" s="1"/>
  <c r="AA14" i="2"/>
  <c r="AG14" i="2" s="1"/>
  <c r="AB14" i="2"/>
  <c r="AH14" i="2" s="1"/>
  <c r="AC14" i="2"/>
  <c r="AI14" i="2" s="1"/>
  <c r="AD14" i="2"/>
  <c r="Z15" i="2"/>
  <c r="AF15" i="2" s="1"/>
  <c r="AA15" i="2"/>
  <c r="AG15" i="2" s="1"/>
  <c r="AB15" i="2"/>
  <c r="AH15" i="2" s="1"/>
  <c r="AC15" i="2"/>
  <c r="AI15" i="2" s="1"/>
  <c r="AD15" i="2"/>
  <c r="Z16" i="2"/>
  <c r="AF16" i="2" s="1"/>
  <c r="AA16" i="2"/>
  <c r="AG16" i="2" s="1"/>
  <c r="AB16" i="2"/>
  <c r="AH16" i="2" s="1"/>
  <c r="AC16" i="2"/>
  <c r="AI16" i="2" s="1"/>
  <c r="AD16" i="2"/>
  <c r="Z17" i="2"/>
  <c r="AF17" i="2" s="1"/>
  <c r="AA17" i="2"/>
  <c r="AG17" i="2" s="1"/>
  <c r="AB17" i="2"/>
  <c r="AH17" i="2" s="1"/>
  <c r="AC17" i="2"/>
  <c r="AI17" i="2" s="1"/>
  <c r="AD17" i="2"/>
  <c r="Z18" i="2"/>
  <c r="AF18" i="2" s="1"/>
  <c r="AA18" i="2"/>
  <c r="AG18" i="2" s="1"/>
  <c r="AB18" i="2"/>
  <c r="AH18" i="2" s="1"/>
  <c r="AC18" i="2"/>
  <c r="AI18" i="2" s="1"/>
  <c r="AD18" i="2"/>
  <c r="Z19" i="2"/>
  <c r="AF19" i="2" s="1"/>
  <c r="AA19" i="2"/>
  <c r="AG19" i="2" s="1"/>
  <c r="AB19" i="2"/>
  <c r="AH19" i="2" s="1"/>
  <c r="AC19" i="2"/>
  <c r="AI19" i="2" s="1"/>
  <c r="AD19" i="2"/>
  <c r="Z20" i="2"/>
  <c r="AF20" i="2" s="1"/>
  <c r="AA20" i="2"/>
  <c r="AG20" i="2" s="1"/>
  <c r="AB20" i="2"/>
  <c r="AH20" i="2" s="1"/>
  <c r="AC20" i="2"/>
  <c r="AI20" i="2" s="1"/>
  <c r="AD20" i="2"/>
  <c r="Z21" i="2"/>
  <c r="AF21" i="2" s="1"/>
  <c r="AA21" i="2"/>
  <c r="AG21" i="2" s="1"/>
  <c r="AB21" i="2"/>
  <c r="AH21" i="2" s="1"/>
  <c r="AC21" i="2"/>
  <c r="AI21" i="2" s="1"/>
  <c r="AD21" i="2"/>
  <c r="Z23" i="2"/>
  <c r="AF23" i="2" s="1"/>
  <c r="AA23" i="2"/>
  <c r="AG23" i="2" s="1"/>
  <c r="AB23" i="2"/>
  <c r="AH23" i="2" s="1"/>
  <c r="AC23" i="2"/>
  <c r="AI23" i="2" s="1"/>
  <c r="AD23" i="2"/>
  <c r="Z22" i="2"/>
  <c r="AF22" i="2" s="1"/>
  <c r="AA22" i="2"/>
  <c r="AG22" i="2" s="1"/>
  <c r="AB22" i="2"/>
  <c r="AH22" i="2" s="1"/>
  <c r="AC22" i="2"/>
  <c r="AI22" i="2" s="1"/>
  <c r="AD22" i="2"/>
  <c r="Z24" i="2"/>
  <c r="AF24" i="2" s="1"/>
  <c r="AA24" i="2"/>
  <c r="AG24" i="2" s="1"/>
  <c r="AB24" i="2"/>
  <c r="AH24" i="2" s="1"/>
  <c r="AC24" i="2"/>
  <c r="AI24" i="2" s="1"/>
  <c r="AD24" i="2"/>
  <c r="Z25" i="2"/>
  <c r="AF25" i="2" s="1"/>
  <c r="AA25" i="2"/>
  <c r="AG25" i="2" s="1"/>
  <c r="AB25" i="2"/>
  <c r="AH25" i="2" s="1"/>
  <c r="AC25" i="2"/>
  <c r="AI25" i="2" s="1"/>
  <c r="AD25" i="2"/>
  <c r="Z26" i="2"/>
  <c r="AF26" i="2" s="1"/>
  <c r="AA26" i="2"/>
  <c r="AG26" i="2" s="1"/>
  <c r="AB26" i="2"/>
  <c r="AH26" i="2" s="1"/>
  <c r="AC26" i="2"/>
  <c r="AI26" i="2" s="1"/>
  <c r="AD26" i="2"/>
  <c r="Z27" i="2"/>
  <c r="AF27" i="2" s="1"/>
  <c r="AA27" i="2"/>
  <c r="AG27" i="2" s="1"/>
  <c r="AB27" i="2"/>
  <c r="AH27" i="2" s="1"/>
  <c r="AC27" i="2"/>
  <c r="AI27" i="2" s="1"/>
  <c r="AD27" i="2"/>
  <c r="Z28" i="2"/>
  <c r="AF28" i="2" s="1"/>
  <c r="AA28" i="2"/>
  <c r="AG28" i="2" s="1"/>
  <c r="AB28" i="2"/>
  <c r="AH28" i="2" s="1"/>
  <c r="AC28" i="2"/>
  <c r="AI28" i="2" s="1"/>
  <c r="AD28" i="2"/>
  <c r="Z29" i="2"/>
  <c r="AF29" i="2" s="1"/>
  <c r="AA29" i="2"/>
  <c r="AG29" i="2" s="1"/>
  <c r="AB29" i="2"/>
  <c r="AH29" i="2" s="1"/>
  <c r="AC29" i="2"/>
  <c r="AI29" i="2" s="1"/>
  <c r="AD29" i="2"/>
  <c r="Z30" i="2"/>
  <c r="AF30" i="2" s="1"/>
  <c r="AA30" i="2"/>
  <c r="AG30" i="2" s="1"/>
  <c r="AB30" i="2"/>
  <c r="AH30" i="2" s="1"/>
  <c r="AC30" i="2"/>
  <c r="AI30" i="2" s="1"/>
  <c r="AD30" i="2"/>
  <c r="Z31" i="2"/>
  <c r="AF31" i="2" s="1"/>
  <c r="AA31" i="2"/>
  <c r="AG31" i="2" s="1"/>
  <c r="AB31" i="2"/>
  <c r="AH31" i="2" s="1"/>
  <c r="AC31" i="2"/>
  <c r="AI31" i="2" s="1"/>
  <c r="AD31" i="2"/>
  <c r="Z32" i="2"/>
  <c r="AF32" i="2" s="1"/>
  <c r="AA32" i="2"/>
  <c r="AG32" i="2" s="1"/>
  <c r="AB32" i="2"/>
  <c r="AH32" i="2" s="1"/>
  <c r="AC32" i="2"/>
  <c r="AI32" i="2" s="1"/>
  <c r="AD32" i="2"/>
  <c r="Z33" i="2"/>
  <c r="AF33" i="2" s="1"/>
  <c r="AA33" i="2"/>
  <c r="AG33" i="2" s="1"/>
  <c r="AB33" i="2"/>
  <c r="AH33" i="2" s="1"/>
  <c r="AC33" i="2"/>
  <c r="AI33" i="2" s="1"/>
  <c r="AD33" i="2"/>
  <c r="Z34" i="2"/>
  <c r="AF34" i="2" s="1"/>
  <c r="AA34" i="2"/>
  <c r="AG34" i="2" s="1"/>
  <c r="AB34" i="2"/>
  <c r="AH34" i="2" s="1"/>
  <c r="AC34" i="2"/>
  <c r="AI34" i="2" s="1"/>
  <c r="AD34" i="2"/>
  <c r="Z35" i="2"/>
  <c r="AF35" i="2" s="1"/>
  <c r="AA35" i="2"/>
  <c r="AG35" i="2" s="1"/>
  <c r="AB35" i="2"/>
  <c r="AH35" i="2" s="1"/>
  <c r="AC35" i="2"/>
  <c r="AI35" i="2" s="1"/>
  <c r="AD35" i="2"/>
  <c r="Z36" i="2"/>
  <c r="AF36" i="2" s="1"/>
  <c r="AA36" i="2"/>
  <c r="AG36" i="2" s="1"/>
  <c r="AB36" i="2"/>
  <c r="AH36" i="2" s="1"/>
  <c r="AC36" i="2"/>
  <c r="AI36" i="2" s="1"/>
  <c r="AD36" i="2"/>
  <c r="Z37" i="2"/>
  <c r="AF37" i="2" s="1"/>
  <c r="AA37" i="2"/>
  <c r="AG37" i="2" s="1"/>
  <c r="AB37" i="2"/>
  <c r="AH37" i="2" s="1"/>
  <c r="AC37" i="2"/>
  <c r="AI37" i="2" s="1"/>
  <c r="AD37" i="2"/>
  <c r="Z38" i="2"/>
  <c r="AF38" i="2" s="1"/>
  <c r="AA38" i="2"/>
  <c r="AG38" i="2" s="1"/>
  <c r="AB38" i="2"/>
  <c r="AH38" i="2" s="1"/>
  <c r="AC38" i="2"/>
  <c r="AI38" i="2" s="1"/>
  <c r="AD38" i="2"/>
  <c r="Z39" i="2"/>
  <c r="AF39" i="2" s="1"/>
  <c r="AA39" i="2"/>
  <c r="AG39" i="2" s="1"/>
  <c r="AB39" i="2"/>
  <c r="AH39" i="2" s="1"/>
  <c r="AC39" i="2"/>
  <c r="AI39" i="2" s="1"/>
  <c r="AD39" i="2"/>
  <c r="Z40" i="2"/>
  <c r="AF40" i="2" s="1"/>
  <c r="AA40" i="2"/>
  <c r="AG40" i="2" s="1"/>
  <c r="AB40" i="2"/>
  <c r="AH40" i="2" s="1"/>
  <c r="AC40" i="2"/>
  <c r="AI40" i="2" s="1"/>
  <c r="AD40" i="2"/>
  <c r="Z41" i="2"/>
  <c r="AF41" i="2" s="1"/>
  <c r="AA41" i="2"/>
  <c r="AG41" i="2" s="1"/>
  <c r="AB41" i="2"/>
  <c r="AH41" i="2" s="1"/>
  <c r="AC41" i="2"/>
  <c r="AI41" i="2" s="1"/>
  <c r="AD41" i="2"/>
  <c r="Z42" i="2"/>
  <c r="AF42" i="2" s="1"/>
  <c r="AA42" i="2"/>
  <c r="AG42" i="2" s="1"/>
  <c r="AB42" i="2"/>
  <c r="AH42" i="2" s="1"/>
  <c r="AC42" i="2"/>
  <c r="AI42" i="2" s="1"/>
  <c r="AD42" i="2"/>
  <c r="Z44" i="2"/>
  <c r="AF44" i="2" s="1"/>
  <c r="AA44" i="2"/>
  <c r="AG44" i="2" s="1"/>
  <c r="AB44" i="2"/>
  <c r="AH44" i="2" s="1"/>
  <c r="AC44" i="2"/>
  <c r="AI44" i="2" s="1"/>
  <c r="AD44" i="2"/>
  <c r="Z43" i="2"/>
  <c r="AF43" i="2" s="1"/>
  <c r="AA43" i="2"/>
  <c r="AG43" i="2" s="1"/>
  <c r="AB43" i="2"/>
  <c r="AH43" i="2" s="1"/>
  <c r="AC43" i="2"/>
  <c r="AI43" i="2" s="1"/>
  <c r="AD43" i="2"/>
  <c r="Z45" i="2"/>
  <c r="AF45" i="2" s="1"/>
  <c r="AA45" i="2"/>
  <c r="AG45" i="2" s="1"/>
  <c r="AB45" i="2"/>
  <c r="AH45" i="2" s="1"/>
  <c r="AC45" i="2"/>
  <c r="AI45" i="2" s="1"/>
  <c r="AD45" i="2"/>
  <c r="Z46" i="2"/>
  <c r="AF46" i="2" s="1"/>
  <c r="AA46" i="2"/>
  <c r="AG46" i="2" s="1"/>
  <c r="AB46" i="2"/>
  <c r="AH46" i="2" s="1"/>
  <c r="AC46" i="2"/>
  <c r="AI46" i="2" s="1"/>
  <c r="AD46" i="2"/>
  <c r="Z47" i="2"/>
  <c r="AF47" i="2" s="1"/>
  <c r="AA47" i="2"/>
  <c r="AG47" i="2" s="1"/>
  <c r="AB47" i="2"/>
  <c r="AH47" i="2" s="1"/>
  <c r="AC47" i="2"/>
  <c r="AI47" i="2" s="1"/>
  <c r="AD47" i="2"/>
  <c r="Z48" i="2"/>
  <c r="AF48" i="2" s="1"/>
  <c r="AA48" i="2"/>
  <c r="AG48" i="2" s="1"/>
  <c r="AB48" i="2"/>
  <c r="AH48" i="2" s="1"/>
  <c r="AC48" i="2"/>
  <c r="AI48" i="2" s="1"/>
  <c r="AD48" i="2"/>
  <c r="Z49" i="2"/>
  <c r="AF49" i="2" s="1"/>
  <c r="AA49" i="2"/>
  <c r="AG49" i="2" s="1"/>
  <c r="AB49" i="2"/>
  <c r="AH49" i="2" s="1"/>
  <c r="AC49" i="2"/>
  <c r="AI49" i="2" s="1"/>
  <c r="AD49" i="2"/>
  <c r="Z50" i="2"/>
  <c r="AF50" i="2" s="1"/>
  <c r="AA50" i="2"/>
  <c r="AG50" i="2" s="1"/>
  <c r="AB50" i="2"/>
  <c r="AH50" i="2" s="1"/>
  <c r="AC50" i="2"/>
  <c r="AI50" i="2" s="1"/>
  <c r="AD50" i="2"/>
  <c r="Z51" i="2"/>
  <c r="AF51" i="2" s="1"/>
  <c r="AA51" i="2"/>
  <c r="AG51" i="2" s="1"/>
  <c r="AB51" i="2"/>
  <c r="AH51" i="2" s="1"/>
  <c r="AC51" i="2"/>
  <c r="AI51" i="2" s="1"/>
  <c r="AD51" i="2"/>
  <c r="Z52" i="2"/>
  <c r="AF52" i="2" s="1"/>
  <c r="AA52" i="2"/>
  <c r="AG52" i="2" s="1"/>
  <c r="AB52" i="2"/>
  <c r="AH52" i="2" s="1"/>
  <c r="AC52" i="2"/>
  <c r="AI52" i="2" s="1"/>
  <c r="AD52" i="2"/>
  <c r="Z53" i="2"/>
  <c r="AF53" i="2" s="1"/>
  <c r="AA53" i="2"/>
  <c r="AG53" i="2" s="1"/>
  <c r="AB53" i="2"/>
  <c r="AH53" i="2" s="1"/>
  <c r="AC53" i="2"/>
  <c r="AI53" i="2" s="1"/>
  <c r="AD53" i="2"/>
  <c r="Z54" i="2"/>
  <c r="AF54" i="2" s="1"/>
  <c r="AA54" i="2"/>
  <c r="AG54" i="2" s="1"/>
  <c r="AB54" i="2"/>
  <c r="AH54" i="2" s="1"/>
  <c r="AC54" i="2"/>
  <c r="AI54" i="2" s="1"/>
  <c r="AD54" i="2"/>
  <c r="Z55" i="2"/>
  <c r="AF55" i="2" s="1"/>
  <c r="AA55" i="2"/>
  <c r="AG55" i="2" s="1"/>
  <c r="AB55" i="2"/>
  <c r="AH55" i="2" s="1"/>
  <c r="AC55" i="2"/>
  <c r="AI55" i="2" s="1"/>
  <c r="AD55" i="2"/>
  <c r="Z56" i="2"/>
  <c r="AF56" i="2" s="1"/>
  <c r="AA56" i="2"/>
  <c r="AG56" i="2" s="1"/>
  <c r="AB56" i="2"/>
  <c r="AH56" i="2" s="1"/>
  <c r="AC56" i="2"/>
  <c r="AI56" i="2" s="1"/>
  <c r="AD56" i="2"/>
  <c r="Z57" i="2"/>
  <c r="AF57" i="2" s="1"/>
  <c r="AA57" i="2"/>
  <c r="AG57" i="2" s="1"/>
  <c r="AB57" i="2"/>
  <c r="AH57" i="2" s="1"/>
  <c r="AC57" i="2"/>
  <c r="AI57" i="2" s="1"/>
  <c r="AD57" i="2"/>
  <c r="Z58" i="2"/>
  <c r="AF58" i="2" s="1"/>
  <c r="AA58" i="2"/>
  <c r="AG58" i="2" s="1"/>
  <c r="AB58" i="2"/>
  <c r="AH58" i="2" s="1"/>
  <c r="AC58" i="2"/>
  <c r="AI58" i="2" s="1"/>
  <c r="AD58" i="2"/>
  <c r="Z59" i="2"/>
  <c r="AF59" i="2" s="1"/>
  <c r="AA59" i="2"/>
  <c r="AG59" i="2" s="1"/>
  <c r="AB59" i="2"/>
  <c r="AH59" i="2" s="1"/>
  <c r="AC59" i="2"/>
  <c r="AI59" i="2" s="1"/>
  <c r="AD59" i="2"/>
  <c r="Z60" i="2"/>
  <c r="AF60" i="2" s="1"/>
  <c r="AA60" i="2"/>
  <c r="AG60" i="2" s="1"/>
  <c r="AB60" i="2"/>
  <c r="AH60" i="2" s="1"/>
  <c r="AC60" i="2"/>
  <c r="AI60" i="2" s="1"/>
  <c r="AD60" i="2"/>
  <c r="Z61" i="2"/>
  <c r="AF61" i="2" s="1"/>
  <c r="AA61" i="2"/>
  <c r="AG61" i="2" s="1"/>
  <c r="AB61" i="2"/>
  <c r="AH61" i="2" s="1"/>
  <c r="AC61" i="2"/>
  <c r="AI61" i="2" s="1"/>
  <c r="AD61" i="2"/>
  <c r="Z62" i="2"/>
  <c r="AF62" i="2" s="1"/>
  <c r="AA62" i="2"/>
  <c r="AG62" i="2" s="1"/>
  <c r="AB62" i="2"/>
  <c r="AH62" i="2" s="1"/>
  <c r="AC62" i="2"/>
  <c r="AI62" i="2" s="1"/>
  <c r="AD62" i="2"/>
  <c r="Z63" i="2"/>
  <c r="AF63" i="2" s="1"/>
  <c r="AA63" i="2"/>
  <c r="AG63" i="2" s="1"/>
  <c r="AB63" i="2"/>
  <c r="AH63" i="2" s="1"/>
  <c r="AC63" i="2"/>
  <c r="AI63" i="2" s="1"/>
  <c r="AD63" i="2"/>
  <c r="Z68" i="2"/>
  <c r="AF68" i="2" s="1"/>
  <c r="AA68" i="2"/>
  <c r="AG68" i="2" s="1"/>
  <c r="AB68" i="2"/>
  <c r="AH68" i="2" s="1"/>
  <c r="AC68" i="2"/>
  <c r="AI68" i="2" s="1"/>
  <c r="AD68" i="2"/>
  <c r="Z64" i="2"/>
  <c r="AF64" i="2" s="1"/>
  <c r="AA64" i="2"/>
  <c r="AG64" i="2" s="1"/>
  <c r="AB64" i="2"/>
  <c r="AH64" i="2" s="1"/>
  <c r="AC64" i="2"/>
  <c r="AI64" i="2" s="1"/>
  <c r="AD64" i="2"/>
  <c r="Z70" i="2"/>
  <c r="AF70" i="2" s="1"/>
  <c r="AA70" i="2"/>
  <c r="AG70" i="2" s="1"/>
  <c r="AB70" i="2"/>
  <c r="AH70" i="2" s="1"/>
  <c r="AC70" i="2"/>
  <c r="AI70" i="2" s="1"/>
  <c r="AD70" i="2"/>
  <c r="Z69" i="2"/>
  <c r="AF69" i="2" s="1"/>
  <c r="AA69" i="2"/>
  <c r="AG69" i="2" s="1"/>
  <c r="AB69" i="2"/>
  <c r="AH69" i="2" s="1"/>
  <c r="AC69" i="2"/>
  <c r="AI69" i="2" s="1"/>
  <c r="AD69" i="2"/>
  <c r="Z65" i="2"/>
  <c r="AF65" i="2" s="1"/>
  <c r="AA65" i="2"/>
  <c r="AG65" i="2" s="1"/>
  <c r="AB65" i="2"/>
  <c r="AH65" i="2" s="1"/>
  <c r="AC65" i="2"/>
  <c r="AI65" i="2" s="1"/>
  <c r="AD65" i="2"/>
  <c r="Z66" i="2"/>
  <c r="AF66" i="2" s="1"/>
  <c r="AA66" i="2"/>
  <c r="AG66" i="2" s="1"/>
  <c r="AB66" i="2"/>
  <c r="AH66" i="2" s="1"/>
  <c r="AC66" i="2"/>
  <c r="AI66" i="2" s="1"/>
  <c r="AD66" i="2"/>
  <c r="Z71" i="2"/>
  <c r="AF71" i="2" s="1"/>
  <c r="AA71" i="2"/>
  <c r="AG71" i="2" s="1"/>
  <c r="AB71" i="2"/>
  <c r="AH71" i="2" s="1"/>
  <c r="AC71" i="2"/>
  <c r="AI71" i="2" s="1"/>
  <c r="AD71" i="2"/>
  <c r="Z72" i="2"/>
  <c r="AA72" i="2"/>
  <c r="AB72" i="2"/>
  <c r="AC72" i="2"/>
  <c r="AD72" i="2"/>
  <c r="Z67" i="2"/>
  <c r="AF67" i="2" s="1"/>
  <c r="AA67" i="2"/>
  <c r="AG67" i="2" s="1"/>
  <c r="AB67" i="2"/>
  <c r="AH67" i="2" s="1"/>
  <c r="AC67" i="2"/>
  <c r="AI67" i="2" s="1"/>
  <c r="AD67" i="2"/>
  <c r="Z73" i="2"/>
  <c r="AF73" i="2" s="1"/>
  <c r="AA73" i="2"/>
  <c r="AG73" i="2" s="1"/>
  <c r="AB73" i="2"/>
  <c r="AH73" i="2" s="1"/>
  <c r="AC73" i="2"/>
  <c r="AI73" i="2" s="1"/>
  <c r="AD73" i="2"/>
  <c r="Z74" i="2"/>
  <c r="AF74" i="2" s="1"/>
  <c r="AA74" i="2"/>
  <c r="AG74" i="2" s="1"/>
  <c r="AB74" i="2"/>
  <c r="AH74" i="2" s="1"/>
  <c r="AC74" i="2"/>
  <c r="AI74" i="2" s="1"/>
  <c r="AD74" i="2"/>
  <c r="Z75" i="2"/>
  <c r="AF75" i="2" s="1"/>
  <c r="AA75" i="2"/>
  <c r="AG75" i="2" s="1"/>
  <c r="AB75" i="2"/>
  <c r="AH75" i="2" s="1"/>
  <c r="AC75" i="2"/>
  <c r="AI75" i="2" s="1"/>
  <c r="AD75" i="2"/>
  <c r="Z76" i="2"/>
  <c r="AF76" i="2" s="1"/>
  <c r="AA76" i="2"/>
  <c r="AG76" i="2" s="1"/>
  <c r="AB76" i="2"/>
  <c r="AH76" i="2" s="1"/>
  <c r="AC76" i="2"/>
  <c r="AI76" i="2" s="1"/>
  <c r="AD76" i="2"/>
  <c r="Z77" i="2"/>
  <c r="AF77" i="2" s="1"/>
  <c r="AA77" i="2"/>
  <c r="AG77" i="2" s="1"/>
  <c r="AB77" i="2"/>
  <c r="AH77" i="2" s="1"/>
  <c r="AC77" i="2"/>
  <c r="AI77" i="2" s="1"/>
  <c r="AD77" i="2"/>
  <c r="Z78" i="2"/>
  <c r="AF78" i="2" s="1"/>
  <c r="AA78" i="2"/>
  <c r="AG78" i="2" s="1"/>
  <c r="AB78" i="2"/>
  <c r="AH78" i="2" s="1"/>
  <c r="AC78" i="2"/>
  <c r="AI78" i="2" s="1"/>
  <c r="AD78" i="2"/>
  <c r="Z79" i="2"/>
  <c r="AF79" i="2" s="1"/>
  <c r="AA79" i="2"/>
  <c r="AG79" i="2" s="1"/>
  <c r="AB79" i="2"/>
  <c r="AH79" i="2" s="1"/>
  <c r="AC79" i="2"/>
  <c r="AI79" i="2" s="1"/>
  <c r="AD79" i="2"/>
  <c r="Z80" i="2"/>
  <c r="AF80" i="2" s="1"/>
  <c r="AA80" i="2"/>
  <c r="AG80" i="2" s="1"/>
  <c r="AB80" i="2"/>
  <c r="AH80" i="2" s="1"/>
  <c r="AC80" i="2"/>
  <c r="AI80" i="2" s="1"/>
  <c r="AD80" i="2"/>
  <c r="Z81" i="2"/>
  <c r="AF81" i="2" s="1"/>
  <c r="AA81" i="2"/>
  <c r="AG81" i="2" s="1"/>
  <c r="AB81" i="2"/>
  <c r="AH81" i="2" s="1"/>
  <c r="AC81" i="2"/>
  <c r="AI81" i="2" s="1"/>
  <c r="AD81" i="2"/>
  <c r="Z82" i="2"/>
  <c r="AF82" i="2" s="1"/>
  <c r="AA82" i="2"/>
  <c r="AG82" i="2" s="1"/>
  <c r="AB82" i="2"/>
  <c r="AH82" i="2" s="1"/>
  <c r="AC82" i="2"/>
  <c r="AI82" i="2" s="1"/>
  <c r="AD82" i="2"/>
  <c r="Z83" i="2"/>
  <c r="AF83" i="2" s="1"/>
  <c r="AA83" i="2"/>
  <c r="AG83" i="2" s="1"/>
  <c r="AB83" i="2"/>
  <c r="AH83" i="2" s="1"/>
  <c r="AC83" i="2"/>
  <c r="AI83" i="2" s="1"/>
  <c r="AD83" i="2"/>
  <c r="Z84" i="2"/>
  <c r="AF84" i="2" s="1"/>
  <c r="AA84" i="2"/>
  <c r="AG84" i="2" s="1"/>
  <c r="AB84" i="2"/>
  <c r="AH84" i="2" s="1"/>
  <c r="AC84" i="2"/>
  <c r="AI84" i="2" s="1"/>
  <c r="AD84" i="2"/>
  <c r="Z89" i="2"/>
  <c r="AF89" i="2" s="1"/>
  <c r="AA89" i="2"/>
  <c r="AG89" i="2" s="1"/>
  <c r="AB89" i="2"/>
  <c r="AH89" i="2" s="1"/>
  <c r="AC89" i="2"/>
  <c r="AI89" i="2" s="1"/>
  <c r="AD89" i="2"/>
  <c r="Z85" i="2"/>
  <c r="AF85" i="2" s="1"/>
  <c r="AA85" i="2"/>
  <c r="AG85" i="2" s="1"/>
  <c r="AB85" i="2"/>
  <c r="AH85" i="2" s="1"/>
  <c r="AC85" i="2"/>
  <c r="AI85" i="2" s="1"/>
  <c r="AD85" i="2"/>
  <c r="Z86" i="2"/>
  <c r="AF86" i="2" s="1"/>
  <c r="AA86" i="2"/>
  <c r="AG86" i="2" s="1"/>
  <c r="AB86" i="2"/>
  <c r="AH86" i="2" s="1"/>
  <c r="AC86" i="2"/>
  <c r="AI86" i="2" s="1"/>
  <c r="AD86" i="2"/>
  <c r="Z87" i="2"/>
  <c r="AF87" i="2" s="1"/>
  <c r="AA87" i="2"/>
  <c r="AG87" i="2" s="1"/>
  <c r="AB87" i="2"/>
  <c r="AH87" i="2" s="1"/>
  <c r="AC87" i="2"/>
  <c r="AI87" i="2" s="1"/>
  <c r="AD87" i="2"/>
  <c r="Z88" i="2"/>
  <c r="AF88" i="2" s="1"/>
  <c r="AA88" i="2"/>
  <c r="AG88" i="2" s="1"/>
  <c r="AB88" i="2"/>
  <c r="AH88" i="2" s="1"/>
  <c r="AC88" i="2"/>
  <c r="AI88" i="2" s="1"/>
  <c r="AD88" i="2"/>
  <c r="Z90" i="2"/>
  <c r="AF90" i="2" s="1"/>
  <c r="AA90" i="2"/>
  <c r="AG90" i="2" s="1"/>
  <c r="AB90" i="2"/>
  <c r="AH90" i="2" s="1"/>
  <c r="AC90" i="2"/>
  <c r="AI90" i="2" s="1"/>
  <c r="AD90" i="2"/>
  <c r="Z91" i="2"/>
  <c r="AF91" i="2" s="1"/>
  <c r="AA91" i="2"/>
  <c r="AG91" i="2" s="1"/>
  <c r="AB91" i="2"/>
  <c r="AH91" i="2" s="1"/>
  <c r="AC91" i="2"/>
  <c r="AI91" i="2" s="1"/>
  <c r="AD91" i="2"/>
  <c r="Z92" i="2"/>
  <c r="AF92" i="2" s="1"/>
  <c r="AA92" i="2"/>
  <c r="AG92" i="2" s="1"/>
  <c r="AB92" i="2"/>
  <c r="AH92" i="2" s="1"/>
  <c r="AC92" i="2"/>
  <c r="AI92" i="2" s="1"/>
  <c r="AD92" i="2"/>
  <c r="Z93" i="2"/>
  <c r="AF93" i="2" s="1"/>
  <c r="AA93" i="2"/>
  <c r="AG93" i="2" s="1"/>
  <c r="AB93" i="2"/>
  <c r="AH93" i="2" s="1"/>
  <c r="AC93" i="2"/>
  <c r="AI93" i="2" s="1"/>
  <c r="AD93" i="2"/>
  <c r="Z94" i="2"/>
  <c r="AF94" i="2" s="1"/>
  <c r="AA94" i="2"/>
  <c r="AG94" i="2" s="1"/>
  <c r="AB94" i="2"/>
  <c r="AH94" i="2" s="1"/>
  <c r="AC94" i="2"/>
  <c r="AI94" i="2" s="1"/>
  <c r="AD94" i="2"/>
  <c r="Z95" i="2"/>
  <c r="AF95" i="2" s="1"/>
  <c r="AA95" i="2"/>
  <c r="AG95" i="2" s="1"/>
  <c r="AB95" i="2"/>
  <c r="AH95" i="2" s="1"/>
  <c r="AC95" i="2"/>
  <c r="AI95" i="2" s="1"/>
  <c r="AD95" i="2"/>
  <c r="Z96" i="2"/>
  <c r="AF96" i="2" s="1"/>
  <c r="AA96" i="2"/>
  <c r="AG96" i="2" s="1"/>
  <c r="AB96" i="2"/>
  <c r="AH96" i="2" s="1"/>
  <c r="AC96" i="2"/>
  <c r="AI96" i="2" s="1"/>
  <c r="AD96" i="2"/>
  <c r="Z97" i="2"/>
  <c r="AF97" i="2" s="1"/>
  <c r="AA97" i="2"/>
  <c r="AG97" i="2" s="1"/>
  <c r="AB97" i="2"/>
  <c r="AH97" i="2" s="1"/>
  <c r="AC97" i="2"/>
  <c r="AI97" i="2" s="1"/>
  <c r="AD97" i="2"/>
  <c r="Z98" i="2"/>
  <c r="AF98" i="2" s="1"/>
  <c r="AA98" i="2"/>
  <c r="AG98" i="2" s="1"/>
  <c r="AB98" i="2"/>
  <c r="AH98" i="2" s="1"/>
  <c r="AC98" i="2"/>
  <c r="AI98" i="2" s="1"/>
  <c r="AD98" i="2"/>
  <c r="Z99" i="2"/>
  <c r="AF99" i="2" s="1"/>
  <c r="AA99" i="2"/>
  <c r="AG99" i="2" s="1"/>
  <c r="AB99" i="2"/>
  <c r="AH99" i="2" s="1"/>
  <c r="AC99" i="2"/>
  <c r="AI99" i="2" s="1"/>
  <c r="AD99" i="2"/>
  <c r="Z100" i="2"/>
  <c r="AF100" i="2" s="1"/>
  <c r="AA100" i="2"/>
  <c r="AG100" i="2" s="1"/>
  <c r="AB100" i="2"/>
  <c r="AH100" i="2" s="1"/>
  <c r="AC100" i="2"/>
  <c r="AI100" i="2" s="1"/>
  <c r="AD100" i="2"/>
  <c r="Z101" i="2"/>
  <c r="AF101" i="2" s="1"/>
  <c r="AA101" i="2"/>
  <c r="AG101" i="2" s="1"/>
  <c r="AB101" i="2"/>
  <c r="AH101" i="2" s="1"/>
  <c r="AC101" i="2"/>
  <c r="AI101" i="2" s="1"/>
  <c r="AD101" i="2"/>
  <c r="Z102" i="2"/>
  <c r="AF102" i="2" s="1"/>
  <c r="AA102" i="2"/>
  <c r="AG102" i="2" s="1"/>
  <c r="AB102" i="2"/>
  <c r="AH102" i="2" s="1"/>
  <c r="AC102" i="2"/>
  <c r="AI102" i="2" s="1"/>
  <c r="AD102" i="2"/>
  <c r="Z103" i="2"/>
  <c r="AF103" i="2" s="1"/>
  <c r="AA103" i="2"/>
  <c r="AG103" i="2" s="1"/>
  <c r="AB103" i="2"/>
  <c r="AH103" i="2" s="1"/>
  <c r="AC103" i="2"/>
  <c r="AI103" i="2" s="1"/>
  <c r="AD103" i="2"/>
  <c r="Z104" i="2"/>
  <c r="AF104" i="2" s="1"/>
  <c r="AA104" i="2"/>
  <c r="AG104" i="2" s="1"/>
  <c r="AB104" i="2"/>
  <c r="AH104" i="2" s="1"/>
  <c r="AC104" i="2"/>
  <c r="AI104" i="2" s="1"/>
  <c r="AD104" i="2"/>
  <c r="Z105" i="2"/>
  <c r="AF105" i="2" s="1"/>
  <c r="AA105" i="2"/>
  <c r="AG105" i="2" s="1"/>
  <c r="AB105" i="2"/>
  <c r="AH105" i="2" s="1"/>
  <c r="AC105" i="2"/>
  <c r="AI105" i="2" s="1"/>
  <c r="AD105" i="2"/>
  <c r="Z106" i="2"/>
  <c r="AF106" i="2" s="1"/>
  <c r="AA106" i="2"/>
  <c r="AG106" i="2" s="1"/>
  <c r="AB106" i="2"/>
  <c r="AH106" i="2" s="1"/>
  <c r="AC106" i="2"/>
  <c r="AI106" i="2" s="1"/>
  <c r="AD106" i="2"/>
  <c r="Z107" i="2"/>
  <c r="AF107" i="2" s="1"/>
  <c r="AA107" i="2"/>
  <c r="AG107" i="2" s="1"/>
  <c r="AB107" i="2"/>
  <c r="AH107" i="2" s="1"/>
  <c r="AC107" i="2"/>
  <c r="AI107" i="2" s="1"/>
  <c r="AD107" i="2"/>
  <c r="Z108" i="2"/>
  <c r="AF108" i="2" s="1"/>
  <c r="AA108" i="2"/>
  <c r="AG108" i="2" s="1"/>
  <c r="AB108" i="2"/>
  <c r="AH108" i="2" s="1"/>
  <c r="AC108" i="2"/>
  <c r="AI108" i="2" s="1"/>
  <c r="AD108" i="2"/>
  <c r="Z109" i="2"/>
  <c r="AF109" i="2" s="1"/>
  <c r="AA109" i="2"/>
  <c r="AG109" i="2" s="1"/>
  <c r="AB109" i="2"/>
  <c r="AH109" i="2" s="1"/>
  <c r="AC109" i="2"/>
  <c r="AI109" i="2" s="1"/>
  <c r="AD109" i="2"/>
  <c r="Z110" i="2"/>
  <c r="AF110" i="2" s="1"/>
  <c r="AA110" i="2"/>
  <c r="AG110" i="2" s="1"/>
  <c r="AB110" i="2"/>
  <c r="AH110" i="2" s="1"/>
  <c r="AC110" i="2"/>
  <c r="AI110" i="2" s="1"/>
  <c r="AD110" i="2"/>
  <c r="Z111" i="2"/>
  <c r="AF111" i="2" s="1"/>
  <c r="AA111" i="2"/>
  <c r="AG111" i="2" s="1"/>
  <c r="AB111" i="2"/>
  <c r="AH111" i="2" s="1"/>
  <c r="AC111" i="2"/>
  <c r="AI111" i="2" s="1"/>
  <c r="AD111" i="2"/>
  <c r="Z112" i="2"/>
  <c r="AF112" i="2" s="1"/>
  <c r="AA112" i="2"/>
  <c r="AG112" i="2" s="1"/>
  <c r="AB112" i="2"/>
  <c r="AH112" i="2" s="1"/>
  <c r="AC112" i="2"/>
  <c r="AI112" i="2" s="1"/>
  <c r="AD112" i="2"/>
  <c r="Z115" i="2"/>
  <c r="AF115" i="2" s="1"/>
  <c r="AA115" i="2"/>
  <c r="AG115" i="2" s="1"/>
  <c r="AB115" i="2"/>
  <c r="AH115" i="2" s="1"/>
  <c r="AC115" i="2"/>
  <c r="AI115" i="2" s="1"/>
  <c r="AD115" i="2"/>
  <c r="Z113" i="2"/>
  <c r="AF113" i="2" s="1"/>
  <c r="AA113" i="2"/>
  <c r="AG113" i="2" s="1"/>
  <c r="AB113" i="2"/>
  <c r="AH113" i="2" s="1"/>
  <c r="AC113" i="2"/>
  <c r="AI113" i="2" s="1"/>
  <c r="AD113" i="2"/>
  <c r="Z114" i="2"/>
  <c r="AF114" i="2" s="1"/>
  <c r="AA114" i="2"/>
  <c r="AG114" i="2" s="1"/>
  <c r="AB114" i="2"/>
  <c r="AH114" i="2" s="1"/>
  <c r="AC114" i="2"/>
  <c r="AI114" i="2" s="1"/>
  <c r="AD114" i="2"/>
  <c r="Z116" i="2"/>
  <c r="AF116" i="2" s="1"/>
  <c r="AA116" i="2"/>
  <c r="AG116" i="2" s="1"/>
  <c r="AB116" i="2"/>
  <c r="AH116" i="2" s="1"/>
  <c r="AC116" i="2"/>
  <c r="AI116" i="2" s="1"/>
  <c r="AD116" i="2"/>
  <c r="Z120" i="2"/>
  <c r="AF120" i="2" s="1"/>
  <c r="AA120" i="2"/>
  <c r="AG120" i="2" s="1"/>
  <c r="AB120" i="2"/>
  <c r="AH120" i="2" s="1"/>
  <c r="AC120" i="2"/>
  <c r="AI120" i="2" s="1"/>
  <c r="AD120" i="2"/>
  <c r="Z121" i="2"/>
  <c r="AF121" i="2" s="1"/>
  <c r="AA121" i="2"/>
  <c r="AG121" i="2" s="1"/>
  <c r="AB121" i="2"/>
  <c r="AH121" i="2" s="1"/>
  <c r="AC121" i="2"/>
  <c r="AI121" i="2" s="1"/>
  <c r="AD121" i="2"/>
  <c r="Z119" i="2"/>
  <c r="AF119" i="2" s="1"/>
  <c r="AA119" i="2"/>
  <c r="AG119" i="2" s="1"/>
  <c r="AB119" i="2"/>
  <c r="AH119" i="2" s="1"/>
  <c r="AC119" i="2"/>
  <c r="AI119" i="2" s="1"/>
  <c r="AD119" i="2"/>
  <c r="Z117" i="2"/>
  <c r="AF117" i="2" s="1"/>
  <c r="AA117" i="2"/>
  <c r="AG117" i="2" s="1"/>
  <c r="AB117" i="2"/>
  <c r="AH117" i="2" s="1"/>
  <c r="AC117" i="2"/>
  <c r="AI117" i="2" s="1"/>
  <c r="AD117" i="2"/>
  <c r="Z118" i="2"/>
  <c r="AF118" i="2" s="1"/>
  <c r="AA118" i="2"/>
  <c r="AG118" i="2" s="1"/>
  <c r="AB118" i="2"/>
  <c r="AH118" i="2" s="1"/>
  <c r="AC118" i="2"/>
  <c r="AI118" i="2" s="1"/>
  <c r="AD118" i="2"/>
  <c r="Z122" i="2"/>
  <c r="AF122" i="2" s="1"/>
  <c r="AA122" i="2"/>
  <c r="AG122" i="2" s="1"/>
  <c r="AB122" i="2"/>
  <c r="AH122" i="2" s="1"/>
  <c r="AC122" i="2"/>
  <c r="AI122" i="2" s="1"/>
  <c r="AD122" i="2"/>
  <c r="Z123" i="2"/>
  <c r="AF123" i="2" s="1"/>
  <c r="AA123" i="2"/>
  <c r="AG123" i="2" s="1"/>
  <c r="AB123" i="2"/>
  <c r="AH123" i="2" s="1"/>
  <c r="AC123" i="2"/>
  <c r="AI123" i="2" s="1"/>
  <c r="AD123" i="2"/>
  <c r="Z124" i="2"/>
  <c r="AF124" i="2" s="1"/>
  <c r="AA124" i="2"/>
  <c r="AG124" i="2" s="1"/>
  <c r="AB124" i="2"/>
  <c r="AH124" i="2" s="1"/>
  <c r="AC124" i="2"/>
  <c r="AI124" i="2" s="1"/>
  <c r="AD124" i="2"/>
  <c r="Z126" i="2"/>
  <c r="AF126" i="2" s="1"/>
  <c r="AA126" i="2"/>
  <c r="AG126" i="2" s="1"/>
  <c r="AB126" i="2"/>
  <c r="AH126" i="2" s="1"/>
  <c r="AC126" i="2"/>
  <c r="AI126" i="2" s="1"/>
  <c r="AD126" i="2"/>
  <c r="Z125" i="2"/>
  <c r="AF125" i="2" s="1"/>
  <c r="AA125" i="2"/>
  <c r="AG125" i="2" s="1"/>
  <c r="AB125" i="2"/>
  <c r="AH125" i="2" s="1"/>
  <c r="AC125" i="2"/>
  <c r="AI125" i="2" s="1"/>
  <c r="AD125" i="2"/>
  <c r="Z131" i="2"/>
  <c r="AF131" i="2" s="1"/>
  <c r="AA131" i="2"/>
  <c r="AG131" i="2" s="1"/>
  <c r="AB131" i="2"/>
  <c r="AH131" i="2" s="1"/>
  <c r="AC131" i="2"/>
  <c r="AI131" i="2" s="1"/>
  <c r="AD131" i="2"/>
  <c r="Z127" i="2"/>
  <c r="AF127" i="2" s="1"/>
  <c r="AA127" i="2"/>
  <c r="AG127" i="2" s="1"/>
  <c r="AB127" i="2"/>
  <c r="AH127" i="2" s="1"/>
  <c r="AC127" i="2"/>
  <c r="AI127" i="2" s="1"/>
  <c r="AD127" i="2"/>
  <c r="Z128" i="2"/>
  <c r="AF128" i="2" s="1"/>
  <c r="AA128" i="2"/>
  <c r="AG128" i="2" s="1"/>
  <c r="AB128" i="2"/>
  <c r="AH128" i="2" s="1"/>
  <c r="AC128" i="2"/>
  <c r="AI128" i="2" s="1"/>
  <c r="AD128" i="2"/>
  <c r="Z129" i="2"/>
  <c r="AF129" i="2" s="1"/>
  <c r="AA129" i="2"/>
  <c r="AG129" i="2" s="1"/>
  <c r="AB129" i="2"/>
  <c r="AH129" i="2" s="1"/>
  <c r="AC129" i="2"/>
  <c r="AI129" i="2" s="1"/>
  <c r="AD129" i="2"/>
  <c r="Z130" i="2"/>
  <c r="AF130" i="2" s="1"/>
  <c r="AA130" i="2"/>
  <c r="AG130" i="2" s="1"/>
  <c r="AB130" i="2"/>
  <c r="AH130" i="2" s="1"/>
  <c r="AC130" i="2"/>
  <c r="AI130" i="2" s="1"/>
  <c r="AD130" i="2"/>
  <c r="Z132" i="2"/>
  <c r="AF132" i="2" s="1"/>
  <c r="AA132" i="2"/>
  <c r="AG132" i="2" s="1"/>
  <c r="AB132" i="2"/>
  <c r="AH132" i="2" s="1"/>
  <c r="AC132" i="2"/>
  <c r="AI132" i="2" s="1"/>
  <c r="AD132" i="2"/>
  <c r="Z133" i="2"/>
  <c r="AF133" i="2" s="1"/>
  <c r="AA133" i="2"/>
  <c r="AG133" i="2" s="1"/>
  <c r="AB133" i="2"/>
  <c r="AH133" i="2" s="1"/>
  <c r="AC133" i="2"/>
  <c r="AI133" i="2" s="1"/>
  <c r="AD133" i="2"/>
  <c r="Z134" i="2"/>
  <c r="AF134" i="2" s="1"/>
  <c r="AA134" i="2"/>
  <c r="AG134" i="2" s="1"/>
  <c r="AB134" i="2"/>
  <c r="AH134" i="2" s="1"/>
  <c r="AC134" i="2"/>
  <c r="AI134" i="2" s="1"/>
  <c r="AD134" i="2"/>
  <c r="Z135" i="2"/>
  <c r="AF135" i="2" s="1"/>
  <c r="AA135" i="2"/>
  <c r="AG135" i="2" s="1"/>
  <c r="AB135" i="2"/>
  <c r="AH135" i="2" s="1"/>
  <c r="AC135" i="2"/>
  <c r="AI135" i="2" s="1"/>
  <c r="AD135" i="2"/>
  <c r="Z136" i="2"/>
  <c r="AF136" i="2" s="1"/>
  <c r="AA136" i="2"/>
  <c r="AG136" i="2" s="1"/>
  <c r="AB136" i="2"/>
  <c r="AH136" i="2" s="1"/>
  <c r="AC136" i="2"/>
  <c r="AI136" i="2" s="1"/>
  <c r="AD136" i="2"/>
  <c r="Z137" i="2"/>
  <c r="AF137" i="2" s="1"/>
  <c r="AA137" i="2"/>
  <c r="AG137" i="2" s="1"/>
  <c r="AB137" i="2"/>
  <c r="AH137" i="2" s="1"/>
  <c r="AC137" i="2"/>
  <c r="AI137" i="2" s="1"/>
  <c r="AD137" i="2"/>
  <c r="Z138" i="2"/>
  <c r="AF138" i="2" s="1"/>
  <c r="AA138" i="2"/>
  <c r="AG138" i="2" s="1"/>
  <c r="AB138" i="2"/>
  <c r="AH138" i="2" s="1"/>
  <c r="AC138" i="2"/>
  <c r="AI138" i="2" s="1"/>
  <c r="AD138" i="2"/>
  <c r="Z139" i="2"/>
  <c r="AF139" i="2" s="1"/>
  <c r="AA139" i="2"/>
  <c r="AG139" i="2" s="1"/>
  <c r="AB139" i="2"/>
  <c r="AH139" i="2" s="1"/>
  <c r="AC139" i="2"/>
  <c r="AI139" i="2" s="1"/>
  <c r="AD139" i="2"/>
  <c r="Z140" i="2"/>
  <c r="AF140" i="2" s="1"/>
  <c r="AA140" i="2"/>
  <c r="AG140" i="2" s="1"/>
  <c r="AB140" i="2"/>
  <c r="AH140" i="2" s="1"/>
  <c r="AC140" i="2"/>
  <c r="AI140" i="2" s="1"/>
  <c r="AD140" i="2"/>
  <c r="Z141" i="2"/>
  <c r="AF141" i="2" s="1"/>
  <c r="AA141" i="2"/>
  <c r="AG141" i="2" s="1"/>
  <c r="AB141" i="2"/>
  <c r="AH141" i="2" s="1"/>
  <c r="AC141" i="2"/>
  <c r="AI141" i="2" s="1"/>
  <c r="AD141" i="2"/>
  <c r="Z142" i="2"/>
  <c r="AF142" i="2" s="1"/>
  <c r="AA142" i="2"/>
  <c r="AG142" i="2" s="1"/>
  <c r="AB142" i="2"/>
  <c r="AH142" i="2" s="1"/>
  <c r="AC142" i="2"/>
  <c r="AI142" i="2" s="1"/>
  <c r="AD142" i="2"/>
  <c r="Z145" i="2"/>
  <c r="AF145" i="2" s="1"/>
  <c r="AA145" i="2"/>
  <c r="AG145" i="2" s="1"/>
  <c r="AB145" i="2"/>
  <c r="AH145" i="2" s="1"/>
  <c r="AC145" i="2"/>
  <c r="AI145" i="2" s="1"/>
  <c r="AD145" i="2"/>
  <c r="Z146" i="2"/>
  <c r="AF146" i="2" s="1"/>
  <c r="AA146" i="2"/>
  <c r="AG146" i="2" s="1"/>
  <c r="AB146" i="2"/>
  <c r="AH146" i="2" s="1"/>
  <c r="AC146" i="2"/>
  <c r="AI146" i="2" s="1"/>
  <c r="AD146" i="2"/>
  <c r="Z147" i="2"/>
  <c r="AF147" i="2" s="1"/>
  <c r="AA147" i="2"/>
  <c r="AG147" i="2" s="1"/>
  <c r="AB147" i="2"/>
  <c r="AH147" i="2" s="1"/>
  <c r="AC147" i="2"/>
  <c r="AI147" i="2" s="1"/>
  <c r="AD147" i="2"/>
  <c r="Z148" i="2"/>
  <c r="AF148" i="2" s="1"/>
  <c r="AA148" i="2"/>
  <c r="AG148" i="2" s="1"/>
  <c r="AB148" i="2"/>
  <c r="AH148" i="2" s="1"/>
  <c r="AC148" i="2"/>
  <c r="AI148" i="2" s="1"/>
  <c r="AD148" i="2"/>
  <c r="Z150" i="2"/>
  <c r="AF150" i="2" s="1"/>
  <c r="AA150" i="2"/>
  <c r="AG150" i="2" s="1"/>
  <c r="AB150" i="2"/>
  <c r="AH150" i="2" s="1"/>
  <c r="AC150" i="2"/>
  <c r="AI150" i="2" s="1"/>
  <c r="AD150" i="2"/>
  <c r="Z149" i="2"/>
  <c r="AF149" i="2" s="1"/>
  <c r="AA149" i="2"/>
  <c r="AG149" i="2" s="1"/>
  <c r="AB149" i="2"/>
  <c r="AH149" i="2" s="1"/>
  <c r="AC149" i="2"/>
  <c r="AI149" i="2" s="1"/>
  <c r="AD149" i="2"/>
  <c r="Z151" i="2"/>
  <c r="AF151" i="2" s="1"/>
  <c r="AA151" i="2"/>
  <c r="AG151" i="2" s="1"/>
  <c r="AB151" i="2"/>
  <c r="AH151" i="2" s="1"/>
  <c r="AC151" i="2"/>
  <c r="AI151" i="2" s="1"/>
  <c r="AD151" i="2"/>
  <c r="Z153" i="2"/>
  <c r="AF153" i="2" s="1"/>
  <c r="AA153" i="2"/>
  <c r="AG153" i="2" s="1"/>
  <c r="AB153" i="2"/>
  <c r="AH153" i="2" s="1"/>
  <c r="AC153" i="2"/>
  <c r="AI153" i="2" s="1"/>
  <c r="AD153" i="2"/>
  <c r="Z152" i="2"/>
  <c r="AF152" i="2" s="1"/>
  <c r="AA152" i="2"/>
  <c r="AG152" i="2" s="1"/>
  <c r="AB152" i="2"/>
  <c r="AH152" i="2" s="1"/>
  <c r="AC152" i="2"/>
  <c r="AI152" i="2" s="1"/>
  <c r="AD152" i="2"/>
  <c r="Z154" i="2"/>
  <c r="AF154" i="2" s="1"/>
  <c r="AA154" i="2"/>
  <c r="AG154" i="2" s="1"/>
  <c r="AB154" i="2"/>
  <c r="AH154" i="2" s="1"/>
  <c r="AC154" i="2"/>
  <c r="AI154" i="2" s="1"/>
  <c r="AD154" i="2"/>
  <c r="Z155" i="2"/>
  <c r="AF155" i="2" s="1"/>
  <c r="AA155" i="2"/>
  <c r="AG155" i="2" s="1"/>
  <c r="AB155" i="2"/>
  <c r="AH155" i="2" s="1"/>
  <c r="AC155" i="2"/>
  <c r="AI155" i="2" s="1"/>
  <c r="AD155" i="2"/>
  <c r="Z156" i="2"/>
  <c r="AF156" i="2" s="1"/>
  <c r="AA156" i="2"/>
  <c r="AG156" i="2" s="1"/>
  <c r="AB156" i="2"/>
  <c r="AH156" i="2" s="1"/>
  <c r="AC156" i="2"/>
  <c r="AI156" i="2" s="1"/>
  <c r="AD156" i="2"/>
  <c r="Z157" i="2"/>
  <c r="AF157" i="2" s="1"/>
  <c r="AA157" i="2"/>
  <c r="AG157" i="2" s="1"/>
  <c r="AB157" i="2"/>
  <c r="AH157" i="2" s="1"/>
  <c r="AC157" i="2"/>
  <c r="AI157" i="2" s="1"/>
  <c r="AD157" i="2"/>
  <c r="Z158" i="2"/>
  <c r="AF158" i="2" s="1"/>
  <c r="AA158" i="2"/>
  <c r="AG158" i="2" s="1"/>
  <c r="AB158" i="2"/>
  <c r="AH158" i="2" s="1"/>
  <c r="AC158" i="2"/>
  <c r="AI158" i="2" s="1"/>
  <c r="AD158" i="2"/>
  <c r="Z159" i="2"/>
  <c r="AF159" i="2" s="1"/>
  <c r="AA159" i="2"/>
  <c r="AG159" i="2" s="1"/>
  <c r="AB159" i="2"/>
  <c r="AH159" i="2" s="1"/>
  <c r="AC159" i="2"/>
  <c r="AI159" i="2" s="1"/>
  <c r="AD159" i="2"/>
  <c r="Z160" i="2"/>
  <c r="AF160" i="2" s="1"/>
  <c r="AA160" i="2"/>
  <c r="AG160" i="2" s="1"/>
  <c r="AB160" i="2"/>
  <c r="AH160" i="2" s="1"/>
  <c r="AC160" i="2"/>
  <c r="AI160" i="2" s="1"/>
  <c r="AD160" i="2"/>
  <c r="Z161" i="2"/>
  <c r="AF161" i="2" s="1"/>
  <c r="AA161" i="2"/>
  <c r="AG161" i="2" s="1"/>
  <c r="AB161" i="2"/>
  <c r="AH161" i="2" s="1"/>
  <c r="AC161" i="2"/>
  <c r="AI161" i="2" s="1"/>
  <c r="AD161" i="2"/>
  <c r="Z162" i="2"/>
  <c r="AF162" i="2" s="1"/>
  <c r="AA162" i="2"/>
  <c r="AG162" i="2" s="1"/>
  <c r="AB162" i="2"/>
  <c r="AH162" i="2" s="1"/>
  <c r="AC162" i="2"/>
  <c r="AI162" i="2" s="1"/>
  <c r="AD162" i="2"/>
  <c r="Z163" i="2"/>
  <c r="AF163" i="2" s="1"/>
  <c r="AA163" i="2"/>
  <c r="AG163" i="2" s="1"/>
  <c r="AB163" i="2"/>
  <c r="AH163" i="2" s="1"/>
  <c r="AC163" i="2"/>
  <c r="AI163" i="2" s="1"/>
  <c r="AD163" i="2"/>
  <c r="Z164" i="2"/>
  <c r="AF164" i="2" s="1"/>
  <c r="AA164" i="2"/>
  <c r="AG164" i="2" s="1"/>
  <c r="AB164" i="2"/>
  <c r="AH164" i="2" s="1"/>
  <c r="AC164" i="2"/>
  <c r="AI164" i="2" s="1"/>
  <c r="AD164" i="2"/>
  <c r="Z165" i="2"/>
  <c r="AF165" i="2" s="1"/>
  <c r="AA165" i="2"/>
  <c r="AG165" i="2" s="1"/>
  <c r="AB165" i="2"/>
  <c r="AH165" i="2" s="1"/>
  <c r="AC165" i="2"/>
  <c r="AI165" i="2" s="1"/>
  <c r="AD165" i="2"/>
  <c r="Z180" i="2"/>
  <c r="AF180" i="2" s="1"/>
  <c r="AA180" i="2"/>
  <c r="AG180" i="2" s="1"/>
  <c r="AB180" i="2"/>
  <c r="AH180" i="2" s="1"/>
  <c r="AC180" i="2"/>
  <c r="AI180" i="2" s="1"/>
  <c r="AD180" i="2"/>
  <c r="Z166" i="2"/>
  <c r="AF166" i="2" s="1"/>
  <c r="AA166" i="2"/>
  <c r="AG166" i="2" s="1"/>
  <c r="AB166" i="2"/>
  <c r="AH166" i="2" s="1"/>
  <c r="AC166" i="2"/>
  <c r="AI166" i="2" s="1"/>
  <c r="AD166" i="2"/>
  <c r="Z169" i="2"/>
  <c r="AF169" i="2" s="1"/>
  <c r="AA169" i="2"/>
  <c r="AG169" i="2" s="1"/>
  <c r="AB169" i="2"/>
  <c r="AH169" i="2" s="1"/>
  <c r="AC169" i="2"/>
  <c r="AI169" i="2" s="1"/>
  <c r="AD169" i="2"/>
  <c r="Z167" i="2"/>
  <c r="AF167" i="2" s="1"/>
  <c r="AA167" i="2"/>
  <c r="AG167" i="2" s="1"/>
  <c r="AB167" i="2"/>
  <c r="AH167" i="2" s="1"/>
  <c r="AC167" i="2"/>
  <c r="AI167" i="2" s="1"/>
  <c r="AD167" i="2"/>
  <c r="Z168" i="2"/>
  <c r="AF168" i="2" s="1"/>
  <c r="AA168" i="2"/>
  <c r="AG168" i="2" s="1"/>
  <c r="AB168" i="2"/>
  <c r="AH168" i="2" s="1"/>
  <c r="AC168" i="2"/>
  <c r="AI168" i="2" s="1"/>
  <c r="AD168" i="2"/>
  <c r="Z170" i="2"/>
  <c r="AF170" i="2" s="1"/>
  <c r="AA170" i="2"/>
  <c r="AG170" i="2" s="1"/>
  <c r="AB170" i="2"/>
  <c r="AH170" i="2" s="1"/>
  <c r="AC170" i="2"/>
  <c r="AI170" i="2" s="1"/>
  <c r="AD170" i="2"/>
  <c r="Z171" i="2"/>
  <c r="AF171" i="2" s="1"/>
  <c r="AA171" i="2"/>
  <c r="AG171" i="2" s="1"/>
  <c r="AB171" i="2"/>
  <c r="AH171" i="2" s="1"/>
  <c r="AC171" i="2"/>
  <c r="AI171" i="2" s="1"/>
  <c r="AD171" i="2"/>
  <c r="Z172" i="2"/>
  <c r="AF172" i="2" s="1"/>
  <c r="AA172" i="2"/>
  <c r="AG172" i="2" s="1"/>
  <c r="AB172" i="2"/>
  <c r="AH172" i="2" s="1"/>
  <c r="AC172" i="2"/>
  <c r="AI172" i="2" s="1"/>
  <c r="AD172" i="2"/>
  <c r="Z173" i="2"/>
  <c r="AF173" i="2" s="1"/>
  <c r="AA173" i="2"/>
  <c r="AG173" i="2" s="1"/>
  <c r="AB173" i="2"/>
  <c r="AH173" i="2" s="1"/>
  <c r="AC173" i="2"/>
  <c r="AI173" i="2" s="1"/>
  <c r="AD173" i="2"/>
  <c r="Z174" i="2"/>
  <c r="AF174" i="2" s="1"/>
  <c r="AA174" i="2"/>
  <c r="AG174" i="2" s="1"/>
  <c r="AB174" i="2"/>
  <c r="AH174" i="2" s="1"/>
  <c r="AC174" i="2"/>
  <c r="AI174" i="2" s="1"/>
  <c r="AD174" i="2"/>
  <c r="Z175" i="2"/>
  <c r="AF175" i="2" s="1"/>
  <c r="AA175" i="2"/>
  <c r="AG175" i="2" s="1"/>
  <c r="AB175" i="2"/>
  <c r="AH175" i="2" s="1"/>
  <c r="AC175" i="2"/>
  <c r="AI175" i="2" s="1"/>
  <c r="AD175" i="2"/>
  <c r="Z176" i="2"/>
  <c r="AF176" i="2" s="1"/>
  <c r="AA176" i="2"/>
  <c r="AG176" i="2" s="1"/>
  <c r="AB176" i="2"/>
  <c r="AH176" i="2" s="1"/>
  <c r="AC176" i="2"/>
  <c r="AI176" i="2" s="1"/>
  <c r="AD176" i="2"/>
  <c r="Z177" i="2"/>
  <c r="AF177" i="2" s="1"/>
  <c r="AA177" i="2"/>
  <c r="AG177" i="2" s="1"/>
  <c r="AB177" i="2"/>
  <c r="AH177" i="2" s="1"/>
  <c r="AC177" i="2"/>
  <c r="AI177" i="2" s="1"/>
  <c r="AD177" i="2"/>
  <c r="Z178" i="2"/>
  <c r="AF178" i="2" s="1"/>
  <c r="AA178" i="2"/>
  <c r="AG178" i="2" s="1"/>
  <c r="AB178" i="2"/>
  <c r="AH178" i="2" s="1"/>
  <c r="AC178" i="2"/>
  <c r="AI178" i="2" s="1"/>
  <c r="AD178" i="2"/>
  <c r="Z179" i="2"/>
  <c r="AF179" i="2" s="1"/>
  <c r="AA179" i="2"/>
  <c r="AG179" i="2" s="1"/>
  <c r="AB179" i="2"/>
  <c r="AH179" i="2" s="1"/>
  <c r="AC179" i="2"/>
  <c r="AI179" i="2" s="1"/>
  <c r="AD179" i="2"/>
  <c r="Z181" i="2"/>
  <c r="AF181" i="2" s="1"/>
  <c r="AA181" i="2"/>
  <c r="AG181" i="2" s="1"/>
  <c r="AB181" i="2"/>
  <c r="AH181" i="2" s="1"/>
  <c r="AC181" i="2"/>
  <c r="AI181" i="2" s="1"/>
  <c r="AD181" i="2"/>
  <c r="Z182" i="2"/>
  <c r="AF182" i="2" s="1"/>
  <c r="AA182" i="2"/>
  <c r="AG182" i="2" s="1"/>
  <c r="AB182" i="2"/>
  <c r="AH182" i="2" s="1"/>
  <c r="AC182" i="2"/>
  <c r="AI182" i="2" s="1"/>
  <c r="AD182" i="2"/>
  <c r="Z183" i="2"/>
  <c r="AF183" i="2" s="1"/>
  <c r="AA183" i="2"/>
  <c r="AG183" i="2" s="1"/>
  <c r="AB183" i="2"/>
  <c r="AH183" i="2" s="1"/>
  <c r="AC183" i="2"/>
  <c r="AI183" i="2" s="1"/>
  <c r="AD183" i="2"/>
  <c r="Z184" i="2"/>
  <c r="AF184" i="2" s="1"/>
  <c r="AA184" i="2"/>
  <c r="AG184" i="2" s="1"/>
  <c r="AB184" i="2"/>
  <c r="AH184" i="2" s="1"/>
  <c r="AC184" i="2"/>
  <c r="AI184" i="2" s="1"/>
  <c r="AD184" i="2"/>
  <c r="Z185" i="2"/>
  <c r="AF185" i="2" s="1"/>
  <c r="AA185" i="2"/>
  <c r="AG185" i="2" s="1"/>
  <c r="AB185" i="2"/>
  <c r="AH185" i="2" s="1"/>
  <c r="AC185" i="2"/>
  <c r="AI185" i="2" s="1"/>
  <c r="AD185" i="2"/>
  <c r="Z186" i="2"/>
  <c r="AF186" i="2" s="1"/>
  <c r="AA186" i="2"/>
  <c r="AG186" i="2" s="1"/>
  <c r="AB186" i="2"/>
  <c r="AH186" i="2" s="1"/>
  <c r="AC186" i="2"/>
  <c r="AI186" i="2" s="1"/>
  <c r="AD186" i="2"/>
  <c r="Z187" i="2"/>
  <c r="AF187" i="2" s="1"/>
  <c r="AA187" i="2"/>
  <c r="AG187" i="2" s="1"/>
  <c r="AB187" i="2"/>
  <c r="AH187" i="2" s="1"/>
  <c r="AC187" i="2"/>
  <c r="AI187" i="2" s="1"/>
  <c r="AD187" i="2"/>
  <c r="Z188" i="2"/>
  <c r="AF188" i="2" s="1"/>
  <c r="AA188" i="2"/>
  <c r="AG188" i="2" s="1"/>
  <c r="AB188" i="2"/>
  <c r="AH188" i="2" s="1"/>
  <c r="AC188" i="2"/>
  <c r="AI188" i="2" s="1"/>
  <c r="AD188" i="2"/>
  <c r="Z189" i="2"/>
  <c r="AF189" i="2" s="1"/>
  <c r="AA189" i="2"/>
  <c r="AG189" i="2" s="1"/>
  <c r="AB189" i="2"/>
  <c r="AH189" i="2" s="1"/>
  <c r="AC189" i="2"/>
  <c r="AI189" i="2" s="1"/>
  <c r="AD189" i="2"/>
  <c r="Z190" i="2"/>
  <c r="AF190" i="2" s="1"/>
  <c r="AA190" i="2"/>
  <c r="AG190" i="2" s="1"/>
  <c r="AB190" i="2"/>
  <c r="AH190" i="2" s="1"/>
  <c r="AC190" i="2"/>
  <c r="AI190" i="2" s="1"/>
  <c r="AD190" i="2"/>
  <c r="Z191" i="2"/>
  <c r="AF191" i="2" s="1"/>
  <c r="AA191" i="2"/>
  <c r="AG191" i="2" s="1"/>
  <c r="AB191" i="2"/>
  <c r="AH191" i="2" s="1"/>
  <c r="AC191" i="2"/>
  <c r="AI191" i="2" s="1"/>
  <c r="AD191" i="2"/>
  <c r="Z192" i="2"/>
  <c r="AF192" i="2" s="1"/>
  <c r="AA192" i="2"/>
  <c r="AG192" i="2" s="1"/>
  <c r="AB192" i="2"/>
  <c r="AH192" i="2" s="1"/>
  <c r="AC192" i="2"/>
  <c r="AI192" i="2" s="1"/>
  <c r="AD192" i="2"/>
  <c r="Z143" i="2"/>
  <c r="AF143" i="2" s="1"/>
  <c r="AA143" i="2"/>
  <c r="AG143" i="2" s="1"/>
  <c r="AB143" i="2"/>
  <c r="AH143" i="2" s="1"/>
  <c r="AC143" i="2"/>
  <c r="AI143" i="2" s="1"/>
  <c r="AD143" i="2"/>
  <c r="Z144" i="2"/>
  <c r="AF144" i="2" s="1"/>
  <c r="AA144" i="2"/>
  <c r="AG144" i="2" s="1"/>
  <c r="AB144" i="2"/>
  <c r="AH144" i="2" s="1"/>
  <c r="AC144" i="2"/>
  <c r="AI144" i="2" s="1"/>
  <c r="AD144" i="2"/>
  <c r="Z193" i="2"/>
  <c r="AF193" i="2" s="1"/>
  <c r="AA193" i="2"/>
  <c r="AG193" i="2" s="1"/>
  <c r="AB193" i="2"/>
  <c r="AH193" i="2" s="1"/>
  <c r="AC193" i="2"/>
  <c r="AI193" i="2" s="1"/>
  <c r="AD193" i="2"/>
  <c r="Z194" i="2"/>
  <c r="AF194" i="2" s="1"/>
  <c r="AA194" i="2"/>
  <c r="AG194" i="2" s="1"/>
  <c r="AB194" i="2"/>
  <c r="AH194" i="2" s="1"/>
  <c r="AC194" i="2"/>
  <c r="AI194" i="2" s="1"/>
  <c r="AD194" i="2"/>
  <c r="Z195" i="2"/>
  <c r="AF195" i="2" s="1"/>
  <c r="AA195" i="2"/>
  <c r="AG195" i="2" s="1"/>
  <c r="AB195" i="2"/>
  <c r="AH195" i="2" s="1"/>
  <c r="AC195" i="2"/>
  <c r="AI195" i="2" s="1"/>
  <c r="AD195" i="2"/>
  <c r="Z196" i="2"/>
  <c r="AF196" i="2" s="1"/>
  <c r="AA196" i="2"/>
  <c r="AG196" i="2" s="1"/>
  <c r="AB196" i="2"/>
  <c r="AH196" i="2" s="1"/>
  <c r="AC196" i="2"/>
  <c r="AI196" i="2" s="1"/>
  <c r="AD196" i="2"/>
  <c r="Z197" i="2"/>
  <c r="AF197" i="2" s="1"/>
  <c r="AA197" i="2"/>
  <c r="AG197" i="2" s="1"/>
  <c r="AB197" i="2"/>
  <c r="AH197" i="2" s="1"/>
  <c r="AC197" i="2"/>
  <c r="AI197" i="2" s="1"/>
  <c r="AD197" i="2"/>
  <c r="Z198" i="2"/>
  <c r="AF198" i="2" s="1"/>
  <c r="AA198" i="2"/>
  <c r="AG198" i="2" s="1"/>
  <c r="AB198" i="2"/>
  <c r="AH198" i="2" s="1"/>
  <c r="AC198" i="2"/>
  <c r="AI198" i="2" s="1"/>
  <c r="AD198" i="2"/>
  <c r="Z201" i="2"/>
  <c r="AF201" i="2" s="1"/>
  <c r="AA201" i="2"/>
  <c r="AG201" i="2" s="1"/>
  <c r="AB201" i="2"/>
  <c r="AH201" i="2" s="1"/>
  <c r="AC201" i="2"/>
  <c r="AI201" i="2" s="1"/>
  <c r="AD201" i="2"/>
  <c r="Z199" i="2"/>
  <c r="AF199" i="2" s="1"/>
  <c r="AA199" i="2"/>
  <c r="AG199" i="2" s="1"/>
  <c r="AB199" i="2"/>
  <c r="AH199" i="2" s="1"/>
  <c r="AC199" i="2"/>
  <c r="AI199" i="2" s="1"/>
  <c r="AD199" i="2"/>
  <c r="Z200" i="2"/>
  <c r="AF200" i="2" s="1"/>
  <c r="AA200" i="2"/>
  <c r="AG200" i="2" s="1"/>
  <c r="AB200" i="2"/>
  <c r="AH200" i="2" s="1"/>
  <c r="AC200" i="2"/>
  <c r="AI200" i="2" s="1"/>
  <c r="AD200" i="2"/>
  <c r="Z202" i="2"/>
  <c r="AF202" i="2" s="1"/>
  <c r="AA202" i="2"/>
  <c r="AG202" i="2" s="1"/>
  <c r="AB202" i="2"/>
  <c r="AH202" i="2" s="1"/>
  <c r="AC202" i="2"/>
  <c r="AI202" i="2" s="1"/>
  <c r="AD202" i="2"/>
  <c r="Z203" i="2"/>
  <c r="AF203" i="2" s="1"/>
  <c r="AA203" i="2"/>
  <c r="AG203" i="2" s="1"/>
  <c r="AB203" i="2"/>
  <c r="AH203" i="2" s="1"/>
  <c r="AC203" i="2"/>
  <c r="AI203" i="2" s="1"/>
  <c r="AD203" i="2"/>
  <c r="Z204" i="2"/>
  <c r="AF204" i="2" s="1"/>
  <c r="AA204" i="2"/>
  <c r="AG204" i="2" s="1"/>
  <c r="AB204" i="2"/>
  <c r="AH204" i="2" s="1"/>
  <c r="AC204" i="2"/>
  <c r="AI204" i="2" s="1"/>
  <c r="AD204" i="2"/>
  <c r="Z205" i="2"/>
  <c r="AF205" i="2" s="1"/>
  <c r="AA205" i="2"/>
  <c r="AG205" i="2" s="1"/>
  <c r="AB205" i="2"/>
  <c r="AH205" i="2" s="1"/>
  <c r="AC205" i="2"/>
  <c r="AI205" i="2" s="1"/>
  <c r="AD205" i="2"/>
  <c r="Z206" i="2"/>
  <c r="AF206" i="2" s="1"/>
  <c r="AA206" i="2"/>
  <c r="AG206" i="2" s="1"/>
  <c r="AB206" i="2"/>
  <c r="AH206" i="2" s="1"/>
  <c r="AC206" i="2"/>
  <c r="AI206" i="2" s="1"/>
  <c r="AD206" i="2"/>
  <c r="Z207" i="2"/>
  <c r="AF207" i="2" s="1"/>
  <c r="AA207" i="2"/>
  <c r="AG207" i="2" s="1"/>
  <c r="AB207" i="2"/>
  <c r="AH207" i="2" s="1"/>
  <c r="AC207" i="2"/>
  <c r="AI207" i="2" s="1"/>
  <c r="AD207" i="2"/>
  <c r="Z208" i="2"/>
  <c r="AF208" i="2" s="1"/>
  <c r="AA208" i="2"/>
  <c r="AG208" i="2" s="1"/>
  <c r="AB208" i="2"/>
  <c r="AH208" i="2" s="1"/>
  <c r="AC208" i="2"/>
  <c r="AI208" i="2" s="1"/>
  <c r="AD208" i="2"/>
  <c r="Z210" i="2"/>
  <c r="AF210" i="2" s="1"/>
  <c r="AA210" i="2"/>
  <c r="AG210" i="2" s="1"/>
  <c r="AB210" i="2"/>
  <c r="AH210" i="2" s="1"/>
  <c r="AC210" i="2"/>
  <c r="AI210" i="2" s="1"/>
  <c r="AD210" i="2"/>
  <c r="Z209" i="2"/>
  <c r="AF209" i="2" s="1"/>
  <c r="AA209" i="2"/>
  <c r="AG209" i="2" s="1"/>
  <c r="AB209" i="2"/>
  <c r="AH209" i="2" s="1"/>
  <c r="AC209" i="2"/>
  <c r="AI209" i="2" s="1"/>
  <c r="AD209" i="2"/>
  <c r="Z211" i="2"/>
  <c r="AF211" i="2" s="1"/>
  <c r="AA211" i="2"/>
  <c r="AG211" i="2" s="1"/>
  <c r="AB211" i="2"/>
  <c r="AH211" i="2" s="1"/>
  <c r="AC211" i="2"/>
  <c r="AI211" i="2" s="1"/>
  <c r="AD211" i="2"/>
  <c r="Z212" i="2"/>
  <c r="AF212" i="2" s="1"/>
  <c r="AA212" i="2"/>
  <c r="AG212" i="2" s="1"/>
  <c r="AB212" i="2"/>
  <c r="AH212" i="2" s="1"/>
  <c r="AC212" i="2"/>
  <c r="AI212" i="2" s="1"/>
  <c r="AD212" i="2"/>
  <c r="Z213" i="2"/>
  <c r="AF213" i="2" s="1"/>
  <c r="AA213" i="2"/>
  <c r="AG213" i="2" s="1"/>
  <c r="AB213" i="2"/>
  <c r="AH213" i="2" s="1"/>
  <c r="AC213" i="2"/>
  <c r="AI213" i="2" s="1"/>
  <c r="AD213" i="2"/>
  <c r="Z214" i="2"/>
  <c r="AF214" i="2" s="1"/>
  <c r="AA214" i="2"/>
  <c r="AG214" i="2" s="1"/>
  <c r="AB214" i="2"/>
  <c r="AH214" i="2" s="1"/>
  <c r="AC214" i="2"/>
  <c r="AI214" i="2" s="1"/>
  <c r="AD214" i="2"/>
  <c r="Z215" i="2"/>
  <c r="AF215" i="2" s="1"/>
  <c r="AA215" i="2"/>
  <c r="AG215" i="2" s="1"/>
  <c r="AB215" i="2"/>
  <c r="AH215" i="2" s="1"/>
  <c r="AC215" i="2"/>
  <c r="AI215" i="2" s="1"/>
  <c r="AD215" i="2"/>
  <c r="Z217" i="2"/>
  <c r="AF217" i="2" s="1"/>
  <c r="AA217" i="2"/>
  <c r="AG217" i="2" s="1"/>
  <c r="AB217" i="2"/>
  <c r="AH217" i="2" s="1"/>
  <c r="AC217" i="2"/>
  <c r="AI217" i="2" s="1"/>
  <c r="AD217" i="2"/>
  <c r="Z218" i="2"/>
  <c r="AF218" i="2" s="1"/>
  <c r="AA218" i="2"/>
  <c r="AG218" i="2" s="1"/>
  <c r="AB218" i="2"/>
  <c r="AH218" i="2" s="1"/>
  <c r="AC218" i="2"/>
  <c r="AI218" i="2" s="1"/>
  <c r="AD218" i="2"/>
  <c r="Z216" i="2"/>
  <c r="AF216" i="2" s="1"/>
  <c r="AA216" i="2"/>
  <c r="AG216" i="2" s="1"/>
  <c r="AB216" i="2"/>
  <c r="AH216" i="2" s="1"/>
  <c r="AC216" i="2"/>
  <c r="AI216" i="2" s="1"/>
  <c r="AD216" i="2"/>
  <c r="Z219" i="2"/>
  <c r="AF219" i="2" s="1"/>
  <c r="AA219" i="2"/>
  <c r="AG219" i="2" s="1"/>
  <c r="AB219" i="2"/>
  <c r="AH219" i="2" s="1"/>
  <c r="AC219" i="2"/>
  <c r="AI219" i="2" s="1"/>
  <c r="AD219" i="2"/>
  <c r="Z220" i="2"/>
  <c r="AF220" i="2" s="1"/>
  <c r="AA220" i="2"/>
  <c r="AG220" i="2" s="1"/>
  <c r="AB220" i="2"/>
  <c r="AH220" i="2" s="1"/>
  <c r="AC220" i="2"/>
  <c r="AI220" i="2" s="1"/>
  <c r="AD220" i="2"/>
  <c r="Z221" i="2"/>
  <c r="AF221" i="2" s="1"/>
  <c r="AA221" i="2"/>
  <c r="AG221" i="2" s="1"/>
  <c r="AB221" i="2"/>
  <c r="AH221" i="2" s="1"/>
  <c r="AC221" i="2"/>
  <c r="AI221" i="2" s="1"/>
  <c r="AD221" i="2"/>
  <c r="Z222" i="2"/>
  <c r="AF222" i="2" s="1"/>
  <c r="AA222" i="2"/>
  <c r="AG222" i="2" s="1"/>
  <c r="AB222" i="2"/>
  <c r="AH222" i="2" s="1"/>
  <c r="AC222" i="2"/>
  <c r="AI222" i="2" s="1"/>
  <c r="AD222" i="2"/>
  <c r="Z223" i="2"/>
  <c r="AF223" i="2" s="1"/>
  <c r="AA223" i="2"/>
  <c r="AG223" i="2" s="1"/>
  <c r="AB223" i="2"/>
  <c r="AH223" i="2" s="1"/>
  <c r="AC223" i="2"/>
  <c r="AI223" i="2" s="1"/>
  <c r="AD223" i="2"/>
  <c r="Z224" i="2"/>
  <c r="AF224" i="2" s="1"/>
  <c r="AA224" i="2"/>
  <c r="AG224" i="2" s="1"/>
  <c r="AB224" i="2"/>
  <c r="AH224" i="2" s="1"/>
  <c r="AC224" i="2"/>
  <c r="AI224" i="2" s="1"/>
  <c r="AD224" i="2"/>
  <c r="Z226" i="2"/>
  <c r="AF226" i="2" s="1"/>
  <c r="AA226" i="2"/>
  <c r="AG226" i="2" s="1"/>
  <c r="AB226" i="2"/>
  <c r="AH226" i="2" s="1"/>
  <c r="AC226" i="2"/>
  <c r="AI226" i="2" s="1"/>
  <c r="AD226" i="2"/>
  <c r="Z225" i="2"/>
  <c r="AF225" i="2" s="1"/>
  <c r="AA225" i="2"/>
  <c r="AG225" i="2" s="1"/>
  <c r="AB225" i="2"/>
  <c r="AH225" i="2" s="1"/>
  <c r="AC225" i="2"/>
  <c r="AI225" i="2" s="1"/>
  <c r="AD225" i="2"/>
  <c r="Z227" i="2"/>
  <c r="AF227" i="2" s="1"/>
  <c r="AA227" i="2"/>
  <c r="AG227" i="2" s="1"/>
  <c r="AB227" i="2"/>
  <c r="AH227" i="2" s="1"/>
  <c r="AC227" i="2"/>
  <c r="AI227" i="2" s="1"/>
  <c r="AD227" i="2"/>
  <c r="Z228" i="2"/>
  <c r="AF228" i="2" s="1"/>
  <c r="AA228" i="2"/>
  <c r="AG228" i="2" s="1"/>
  <c r="AB228" i="2"/>
  <c r="AH228" i="2" s="1"/>
  <c r="AC228" i="2"/>
  <c r="AI228" i="2" s="1"/>
  <c r="AD228" i="2"/>
  <c r="Z229" i="2"/>
  <c r="AF229" i="2" s="1"/>
  <c r="AA229" i="2"/>
  <c r="AG229" i="2" s="1"/>
  <c r="AB229" i="2"/>
  <c r="AH229" i="2" s="1"/>
  <c r="AC229" i="2"/>
  <c r="AI229" i="2" s="1"/>
  <c r="AD229" i="2"/>
  <c r="Z230" i="2"/>
  <c r="AF230" i="2" s="1"/>
  <c r="AA230" i="2"/>
  <c r="AG230" i="2" s="1"/>
  <c r="AB230" i="2"/>
  <c r="AH230" i="2" s="1"/>
  <c r="AC230" i="2"/>
  <c r="AI230" i="2" s="1"/>
  <c r="AD230" i="2"/>
  <c r="Z231" i="2"/>
  <c r="AF231" i="2" s="1"/>
  <c r="AA231" i="2"/>
  <c r="AG231" i="2" s="1"/>
  <c r="AB231" i="2"/>
  <c r="AH231" i="2" s="1"/>
  <c r="AC231" i="2"/>
  <c r="AI231" i="2" s="1"/>
  <c r="AD231" i="2"/>
  <c r="Z232" i="2"/>
  <c r="AF232" i="2" s="1"/>
  <c r="AA232" i="2"/>
  <c r="AG232" i="2" s="1"/>
  <c r="AB232" i="2"/>
  <c r="AH232" i="2" s="1"/>
  <c r="AC232" i="2"/>
  <c r="AI232" i="2" s="1"/>
  <c r="AD232" i="2"/>
  <c r="Z233" i="2"/>
  <c r="AF233" i="2" s="1"/>
  <c r="AA233" i="2"/>
  <c r="AG233" i="2" s="1"/>
  <c r="AB233" i="2"/>
  <c r="AH233" i="2" s="1"/>
  <c r="AC233" i="2"/>
  <c r="AI233" i="2" s="1"/>
  <c r="AD233" i="2"/>
  <c r="Z234" i="2"/>
  <c r="AF234" i="2" s="1"/>
  <c r="AA234" i="2"/>
  <c r="AG234" i="2" s="1"/>
  <c r="AB234" i="2"/>
  <c r="AH234" i="2" s="1"/>
  <c r="AC234" i="2"/>
  <c r="AI234" i="2" s="1"/>
  <c r="AD234" i="2"/>
  <c r="Z235" i="2"/>
  <c r="AF235" i="2" s="1"/>
  <c r="AA235" i="2"/>
  <c r="AG235" i="2" s="1"/>
  <c r="AB235" i="2"/>
  <c r="AH235" i="2" s="1"/>
  <c r="AC235" i="2"/>
  <c r="AI235" i="2" s="1"/>
  <c r="AD235" i="2"/>
  <c r="Z237" i="2"/>
  <c r="AF237" i="2" s="1"/>
  <c r="AA237" i="2"/>
  <c r="AG237" i="2" s="1"/>
  <c r="AB237" i="2"/>
  <c r="AH237" i="2" s="1"/>
  <c r="AC237" i="2"/>
  <c r="AI237" i="2" s="1"/>
  <c r="AD237" i="2"/>
  <c r="Z236" i="2"/>
  <c r="AF236" i="2" s="1"/>
  <c r="AA236" i="2"/>
  <c r="AG236" i="2" s="1"/>
  <c r="AB236" i="2"/>
  <c r="AH236" i="2" s="1"/>
  <c r="AC236" i="2"/>
  <c r="AI236" i="2" s="1"/>
  <c r="AD236" i="2"/>
  <c r="Z238" i="2"/>
  <c r="AF238" i="2" s="1"/>
  <c r="AA238" i="2"/>
  <c r="AG238" i="2" s="1"/>
  <c r="AB238" i="2"/>
  <c r="AH238" i="2" s="1"/>
  <c r="AC238" i="2"/>
  <c r="AI238" i="2" s="1"/>
  <c r="AD238" i="2"/>
  <c r="Z239" i="2"/>
  <c r="AF239" i="2" s="1"/>
  <c r="AA239" i="2"/>
  <c r="AG239" i="2" s="1"/>
  <c r="AB239" i="2"/>
  <c r="AH239" i="2" s="1"/>
  <c r="AC239" i="2"/>
  <c r="AI239" i="2" s="1"/>
  <c r="AD239" i="2"/>
  <c r="Z240" i="2"/>
  <c r="AF240" i="2" s="1"/>
  <c r="AA240" i="2"/>
  <c r="AG240" i="2" s="1"/>
  <c r="AB240" i="2"/>
  <c r="AH240" i="2" s="1"/>
  <c r="AC240" i="2"/>
  <c r="AI240" i="2" s="1"/>
  <c r="AD240" i="2"/>
  <c r="Z241" i="2"/>
  <c r="AF241" i="2" s="1"/>
  <c r="AA241" i="2"/>
  <c r="AG241" i="2" s="1"/>
  <c r="AB241" i="2"/>
  <c r="AH241" i="2" s="1"/>
  <c r="AC241" i="2"/>
  <c r="AI241" i="2" s="1"/>
  <c r="AD241" i="2"/>
  <c r="Z242" i="2"/>
  <c r="AF242" i="2" s="1"/>
  <c r="AA242" i="2"/>
  <c r="AG242" i="2" s="1"/>
  <c r="AB242" i="2"/>
  <c r="AH242" i="2" s="1"/>
  <c r="AC242" i="2"/>
  <c r="AI242" i="2" s="1"/>
  <c r="AD242" i="2"/>
  <c r="Z243" i="2"/>
  <c r="AF243" i="2" s="1"/>
  <c r="AA243" i="2"/>
  <c r="AG243" i="2" s="1"/>
  <c r="AB243" i="2"/>
  <c r="AH243" i="2" s="1"/>
  <c r="AC243" i="2"/>
  <c r="AI243" i="2" s="1"/>
  <c r="AD243" i="2"/>
  <c r="Z244" i="2"/>
  <c r="AF244" i="2" s="1"/>
  <c r="AA244" i="2"/>
  <c r="AG244" i="2" s="1"/>
  <c r="AB244" i="2"/>
  <c r="AH244" i="2" s="1"/>
  <c r="AC244" i="2"/>
  <c r="AI244" i="2" s="1"/>
  <c r="AD244" i="2"/>
  <c r="Z245" i="2"/>
  <c r="AF245" i="2" s="1"/>
  <c r="AA245" i="2"/>
  <c r="AG245" i="2" s="1"/>
  <c r="AB245" i="2"/>
  <c r="AH245" i="2" s="1"/>
  <c r="AC245" i="2"/>
  <c r="AI245" i="2" s="1"/>
  <c r="AD245" i="2"/>
  <c r="Z246" i="2"/>
  <c r="AF246" i="2" s="1"/>
  <c r="AA246" i="2"/>
  <c r="AG246" i="2" s="1"/>
  <c r="AB246" i="2"/>
  <c r="AH246" i="2" s="1"/>
  <c r="AC246" i="2"/>
  <c r="AI246" i="2" s="1"/>
  <c r="AD246" i="2"/>
  <c r="Z249" i="2"/>
  <c r="AF249" i="2" s="1"/>
  <c r="AA249" i="2"/>
  <c r="AG249" i="2" s="1"/>
  <c r="AB249" i="2"/>
  <c r="AH249" i="2" s="1"/>
  <c r="AC249" i="2"/>
  <c r="AI249" i="2" s="1"/>
  <c r="AD249" i="2"/>
  <c r="Z248" i="2"/>
  <c r="AF248" i="2" s="1"/>
  <c r="AA248" i="2"/>
  <c r="AG248" i="2" s="1"/>
  <c r="AB248" i="2"/>
  <c r="AH248" i="2" s="1"/>
  <c r="AC248" i="2"/>
  <c r="AI248" i="2" s="1"/>
  <c r="AD248" i="2"/>
  <c r="Z247" i="2"/>
  <c r="AF247" i="2" s="1"/>
  <c r="AA247" i="2"/>
  <c r="AG247" i="2" s="1"/>
  <c r="AB247" i="2"/>
  <c r="AH247" i="2" s="1"/>
  <c r="AC247" i="2"/>
  <c r="AI247" i="2" s="1"/>
  <c r="AD247" i="2"/>
  <c r="Z250" i="2"/>
  <c r="AF250" i="2" s="1"/>
  <c r="AA250" i="2"/>
  <c r="AG250" i="2" s="1"/>
  <c r="AB250" i="2"/>
  <c r="AH250" i="2" s="1"/>
  <c r="AC250" i="2"/>
  <c r="AI250" i="2" s="1"/>
  <c r="AD250" i="2"/>
  <c r="Z251" i="2"/>
  <c r="AF251" i="2" s="1"/>
  <c r="AA251" i="2"/>
  <c r="AG251" i="2" s="1"/>
  <c r="AB251" i="2"/>
  <c r="AH251" i="2" s="1"/>
  <c r="AC251" i="2"/>
  <c r="AI251" i="2" s="1"/>
  <c r="AD251" i="2"/>
  <c r="Z252" i="2"/>
  <c r="AF252" i="2" s="1"/>
  <c r="AA252" i="2"/>
  <c r="AG252" i="2" s="1"/>
  <c r="AB252" i="2"/>
  <c r="AH252" i="2" s="1"/>
  <c r="AC252" i="2"/>
  <c r="AI252" i="2" s="1"/>
  <c r="AD252" i="2"/>
  <c r="Z253" i="2"/>
  <c r="AF253" i="2" s="1"/>
  <c r="AA253" i="2"/>
  <c r="AG253" i="2" s="1"/>
  <c r="AB253" i="2"/>
  <c r="AH253" i="2" s="1"/>
  <c r="AC253" i="2"/>
  <c r="AI253" i="2" s="1"/>
  <c r="AD253" i="2"/>
  <c r="Z254" i="2"/>
  <c r="AF254" i="2" s="1"/>
  <c r="AA254" i="2"/>
  <c r="AG254" i="2" s="1"/>
  <c r="AB254" i="2"/>
  <c r="AH254" i="2" s="1"/>
  <c r="AC254" i="2"/>
  <c r="AI254" i="2" s="1"/>
  <c r="AD254" i="2"/>
  <c r="Z255" i="2"/>
  <c r="AF255" i="2" s="1"/>
  <c r="AA255" i="2"/>
  <c r="AG255" i="2" s="1"/>
  <c r="AB255" i="2"/>
  <c r="AH255" i="2" s="1"/>
  <c r="AC255" i="2"/>
  <c r="AI255" i="2" s="1"/>
  <c r="AD255" i="2"/>
  <c r="Z256" i="2"/>
  <c r="AF256" i="2" s="1"/>
  <c r="AA256" i="2"/>
  <c r="AG256" i="2" s="1"/>
  <c r="AB256" i="2"/>
  <c r="AH256" i="2" s="1"/>
  <c r="AC256" i="2"/>
  <c r="AI256" i="2" s="1"/>
  <c r="AD256" i="2"/>
  <c r="Z257" i="2"/>
  <c r="AF257" i="2" s="1"/>
  <c r="AA257" i="2"/>
  <c r="AG257" i="2" s="1"/>
  <c r="AB257" i="2"/>
  <c r="AH257" i="2" s="1"/>
  <c r="AC257" i="2"/>
  <c r="AI257" i="2" s="1"/>
  <c r="AD257" i="2"/>
  <c r="Z258" i="2"/>
  <c r="AF258" i="2" s="1"/>
  <c r="AA258" i="2"/>
  <c r="AG258" i="2" s="1"/>
  <c r="AB258" i="2"/>
  <c r="AH258" i="2" s="1"/>
  <c r="AC258" i="2"/>
  <c r="AI258" i="2" s="1"/>
  <c r="AD258" i="2"/>
  <c r="Z259" i="2"/>
  <c r="AF259" i="2" s="1"/>
  <c r="AA259" i="2"/>
  <c r="AG259" i="2" s="1"/>
  <c r="AB259" i="2"/>
  <c r="AH259" i="2" s="1"/>
  <c r="AC259" i="2"/>
  <c r="AI259" i="2" s="1"/>
  <c r="AD259" i="2"/>
  <c r="Z260" i="2"/>
  <c r="AF260" i="2" s="1"/>
  <c r="AA260" i="2"/>
  <c r="AG260" i="2" s="1"/>
  <c r="AB260" i="2"/>
  <c r="AH260" i="2" s="1"/>
  <c r="AC260" i="2"/>
  <c r="AI260" i="2" s="1"/>
  <c r="AD260" i="2"/>
  <c r="Z261" i="2"/>
  <c r="AF261" i="2" s="1"/>
  <c r="AA261" i="2"/>
  <c r="AG261" i="2" s="1"/>
  <c r="AB261" i="2"/>
  <c r="AH261" i="2" s="1"/>
  <c r="AC261" i="2"/>
  <c r="AI261" i="2" s="1"/>
  <c r="AD261" i="2"/>
  <c r="Z262" i="2"/>
  <c r="AF262" i="2" s="1"/>
  <c r="AA262" i="2"/>
  <c r="AG262" i="2" s="1"/>
  <c r="AB262" i="2"/>
  <c r="AH262" i="2" s="1"/>
  <c r="AC262" i="2"/>
  <c r="AI262" i="2" s="1"/>
  <c r="AD262" i="2"/>
  <c r="Z263" i="2"/>
  <c r="AF263" i="2" s="1"/>
  <c r="AA263" i="2"/>
  <c r="AG263" i="2" s="1"/>
  <c r="AB263" i="2"/>
  <c r="AH263" i="2" s="1"/>
  <c r="AC263" i="2"/>
  <c r="AI263" i="2" s="1"/>
  <c r="AD263" i="2"/>
  <c r="Z264" i="2"/>
  <c r="AF264" i="2" s="1"/>
  <c r="AA264" i="2"/>
  <c r="AG264" i="2" s="1"/>
  <c r="AB264" i="2"/>
  <c r="AH264" i="2" s="1"/>
  <c r="AC264" i="2"/>
  <c r="AI264" i="2" s="1"/>
  <c r="AD264" i="2"/>
  <c r="Z269" i="2"/>
  <c r="AF269" i="2" s="1"/>
  <c r="AA269" i="2"/>
  <c r="AG269" i="2" s="1"/>
  <c r="AB269" i="2"/>
  <c r="AH269" i="2" s="1"/>
  <c r="AC269" i="2"/>
  <c r="AI269" i="2" s="1"/>
  <c r="AD269" i="2"/>
  <c r="Z267" i="2"/>
  <c r="AF267" i="2" s="1"/>
  <c r="AA267" i="2"/>
  <c r="AG267" i="2" s="1"/>
  <c r="AB267" i="2"/>
  <c r="AH267" i="2" s="1"/>
  <c r="AC267" i="2"/>
  <c r="AI267" i="2" s="1"/>
  <c r="AD267" i="2"/>
  <c r="Z268" i="2"/>
  <c r="AF268" i="2" s="1"/>
  <c r="AA268" i="2"/>
  <c r="AG268" i="2" s="1"/>
  <c r="AB268" i="2"/>
  <c r="AH268" i="2" s="1"/>
  <c r="AC268" i="2"/>
  <c r="AI268" i="2" s="1"/>
  <c r="AD268" i="2"/>
  <c r="Z265" i="2"/>
  <c r="AF265" i="2" s="1"/>
  <c r="AA265" i="2"/>
  <c r="AG265" i="2" s="1"/>
  <c r="AB265" i="2"/>
  <c r="AH265" i="2" s="1"/>
  <c r="AC265" i="2"/>
  <c r="AI265" i="2" s="1"/>
  <c r="AD265" i="2"/>
  <c r="Z266" i="2"/>
  <c r="AF266" i="2" s="1"/>
  <c r="AA266" i="2"/>
  <c r="AG266" i="2" s="1"/>
  <c r="AB266" i="2"/>
  <c r="AH266" i="2" s="1"/>
  <c r="AC266" i="2"/>
  <c r="AI266" i="2" s="1"/>
  <c r="AD266" i="2"/>
  <c r="Z270" i="2"/>
  <c r="AF270" i="2" s="1"/>
  <c r="AA270" i="2"/>
  <c r="AG270" i="2" s="1"/>
  <c r="AB270" i="2"/>
  <c r="AH270" i="2" s="1"/>
  <c r="AC270" i="2"/>
  <c r="AI270" i="2" s="1"/>
  <c r="AD270" i="2"/>
  <c r="Z271" i="2"/>
  <c r="AF271" i="2" s="1"/>
  <c r="AA271" i="2"/>
  <c r="AG271" i="2" s="1"/>
  <c r="AB271" i="2"/>
  <c r="AH271" i="2" s="1"/>
  <c r="AC271" i="2"/>
  <c r="AI271" i="2" s="1"/>
  <c r="AD271" i="2"/>
  <c r="Z272" i="2"/>
  <c r="AF272" i="2" s="1"/>
  <c r="AA272" i="2"/>
  <c r="AG272" i="2" s="1"/>
  <c r="AB272" i="2"/>
  <c r="AH272" i="2" s="1"/>
  <c r="AC272" i="2"/>
  <c r="AI272" i="2" s="1"/>
  <c r="AD272" i="2"/>
  <c r="Z273" i="2"/>
  <c r="AF273" i="2" s="1"/>
  <c r="AA273" i="2"/>
  <c r="AG273" i="2" s="1"/>
  <c r="AB273" i="2"/>
  <c r="AH273" i="2" s="1"/>
  <c r="AC273" i="2"/>
  <c r="AI273" i="2" s="1"/>
  <c r="AD273" i="2"/>
  <c r="Z275" i="2"/>
  <c r="AF275" i="2" s="1"/>
  <c r="AA275" i="2"/>
  <c r="AG275" i="2" s="1"/>
  <c r="AB275" i="2"/>
  <c r="AH275" i="2" s="1"/>
  <c r="AC275" i="2"/>
  <c r="AI275" i="2" s="1"/>
  <c r="AD275" i="2"/>
  <c r="Z274" i="2"/>
  <c r="AF274" i="2" s="1"/>
  <c r="AA274" i="2"/>
  <c r="AG274" i="2" s="1"/>
  <c r="AB274" i="2"/>
  <c r="AH274" i="2" s="1"/>
  <c r="AC274" i="2"/>
  <c r="AI274" i="2" s="1"/>
  <c r="AD274" i="2"/>
  <c r="Z276" i="2"/>
  <c r="AF276" i="2" s="1"/>
  <c r="AA276" i="2"/>
  <c r="AG276" i="2" s="1"/>
  <c r="AB276" i="2"/>
  <c r="AH276" i="2" s="1"/>
  <c r="AC276" i="2"/>
  <c r="AI276" i="2" s="1"/>
  <c r="AD276" i="2"/>
  <c r="Z277" i="2"/>
  <c r="AF277" i="2" s="1"/>
  <c r="AA277" i="2"/>
  <c r="AG277" i="2" s="1"/>
  <c r="AB277" i="2"/>
  <c r="AH277" i="2" s="1"/>
  <c r="AC277" i="2"/>
  <c r="AI277" i="2" s="1"/>
  <c r="AD277" i="2"/>
  <c r="Z278" i="2"/>
  <c r="AF278" i="2" s="1"/>
  <c r="AA278" i="2"/>
  <c r="AG278" i="2" s="1"/>
  <c r="AB278" i="2"/>
  <c r="AH278" i="2" s="1"/>
  <c r="AC278" i="2"/>
  <c r="AI278" i="2" s="1"/>
  <c r="AD278" i="2"/>
  <c r="Z279" i="2"/>
  <c r="AF279" i="2" s="1"/>
  <c r="AA279" i="2"/>
  <c r="AG279" i="2" s="1"/>
  <c r="AB279" i="2"/>
  <c r="AH279" i="2" s="1"/>
  <c r="AC279" i="2"/>
  <c r="AI279" i="2" s="1"/>
  <c r="AD279" i="2"/>
  <c r="Z280" i="2"/>
  <c r="AF280" i="2" s="1"/>
  <c r="AA280" i="2"/>
  <c r="AG280" i="2" s="1"/>
  <c r="AB280" i="2"/>
  <c r="AH280" i="2" s="1"/>
  <c r="AC280" i="2"/>
  <c r="AI280" i="2" s="1"/>
  <c r="AD280" i="2"/>
  <c r="Z282" i="2"/>
  <c r="AF282" i="2" s="1"/>
  <c r="AA282" i="2"/>
  <c r="AG282" i="2" s="1"/>
  <c r="AB282" i="2"/>
  <c r="AH282" i="2" s="1"/>
  <c r="AC282" i="2"/>
  <c r="AI282" i="2" s="1"/>
  <c r="AD282" i="2"/>
  <c r="Z281" i="2"/>
  <c r="AF281" i="2" s="1"/>
  <c r="AA281" i="2"/>
  <c r="AG281" i="2" s="1"/>
  <c r="AB281" i="2"/>
  <c r="AH281" i="2" s="1"/>
  <c r="AC281" i="2"/>
  <c r="AI281" i="2" s="1"/>
  <c r="AD281" i="2"/>
  <c r="Z284" i="2"/>
  <c r="AF284" i="2" s="1"/>
  <c r="AA284" i="2"/>
  <c r="AG284" i="2" s="1"/>
  <c r="AB284" i="2"/>
  <c r="AH284" i="2" s="1"/>
  <c r="AC284" i="2"/>
  <c r="AI284" i="2" s="1"/>
  <c r="AD284" i="2"/>
  <c r="Z283" i="2"/>
  <c r="AF283" i="2" s="1"/>
  <c r="AA283" i="2"/>
  <c r="AG283" i="2" s="1"/>
  <c r="AB283" i="2"/>
  <c r="AH283" i="2" s="1"/>
  <c r="AC283" i="2"/>
  <c r="AI283" i="2" s="1"/>
  <c r="AD283" i="2"/>
  <c r="Z285" i="2"/>
  <c r="AF285" i="2" s="1"/>
  <c r="AA285" i="2"/>
  <c r="AG285" i="2" s="1"/>
  <c r="AB285" i="2"/>
  <c r="AH285" i="2" s="1"/>
  <c r="AC285" i="2"/>
  <c r="AI285" i="2" s="1"/>
  <c r="AD285" i="2"/>
  <c r="Z286" i="2"/>
  <c r="AF286" i="2" s="1"/>
  <c r="AA286" i="2"/>
  <c r="AG286" i="2" s="1"/>
  <c r="AB286" i="2"/>
  <c r="AH286" i="2" s="1"/>
  <c r="AC286" i="2"/>
  <c r="AI286" i="2" s="1"/>
  <c r="AD286" i="2"/>
  <c r="Z287" i="2"/>
  <c r="AF287" i="2" s="1"/>
  <c r="AA287" i="2"/>
  <c r="AG287" i="2" s="1"/>
  <c r="AB287" i="2"/>
  <c r="AH287" i="2" s="1"/>
  <c r="AC287" i="2"/>
  <c r="AI287" i="2" s="1"/>
  <c r="AD287" i="2"/>
  <c r="Z288" i="2"/>
  <c r="AF288" i="2" s="1"/>
  <c r="AA288" i="2"/>
  <c r="AG288" i="2" s="1"/>
  <c r="AB288" i="2"/>
  <c r="AH288" i="2" s="1"/>
  <c r="AC288" i="2"/>
  <c r="AI288" i="2" s="1"/>
  <c r="AD288" i="2"/>
  <c r="Z289" i="2"/>
  <c r="AF289" i="2" s="1"/>
  <c r="AA289" i="2"/>
  <c r="AG289" i="2" s="1"/>
  <c r="AB289" i="2"/>
  <c r="AH289" i="2" s="1"/>
  <c r="AC289" i="2"/>
  <c r="AI289" i="2" s="1"/>
  <c r="AD289" i="2"/>
  <c r="AD8" i="2"/>
  <c r="AC8" i="2"/>
  <c r="AI8" i="2" s="1"/>
  <c r="AB8" i="2"/>
  <c r="AH8" i="2" s="1"/>
  <c r="AA8" i="2"/>
  <c r="AG8" i="2" s="1"/>
  <c r="Z8" i="2"/>
  <c r="AF8" i="2" s="1"/>
  <c r="AJ279" i="2" l="1"/>
  <c r="AJ259" i="2"/>
  <c r="AJ255" i="2"/>
  <c r="AJ251" i="2"/>
  <c r="AJ239" i="2"/>
  <c r="AJ235" i="2"/>
  <c r="AJ231" i="2"/>
  <c r="AJ227" i="2"/>
  <c r="AJ215" i="2"/>
  <c r="AJ195" i="2"/>
  <c r="AJ143" i="2"/>
  <c r="AJ189" i="2"/>
  <c r="AJ167" i="2"/>
  <c r="AJ107" i="2"/>
  <c r="AJ103" i="2"/>
  <c r="AJ91" i="2"/>
  <c r="AJ86" i="2"/>
  <c r="AJ75" i="2"/>
  <c r="AJ63" i="2"/>
  <c r="AJ59" i="2"/>
  <c r="AJ47" i="2"/>
  <c r="AJ39" i="2"/>
  <c r="AJ22" i="2"/>
  <c r="AJ15" i="2"/>
  <c r="AJ10" i="2"/>
  <c r="AJ281" i="2"/>
  <c r="AJ275" i="2"/>
  <c r="AJ267" i="2"/>
  <c r="AJ258" i="2"/>
  <c r="AJ250" i="2"/>
  <c r="AJ238" i="2"/>
  <c r="AJ234" i="2"/>
  <c r="AJ230" i="2"/>
  <c r="AJ225" i="2"/>
  <c r="AJ222" i="2"/>
  <c r="AJ216" i="2"/>
  <c r="AJ214" i="2"/>
  <c r="AJ209" i="2"/>
  <c r="AJ206" i="2"/>
  <c r="AJ202" i="2"/>
  <c r="AJ198" i="2"/>
  <c r="AJ194" i="2"/>
  <c r="AJ192" i="2"/>
  <c r="AJ188" i="2"/>
  <c r="AJ184" i="2"/>
  <c r="AJ179" i="2"/>
  <c r="AJ175" i="2"/>
  <c r="AJ171" i="2"/>
  <c r="AJ169" i="2"/>
  <c r="AJ164" i="2"/>
  <c r="AJ160" i="2"/>
  <c r="AJ156" i="2"/>
  <c r="AJ153" i="2"/>
  <c r="AJ148" i="2"/>
  <c r="AJ142" i="2"/>
  <c r="AJ138" i="2"/>
  <c r="AJ134" i="2"/>
  <c r="AJ129" i="2"/>
  <c r="AJ125" i="2"/>
  <c r="AJ122" i="2"/>
  <c r="AJ121" i="2"/>
  <c r="AJ113" i="2"/>
  <c r="AJ110" i="2"/>
  <c r="AJ106" i="2"/>
  <c r="AJ102" i="2"/>
  <c r="AJ98" i="2"/>
  <c r="AJ94" i="2"/>
  <c r="AJ90" i="2"/>
  <c r="AJ85" i="2"/>
  <c r="AJ82" i="2"/>
  <c r="AJ78" i="2"/>
  <c r="AJ74" i="2"/>
  <c r="AJ71" i="2"/>
  <c r="AJ70" i="2"/>
  <c r="AJ62" i="2"/>
  <c r="AJ58" i="2"/>
  <c r="AJ54" i="2"/>
  <c r="AJ50" i="2"/>
  <c r="AJ46" i="2"/>
  <c r="AJ42" i="2"/>
  <c r="AJ38" i="2"/>
  <c r="AJ34" i="2"/>
  <c r="AJ30" i="2"/>
  <c r="AJ26" i="2"/>
  <c r="AJ23" i="2"/>
  <c r="AJ18" i="2"/>
  <c r="AJ14" i="2"/>
  <c r="AJ9" i="2"/>
  <c r="AJ284" i="2"/>
  <c r="AJ271" i="2"/>
  <c r="AJ268" i="2"/>
  <c r="AJ249" i="2"/>
  <c r="AJ243" i="2"/>
  <c r="AJ223" i="2"/>
  <c r="AJ219" i="2"/>
  <c r="AJ203" i="2"/>
  <c r="AJ201" i="2"/>
  <c r="AJ181" i="2"/>
  <c r="AJ176" i="2"/>
  <c r="AJ161" i="2"/>
  <c r="AJ145" i="2"/>
  <c r="AJ139" i="2"/>
  <c r="AJ135" i="2"/>
  <c r="AJ130" i="2"/>
  <c r="AJ131" i="2"/>
  <c r="AJ123" i="2"/>
  <c r="AJ119" i="2"/>
  <c r="AJ99" i="2"/>
  <c r="AJ95" i="2"/>
  <c r="AJ83" i="2"/>
  <c r="AJ79" i="2"/>
  <c r="AJ55" i="2"/>
  <c r="AJ51" i="2"/>
  <c r="AJ44" i="2"/>
  <c r="AJ35" i="2"/>
  <c r="AJ31" i="2"/>
  <c r="AJ27" i="2"/>
  <c r="AJ8" i="2"/>
  <c r="AJ286" i="2"/>
  <c r="AJ278" i="2"/>
  <c r="AJ270" i="2"/>
  <c r="AJ262" i="2"/>
  <c r="AJ254" i="2"/>
  <c r="AJ246" i="2"/>
  <c r="AJ242" i="2"/>
  <c r="AJ289" i="2"/>
  <c r="AJ285" i="2"/>
  <c r="AJ282" i="2"/>
  <c r="AJ277" i="2"/>
  <c r="AJ273" i="2"/>
  <c r="AJ266" i="2"/>
  <c r="AJ269" i="2"/>
  <c r="AJ261" i="2"/>
  <c r="AJ257" i="2"/>
  <c r="AJ253" i="2"/>
  <c r="AJ247" i="2"/>
  <c r="AJ245" i="2"/>
  <c r="AJ241" i="2"/>
  <c r="AJ236" i="2"/>
  <c r="AJ233" i="2"/>
  <c r="AJ229" i="2"/>
  <c r="AJ226" i="2"/>
  <c r="AJ221" i="2"/>
  <c r="AJ218" i="2"/>
  <c r="AJ213" i="2"/>
  <c r="AJ210" i="2"/>
  <c r="AJ205" i="2"/>
  <c r="AJ200" i="2"/>
  <c r="AJ197" i="2"/>
  <c r="AJ193" i="2"/>
  <c r="AJ191" i="2"/>
  <c r="AJ187" i="2"/>
  <c r="AJ183" i="2"/>
  <c r="AJ178" i="2"/>
  <c r="AJ174" i="2"/>
  <c r="AJ170" i="2"/>
  <c r="AJ166" i="2"/>
  <c r="AJ163" i="2"/>
  <c r="AJ159" i="2"/>
  <c r="AJ155" i="2"/>
  <c r="AJ151" i="2"/>
  <c r="AJ147" i="2"/>
  <c r="AJ141" i="2"/>
  <c r="AJ137" i="2"/>
  <c r="AJ133" i="2"/>
  <c r="AJ128" i="2"/>
  <c r="AJ126" i="2"/>
  <c r="AJ118" i="2"/>
  <c r="AJ120" i="2"/>
  <c r="AJ115" i="2"/>
  <c r="AJ109" i="2"/>
  <c r="AJ105" i="2"/>
  <c r="AJ101" i="2"/>
  <c r="AJ97" i="2"/>
  <c r="AJ93" i="2"/>
  <c r="AJ88" i="2"/>
  <c r="AJ89" i="2"/>
  <c r="AJ81" i="2"/>
  <c r="AJ77" i="2"/>
  <c r="AJ73" i="2"/>
  <c r="AJ66" i="2"/>
  <c r="AJ64" i="2"/>
  <c r="AJ61" i="2"/>
  <c r="AJ57" i="2"/>
  <c r="AJ53" i="2"/>
  <c r="AJ49" i="2"/>
  <c r="AJ45" i="2"/>
  <c r="AJ41" i="2"/>
  <c r="AJ37" i="2"/>
  <c r="AJ33" i="2"/>
  <c r="AJ29" i="2"/>
  <c r="AJ25" i="2"/>
  <c r="AJ21" i="2"/>
  <c r="AJ17" i="2"/>
  <c r="AJ13" i="2"/>
  <c r="AJ11" i="2"/>
  <c r="AJ287" i="2"/>
  <c r="AJ274" i="2"/>
  <c r="AJ263" i="2"/>
  <c r="AJ211" i="2"/>
  <c r="AJ207" i="2"/>
  <c r="AJ185" i="2"/>
  <c r="AJ172" i="2"/>
  <c r="AJ165" i="2"/>
  <c r="AJ157" i="2"/>
  <c r="AJ152" i="2"/>
  <c r="AJ150" i="2"/>
  <c r="AJ114" i="2"/>
  <c r="AJ111" i="2"/>
  <c r="AJ69" i="2"/>
  <c r="AJ19" i="2"/>
  <c r="AJ288" i="2"/>
  <c r="AJ283" i="2"/>
  <c r="AJ280" i="2"/>
  <c r="AJ276" i="2"/>
  <c r="AJ272" i="2"/>
  <c r="AJ265" i="2"/>
  <c r="AJ264" i="2"/>
  <c r="AJ260" i="2"/>
  <c r="AJ256" i="2"/>
  <c r="AJ252" i="2"/>
  <c r="AJ248" i="2"/>
  <c r="AJ244" i="2"/>
  <c r="AJ240" i="2"/>
  <c r="AJ237" i="2"/>
  <c r="AJ232" i="2"/>
  <c r="AJ228" i="2"/>
  <c r="AJ224" i="2"/>
  <c r="AJ220" i="2"/>
  <c r="AJ217" i="2"/>
  <c r="AJ212" i="2"/>
  <c r="AJ208" i="2"/>
  <c r="AJ204" i="2"/>
  <c r="AJ199" i="2"/>
  <c r="AJ196" i="2"/>
  <c r="AJ144" i="2"/>
  <c r="AJ190" i="2"/>
  <c r="AJ186" i="2"/>
  <c r="AJ182" i="2"/>
  <c r="AJ177" i="2"/>
  <c r="AJ173" i="2"/>
  <c r="AJ168" i="2"/>
  <c r="AJ180" i="2"/>
  <c r="AJ162" i="2"/>
  <c r="AJ158" i="2"/>
  <c r="AJ154" i="2"/>
  <c r="AJ149" i="2"/>
  <c r="AJ146" i="2"/>
  <c r="AJ140" i="2"/>
  <c r="AJ136" i="2"/>
  <c r="AJ132" i="2"/>
  <c r="AJ127" i="2"/>
  <c r="AJ124" i="2"/>
  <c r="AJ117" i="2"/>
  <c r="AJ116" i="2"/>
  <c r="AJ112" i="2"/>
  <c r="AJ108" i="2"/>
  <c r="AJ104" i="2"/>
  <c r="AJ100" i="2"/>
  <c r="AJ96" i="2"/>
  <c r="AJ92" i="2"/>
  <c r="AJ87" i="2"/>
  <c r="AJ84" i="2"/>
  <c r="AJ80" i="2"/>
  <c r="AJ76" i="2"/>
  <c r="AJ67" i="2"/>
  <c r="AJ65" i="2"/>
  <c r="AJ68" i="2"/>
  <c r="AJ60" i="2"/>
  <c r="AJ56" i="2"/>
  <c r="AJ52" i="2"/>
  <c r="AJ48" i="2"/>
  <c r="AJ43" i="2"/>
  <c r="AJ40" i="2"/>
  <c r="AJ36" i="2"/>
  <c r="AJ32" i="2"/>
  <c r="AJ28" i="2"/>
  <c r="AJ24" i="2"/>
  <c r="AJ20" i="2"/>
  <c r="AJ16" i="2"/>
  <c r="AJ12" i="2"/>
  <c r="AJ72" i="2"/>
  <c r="AD6" i="2"/>
  <c r="AI72" i="2"/>
  <c r="AI6" i="2" s="1"/>
  <c r="AC6" i="2"/>
  <c r="AF72" i="2"/>
  <c r="AF6" i="2" s="1"/>
  <c r="Z6" i="2"/>
  <c r="AH72" i="2"/>
  <c r="AH6" i="2" s="1"/>
  <c r="AB6" i="2"/>
  <c r="AG72" i="2"/>
  <c r="AG6" i="2" s="1"/>
  <c r="AA6" i="2"/>
  <c r="AK6" i="2" l="1"/>
  <c r="AJ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51" authorId="0" shapeId="0" xr:uid="{00000000-0006-0000-0100-000001000000}">
      <text>
        <r>
          <rPr>
            <sz val="11"/>
            <color theme="1"/>
            <rFont val="Calibri"/>
            <family val="2"/>
            <scheme val="minor"/>
          </rPr>
          <t>======
ID#AAAAiNV4OfM
user    (2022-10-12 07:36:13)
Alibihaban ES as per SDO but Alibahaban ES in NSBI</t>
        </r>
      </text>
    </comment>
    <comment ref="E69" authorId="0" shapeId="0" xr:uid="{00000000-0006-0000-0100-000002000000}">
      <text>
        <r>
          <rPr>
            <sz val="11"/>
            <color theme="1"/>
            <rFont val="Calibri"/>
            <family val="2"/>
            <scheme val="minor"/>
          </rPr>
          <t>======
ID#AAAAiNV4OfI
Jhon Rex P. Bacalzo    (2022-10-12 07:36:13)
from Lib-o PS</t>
        </r>
      </text>
    </comment>
    <comment ref="J177" authorId="0" shapeId="0" xr:uid="{D7E15CF0-E887-4102-B896-49EF8B8AA6AC}">
      <text>
        <r>
          <rPr>
            <sz val="11"/>
            <color theme="1"/>
            <rFont val="Calibri"/>
            <family val="2"/>
            <scheme val="minor"/>
          </rPr>
          <t>======
ID#AAAAhyesymY
asus    (2022-10-12 07:36:13)
SAME SCOPE</t>
        </r>
      </text>
    </comment>
    <comment ref="J178" authorId="0" shapeId="0" xr:uid="{B94CE0D9-9882-4847-B662-DF7E693AF739}">
      <text>
        <r>
          <rPr>
            <sz val="11"/>
            <color theme="1"/>
            <rFont val="Calibri"/>
            <family val="2"/>
            <scheme val="minor"/>
          </rPr>
          <t>======
ID#AAAAhyesymU
asus    (2022-10-12 07:36:13)
SAME SCOPE</t>
        </r>
      </text>
    </comment>
    <comment ref="J179" authorId="0" shapeId="0" xr:uid="{DD1273A5-F55A-4F29-B425-19FB711DE0FA}">
      <text>
        <r>
          <rPr>
            <sz val="11"/>
            <color theme="1"/>
            <rFont val="Calibri"/>
            <family val="2"/>
            <scheme val="minor"/>
          </rPr>
          <t>======
ID#AAAAhyesymg
asus    (2022-10-12 07:36:13)
SAME SCOPE</t>
        </r>
      </text>
    </comment>
    <comment ref="J180" authorId="0" shapeId="0" xr:uid="{C2F4A9EC-77CA-4922-A587-6A0279BD51BA}">
      <text>
        <r>
          <rPr>
            <sz val="11"/>
            <color theme="1"/>
            <rFont val="Calibri"/>
            <family val="2"/>
            <scheme val="minor"/>
          </rPr>
          <t>======
ID#AAAAhyesymQ
asus    (2022-10-12 07:36:13)
SAME SCOPE</t>
        </r>
      </text>
    </comment>
  </commentList>
  <extLst>
    <ext xmlns:r="http://schemas.openxmlformats.org/officeDocument/2006/relationships" uri="GoogleSheetsCustomDataVersion1">
      <go:sheetsCustomData xmlns:go="http://customooxmlschemas.google.com/" r:id="rId1" roundtripDataSignature="AMtx7miicTO04UtVlCoIBasEm3/76l8m9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82" authorId="0" shapeId="0" xr:uid="{D8D85F7E-7445-40A3-AB0D-17966C52FE93}">
      <text>
        <r>
          <rPr>
            <sz val="11"/>
            <color theme="1"/>
            <rFont val="Calibri"/>
            <family val="2"/>
            <scheme val="minor"/>
          </rPr>
          <t>======
ID#AAAAhyesymY
asus    (2022-10-12 07:36:13)
SAME SCOPE</t>
        </r>
      </text>
    </comment>
    <comment ref="J83" authorId="0" shapeId="0" xr:uid="{F1E03B96-4D15-4F67-B10A-FD68852D6164}">
      <text>
        <r>
          <rPr>
            <sz val="11"/>
            <color theme="1"/>
            <rFont val="Calibri"/>
            <family val="2"/>
            <scheme val="minor"/>
          </rPr>
          <t>======
ID#AAAAhyesymU
asus    (2022-10-12 07:36:13)
SAME SCOPE</t>
        </r>
      </text>
    </comment>
    <comment ref="J84" authorId="0" shapeId="0" xr:uid="{A699F6D2-D912-44C1-9D4D-00B462D45FCB}">
      <text>
        <r>
          <rPr>
            <sz val="11"/>
            <color theme="1"/>
            <rFont val="Calibri"/>
            <family val="2"/>
            <scheme val="minor"/>
          </rPr>
          <t>======
ID#AAAAhyesymg
asus    (2022-10-12 07:36:13)
SAME SCOPE</t>
        </r>
      </text>
    </comment>
    <comment ref="J85" authorId="0" shapeId="0" xr:uid="{ADEEADE4-FCB9-41D8-B30E-54126452B347}">
      <text>
        <r>
          <rPr>
            <sz val="11"/>
            <color theme="1"/>
            <rFont val="Calibri"/>
            <family val="2"/>
            <scheme val="minor"/>
          </rPr>
          <t>======
ID#AAAAhyesymQ
asus    (2022-10-12 07:36:13)
SAME SCOPE</t>
        </r>
      </text>
    </comment>
  </commentList>
</comments>
</file>

<file path=xl/sharedStrings.xml><?xml version="1.0" encoding="utf-8"?>
<sst xmlns="http://schemas.openxmlformats.org/spreadsheetml/2006/main" count="7689" uniqueCount="2561">
  <si>
    <t>LAST MILE SCHOOL PROGRAM</t>
  </si>
  <si>
    <t>as of May 2025</t>
  </si>
  <si>
    <t>REGION</t>
  </si>
  <si>
    <t xml:space="preserve"> NO. OF SITES</t>
  </si>
  <si>
    <t xml:space="preserve"> No. of Sites Completed2</t>
  </si>
  <si>
    <t xml:space="preserve"> No. of Sites On Going2</t>
  </si>
  <si>
    <t xml:space="preserve"> No. of Sites Under Procurement2</t>
  </si>
  <si>
    <t xml:space="preserve"> No. of Sites Not yet started2</t>
  </si>
  <si>
    <t xml:space="preserve"> No. of Sites Reverted2</t>
  </si>
  <si>
    <t xml:space="preserve"> No. of Sites Terminated/ Abandoned2</t>
  </si>
  <si>
    <t xml:space="preserve"> NO. OF CL</t>
  </si>
  <si>
    <t xml:space="preserve"> No. of CL Completed</t>
  </si>
  <si>
    <t xml:space="preserve"> No. of CL On Going</t>
  </si>
  <si>
    <t xml:space="preserve"> No. of CL Under Procurement</t>
  </si>
  <si>
    <t xml:space="preserve"> No. of CL Not yet started</t>
  </si>
  <si>
    <t xml:space="preserve"> No. of CL Reverted</t>
  </si>
  <si>
    <t xml:space="preserve"> No. of CL Terminated/ Abandoned</t>
  </si>
  <si>
    <t>CAR</t>
  </si>
  <si>
    <t>CARAGA</t>
  </si>
  <si>
    <t>Region I</t>
  </si>
  <si>
    <t>Region II</t>
  </si>
  <si>
    <t>Region III</t>
  </si>
  <si>
    <t>Region IV-A</t>
  </si>
  <si>
    <t>Region IV-B</t>
  </si>
  <si>
    <t>Region IX</t>
  </si>
  <si>
    <t>Region V</t>
  </si>
  <si>
    <t>Region VI</t>
  </si>
  <si>
    <t>Region VII</t>
  </si>
  <si>
    <t>Region VIII</t>
  </si>
  <si>
    <t>Region X</t>
  </si>
  <si>
    <t>Region XI</t>
  </si>
  <si>
    <t>Region XII</t>
  </si>
  <si>
    <t>Grand Total</t>
  </si>
  <si>
    <t>Republic of the Philippines</t>
  </si>
  <si>
    <t>Department of Education</t>
  </si>
  <si>
    <t xml:space="preserve">Last Mile Schools Program in Public Elementary and Junior High School </t>
  </si>
  <si>
    <t>PROJECT MODIFICATION (original)</t>
  </si>
  <si>
    <t>CATEGORY</t>
  </si>
  <si>
    <t>DIVISION</t>
  </si>
  <si>
    <t>SCHOOL ID</t>
  </si>
  <si>
    <t>SCHOOL NAME</t>
  </si>
  <si>
    <t>MUNICIPALITY</t>
  </si>
  <si>
    <t>LD</t>
  </si>
  <si>
    <t>NO. OF SITES</t>
  </si>
  <si>
    <t>NO. OF CL</t>
  </si>
  <si>
    <t>SCOPE OF WORK</t>
  </si>
  <si>
    <t>PROJECT ALLOCATION</t>
  </si>
  <si>
    <t>CONTRACT AMOUNT</t>
  </si>
  <si>
    <t>STATUS</t>
  </si>
  <si>
    <t>PERCENTAGE OF COMPLETION</t>
  </si>
  <si>
    <t xml:space="preserve"> Target Completion Date </t>
  </si>
  <si>
    <t>Actual Date of Completion</t>
  </si>
  <si>
    <t>Project ID</t>
  </si>
  <si>
    <t>Contract ID</t>
  </si>
  <si>
    <t>Issuance of Invitation to Bid</t>
  </si>
  <si>
    <t>Pre-Submission Conference</t>
  </si>
  <si>
    <t>Bid Opening</t>
  </si>
  <si>
    <t>Issuance of Resolution to Award</t>
  </si>
  <si>
    <t>Issuance of Notice to Proceed</t>
  </si>
  <si>
    <t>Name of Contractor</t>
  </si>
  <si>
    <t>Other Remarks</t>
  </si>
  <si>
    <t>No. of Sites Reverted</t>
  </si>
  <si>
    <t>No. of Sites Not yet started</t>
  </si>
  <si>
    <t>No. of Sites Under Procurement</t>
  </si>
  <si>
    <t>No. of Sites On Going</t>
  </si>
  <si>
    <t>No. of Sites Completed</t>
  </si>
  <si>
    <t>No. of Sites Terminated/ Abandoned</t>
  </si>
  <si>
    <t>No. of CL Reverted</t>
  </si>
  <si>
    <t>No. of CL Not yet started</t>
  </si>
  <si>
    <t>No. of CL Under Procurement</t>
  </si>
  <si>
    <t>No. of CL On Going</t>
  </si>
  <si>
    <t>No. of CL Completed</t>
  </si>
  <si>
    <t>No. of CL Terminated/ Abandoned</t>
  </si>
  <si>
    <t>Previous %</t>
  </si>
  <si>
    <t>Difference</t>
  </si>
  <si>
    <t>Month Completed</t>
  </si>
  <si>
    <t>OGP SCHOOLS with DCP Packages</t>
  </si>
  <si>
    <t>TO BE COMPLETED BY 2023</t>
  </si>
  <si>
    <t>No. of Sites (original)</t>
  </si>
  <si>
    <t>No. of Classrooms (original)</t>
  </si>
  <si>
    <t>Project Allocation (original)</t>
  </si>
  <si>
    <t>BBM ADMINISTRATION</t>
  </si>
  <si>
    <t>Batch</t>
  </si>
  <si>
    <t>Municipality Class</t>
  </si>
  <si>
    <t>Provision of Solar Panel</t>
  </si>
  <si>
    <t>LMS 2020</t>
  </si>
  <si>
    <t>Abra</t>
  </si>
  <si>
    <t>Tillilo PS</t>
  </si>
  <si>
    <t>LUBA</t>
  </si>
  <si>
    <t xml:space="preserve"> CONSTRUCTION OF ONE (1) STOREY - TWO (2) CLASSROOMS SCHOOL BUILDING (WITH COMMON TOILET) WITH PROVISION OF RAINWATER COLLECTOR, SCHOOL FURNITURE, SOIL PROTECTION, AND WATER SYSTEM</t>
  </si>
  <si>
    <t>Completed</t>
  </si>
  <si>
    <t>CAR-ABRA-2021-07</t>
  </si>
  <si>
    <t>Lonnie Construction/Lonnie Moun B.Quilloy</t>
  </si>
  <si>
    <t>previous yrs</t>
  </si>
  <si>
    <t>CY 2022</t>
  </si>
  <si>
    <t>Bantay Primary School</t>
  </si>
  <si>
    <t>SALLAPADAN</t>
  </si>
  <si>
    <t>CAR-ABRA-2021-09</t>
  </si>
  <si>
    <t xml:space="preserve">HGW=3 Engineering &amp; Construction/ Hilbert B. Willie       </t>
  </si>
  <si>
    <t>Likowan PS</t>
  </si>
  <si>
    <t>TUBO</t>
  </si>
  <si>
    <t>CONSTRUCTION OF ONE (1) STOREY - TWO (2) CLASSROOMS SCHOOL BUILDING (WITHOUT TOILET) WITH PROVISION OF RAINWATER COLLECTOR, WATER AND SANITATION FACILITIES (4 - SEATER), SCHOOL FURNITURE, SOIL PROTECTION AND WATER SYSTEM</t>
  </si>
  <si>
    <t>CAR-ABRA-2021-10</t>
  </si>
  <si>
    <t>HOPE EFG Builders/Esther P. Sangcaan</t>
  </si>
  <si>
    <t>Gacab PS</t>
  </si>
  <si>
    <t>MALIBCONG</t>
  </si>
  <si>
    <t xml:space="preserve"> CONSTRUCTION OF ONE (1) STOREY - TWO (2) CLASSROOMS SCHOOL BUILDING (WITH COMMON TOILET) WITH PROVISION OF RAIN WATER COLLECTOR, SCHOOL FURNITURE,  WATER SYSTEM AND SLOPE PROTECTION</t>
  </si>
  <si>
    <t>CAR-ABRA-2021-08</t>
  </si>
  <si>
    <t>Baje Construction/Ernesto B. Baje</t>
  </si>
  <si>
    <t>Apayao</t>
  </si>
  <si>
    <t>Cadaclan ES</t>
  </si>
  <si>
    <t>CALANASAN (BAYAG)</t>
  </si>
  <si>
    <t>CONSTRUCTION OF ONE (1) STOREY - TWO (2) CLASSROOMS SCHOOL BUILDING WITH PROVISION OF SCHOOL FURNITURE, RAIN WATER COLLECTOR AND SOLAR PV ENERGY SYSTEM</t>
  </si>
  <si>
    <t>LMS-2020-001</t>
  </si>
  <si>
    <t>July 1,2021</t>
  </si>
  <si>
    <t>July 7,2021</t>
  </si>
  <si>
    <t>July 19,2021</t>
  </si>
  <si>
    <t>Contract Preparation</t>
  </si>
  <si>
    <t>Benguet</t>
  </si>
  <si>
    <t>Mongoto Elementary School</t>
  </si>
  <si>
    <t>Kabayan</t>
  </si>
  <si>
    <t xml:space="preserve"> CONSTRUCTION OF ONE (1) STOREY - FOUR (4) CLASSROOMS SCHOOL BUILDING (WITH COMMON TOILET) WITH PROVISION OF RAINWATER COLLECTOR, SCHOOL FURNITURE, SOLAR PV ENERGY SYSTEM, AND WATER SYSTEM AND RETAINING WALL</t>
  </si>
  <si>
    <t>Delay was caused by the collapsed retaining wall</t>
  </si>
  <si>
    <t>CY 2023</t>
  </si>
  <si>
    <t>Ifugao</t>
  </si>
  <si>
    <t>Lubo-ong ES- Extension</t>
  </si>
  <si>
    <t>HUNGDUAN</t>
  </si>
  <si>
    <t xml:space="preserve"> CONSTRUCTION OF ONE (1) STOREY - FOUR (4) CLASSROOMS SCHOOL BUILDING (WITHOUT TOILET) WITH PROVISION OF   RAINWATER COLLECTOR, WATER AND SANITATION FACILITIES (4 - SEATER), SCHOOL FURNITURE , WATER SYSTEM AND SLOPE PROTECTION</t>
  </si>
  <si>
    <t>Jolowon ES-Annex</t>
  </si>
  <si>
    <t>Lamut</t>
  </si>
  <si>
    <t xml:space="preserve"> CONSTRUCTION OF ONE (1) STOREY - FOUR (4) CLASSROOMS SCHOOL BUILDING (WITH COMMON TOILET) WITH PROVISION OF RAIN WATER COLLECTOR, SCHOOL FURNITURE, SLOPE PROTECTION AND WATER SYSTEM</t>
  </si>
  <si>
    <t>The project was terminated due to more than 10% slippage and LD to other DepEd Projects</t>
  </si>
  <si>
    <t>Kalinga</t>
  </si>
  <si>
    <t>Pangol Elementary School</t>
  </si>
  <si>
    <t>TANUDAN</t>
  </si>
  <si>
    <t>CONSTRUCTION OF ONE (1) STOREY - THREE (3) CLASSROOMS SCHOOL BUILDING (WITH COMMON TOILET) WITH PROVISION OF SCHOOL FURNITURE, RAIN WATER COLLECTOR AND WATER SYSTEM</t>
  </si>
  <si>
    <t>For Posting Due to Revalidation of the Project Site and Program Revision on Site Adoptation. (Target for posting August 17, 2021</t>
  </si>
  <si>
    <t>Tulgao East Elementary School</t>
  </si>
  <si>
    <t>TINGLAYAN</t>
  </si>
  <si>
    <t>PROPOSED CONSTRUCTION OF ONE (1) STOREY - TWO (2) CLASSROOMS SCHOOL BUILDING (WITHOUT TOILET) WITH SANITATION FACILITIES (4 - SEATER), SCHOOL FURNITURE, SOLAR PV ENERGY SYSTEM, AND WATER SYSTEM</t>
  </si>
  <si>
    <t>PROPOSED CONSTRUCTION OF ONE (1) STOREY - TWO (2) CLASSROOMS SCHOOL BUILDING (WITHOUT TOILET) WITH SANITATION FACILITIES (4 - SEATER), SCHOOL FURNITURE, SOLAR PV ENERGY SYSTEM</t>
  </si>
  <si>
    <t>Mt. Province</t>
  </si>
  <si>
    <t>Apalis Elementary School</t>
  </si>
  <si>
    <t>PARACELIS</t>
  </si>
  <si>
    <t>CONSTRUCTION OF ONE (1) STOREY - TWO (2) CLASSROOMS SCHOOL BUILDING (WITH COMMON TOILET) WITH PROVISION OF RAINWATER COLLECTOR, SCHOOL FURNITURE, SOLAR PV ENERGY SYSTEM, AND  SLOPE PROTECTION</t>
  </si>
  <si>
    <t>August 9,2021</t>
  </si>
  <si>
    <t>CONSTRUCTION OF ONE (1) STOREY - TWO (2) CLASSROOMS SCHOOL BUILDING (WITH COMMON TOILET) WITH PROVISION OF RAINWATER COLLECTOR, SCHOOL FURNITURE, SOLAR PV ENERGY SYSTEM,WATER SYSTEM, &amp; SLOPE PROTECTION</t>
  </si>
  <si>
    <t>Tabuk City</t>
  </si>
  <si>
    <t>Balatoc Primary School</t>
  </si>
  <si>
    <t>TABUK CITY</t>
  </si>
  <si>
    <t xml:space="preserve"> CONSTRUCTION OF ONE STOREY FOUR CLASSROOM SCHOOL BUILDING (WITH COMMMON TOILET) WITH PROVISION OF RAINWATER COLLECTOR, SCHOOL FURNITURE, PERIMETER FENCE, AND WATER SYSTEM</t>
  </si>
  <si>
    <t>completed</t>
  </si>
  <si>
    <t>Tangbay Primary School</t>
  </si>
  <si>
    <t xml:space="preserve"> CONSTRUCTION OF ONE (1) STOREY - FOUR (4) CLASSROOMS SCHOOL BUILDING (WITH COMMON TOILET) WITH PROVISION OF RAINWATER COLLECTOR, SCHOOL FURNITURE, PERIMETER FENCE (1 BAY = 3.0m), AND WATER SYSTEM</t>
  </si>
  <si>
    <t>ongoing lay out of cr tiles, ground clearing, installation of electrical fixture, installation of window glass and concreting of concrete infront of the building</t>
  </si>
  <si>
    <t>Agusan del Norte</t>
  </si>
  <si>
    <t>Tinigbasan ES</t>
  </si>
  <si>
    <t>TUBAY</t>
  </si>
  <si>
    <t xml:space="preserve">PROPOSED CONSTRUCTION OF ONE (1) STOREY - TWO (2) CLASSROOMS SCHOOL BUILDING (WITH COMMON TOILET) WITH PROVISION OF RAINWATER COLLECTOR,SLOPE PROTECTION, SCHOOL FURNITURE, SOLAR PV ENERGY SYSTEM AND WATER SYSTEM </t>
  </si>
  <si>
    <t>INFRA-2021-015</t>
  </si>
  <si>
    <t>August 3, 2021</t>
  </si>
  <si>
    <t>August 11, 2021</t>
  </si>
  <si>
    <t>August 23, 2021</t>
  </si>
  <si>
    <t>Agusan del Sur</t>
  </si>
  <si>
    <t>Kolambugan National High School</t>
  </si>
  <si>
    <t>SIBAGAT</t>
  </si>
  <si>
    <t>CONSTRUCTION OF ONE (1) STOREY - TWO (2) CLASSROOMS SCHOOL BUILDING (WITH COMMON TOILET) WITH PROVISION OF RAINWATER COLLECTOR, SCHOOL FURNITURE AND SOLAR PV ENERGY SYSTEM</t>
  </si>
  <si>
    <t>AUGUST 02, 2021</t>
  </si>
  <si>
    <t>AUGUST 16, 2021</t>
  </si>
  <si>
    <t>INNOVATI CONSTRUCTION CORP</t>
  </si>
  <si>
    <t>Bayugan City</t>
  </si>
  <si>
    <t>New Salem ES</t>
  </si>
  <si>
    <t>CITY OF BAYUGAN</t>
  </si>
  <si>
    <t>CONSTRUCTION OF ONE (1) STOREY - TWO (2) CLASSROOMS SCHOOL BUILDING (WITH COMMON TOILET) WITH PROVISION OF RAINWATER COLLECTOR, SCHOOL FURNITURE, SOLAR PV ENERGY SYSTEM AND WATER SYSTEM</t>
  </si>
  <si>
    <t>2021-008</t>
  </si>
  <si>
    <t>July 13, 2021</t>
  </si>
  <si>
    <t>July 21, 2021</t>
  </si>
  <si>
    <t>August 2, 2021</t>
  </si>
  <si>
    <t>August 6, 2021</t>
  </si>
  <si>
    <t>Thearis Builders and Supply</t>
  </si>
  <si>
    <t>For Award</t>
  </si>
  <si>
    <t>Bislig City</t>
  </si>
  <si>
    <t>Pamaypayan ES</t>
  </si>
  <si>
    <t>CITY OF BISLIG</t>
  </si>
  <si>
    <t>CONSTRUCTION OF ONE (1) STOREY - FOUR (4) CLASSROOMS SCHOOL BUILDING (WITH COMMON TOILET) WITH PROVISION OF RAINWATER COLLECTOR, SCHOOL FURNITURE,  SOLAR PV ENERGY SYSTEM, AND WATER SYSTEM</t>
  </si>
  <si>
    <t>COMPLETED</t>
  </si>
  <si>
    <t>LMS_BISLIG CITY_001</t>
  </si>
  <si>
    <t>MN Bayalas Construction</t>
  </si>
  <si>
    <t>PCAB Category "B", Lic. No.: 34251</t>
  </si>
  <si>
    <t>Dinagat Island</t>
  </si>
  <si>
    <t>A. Ecleo Elementary School</t>
  </si>
  <si>
    <t>DINAGAT</t>
  </si>
  <si>
    <t>CONSTRUCTION OF ONE (1) STOREY - FOUR (4) CLASSROOMS SCHOOL BUILDING (WITH COMMON TOILET) WITH PROVISION OF RAINWATER COLLECTOR, SCHOOL FURNITURE, SOLAR PV ENERGY SYSTEM, AND WATER SYSTEM</t>
  </si>
  <si>
    <t>CONSTRUCTION INFRA21-002</t>
  </si>
  <si>
    <t>RJB CONSTRUCTION</t>
  </si>
  <si>
    <t>COMPLETED\</t>
  </si>
  <si>
    <t>Siargao</t>
  </si>
  <si>
    <t>Pacifico Primary School</t>
  </si>
  <si>
    <t>SAN ISIDRO</t>
  </si>
  <si>
    <t>PROPOSED CONSTRUCTION OF ONE (1) STOREY - FOUR (4) CLASSROOMS SCHOOL BUILDING (WITH COMMON TOILET) WITH PROVISION OF RAINWATER COLLECTOR, SCHOOL FURNITURE, SOLAR PV ENERGY SYSTEM, AND WATER SYSTEM</t>
  </si>
  <si>
    <t>BEFF-INFRA2021-004</t>
  </si>
  <si>
    <t>WINDFALL</t>
  </si>
  <si>
    <t>contract duration extended</t>
  </si>
  <si>
    <t>Surigao City</t>
  </si>
  <si>
    <t>Arturo Borja ES</t>
  </si>
  <si>
    <t>SURIGAO CITY (Capital)</t>
  </si>
  <si>
    <t>FOR ISSUANCE</t>
  </si>
  <si>
    <t>RJB Construction &amp; Supply</t>
  </si>
  <si>
    <t>Surigao del Norte</t>
  </si>
  <si>
    <t>Tiltilan Elementary School</t>
  </si>
  <si>
    <t>GIGAQUIT</t>
  </si>
  <si>
    <t>PROPOSED CONSTRUCTION OF ONE (1) STOREY - TWO (2) CLASSROOMS SCHOOL BUILDING (WITH COMMON TOILET) WITH PROVISION OF RAINWATER COLLECTOR, SCHOOL FURNITURE, SOLAR PV ENERGY SYSTEM, AND WATER SYSTEM</t>
  </si>
  <si>
    <t>2021-005-BEFF-CARAGA</t>
  </si>
  <si>
    <t>005-2021</t>
  </si>
  <si>
    <t>RJB CONSTRUCTION AND SUPPLY</t>
  </si>
  <si>
    <t>Cantugas Cul. Minorities ES</t>
  </si>
  <si>
    <t>MAINIT</t>
  </si>
  <si>
    <t>2021-004-BEFF-CARAGA</t>
  </si>
  <si>
    <t>004-2021</t>
  </si>
  <si>
    <t>CHIVES CONSTRUCTION AND SUPPLY</t>
  </si>
  <si>
    <t>Surigao del Sur</t>
  </si>
  <si>
    <t>Napanpanan   Elementary School</t>
  </si>
  <si>
    <t>Lingig</t>
  </si>
  <si>
    <t>December 28, 2021</t>
  </si>
  <si>
    <t>December 20, 2021</t>
  </si>
  <si>
    <t>LMS 2020 - R XIII - SURIGAO DEL SUR - 001</t>
  </si>
  <si>
    <t>2021 - 15</t>
  </si>
  <si>
    <t>July 15, 2021</t>
  </si>
  <si>
    <t>July 27, 2021</t>
  </si>
  <si>
    <t>August 5, 2021</t>
  </si>
  <si>
    <t>August 24, 2021</t>
  </si>
  <si>
    <t>September 07, 2021</t>
  </si>
  <si>
    <t>RELY CONSTRUCTION AND SUPPLY</t>
  </si>
  <si>
    <t>Completed on time</t>
  </si>
  <si>
    <t>Tandag City</t>
  </si>
  <si>
    <t>Banahao Elementary School</t>
  </si>
  <si>
    <t>CITY OF TANDAG (Capital)</t>
  </si>
  <si>
    <t>PROPOSED CONSTRUCTION OF ONE (1) STOREY - FOUR (4) CLASSROOMS SCHOOL BUILDING (WITHOUT TOILET) WITH PROVISION OF RAINWATER COLLECTOR, SCHOOL FURNITURE, SOLAR PV ENERGY SYSTEM, AND WATER SYSTEM</t>
  </si>
  <si>
    <t>December 15, 2021</t>
  </si>
  <si>
    <t>July 8, 2021</t>
  </si>
  <si>
    <t>July 22, 2021</t>
  </si>
  <si>
    <t>Pangasinan I, Lingayen</t>
  </si>
  <si>
    <t>Siapar Integrated</t>
  </si>
  <si>
    <t>ANDA</t>
  </si>
  <si>
    <t>PROPOSED CONSTRUCTION OF ONE (1) STOREY - FOUR (4) CLASSROOMS SCHOOL BUILDING (WITHOUT TOILET) WITH PROVISION OF RAINWATER COLLECTOR, WATER AND SANITATION FACILITIES (4 - SEATER), SCHOOL FURNITURE, SOLAR PV ENERGY SYSTEM, AND WATER SYSTEM &amp; STEEL GATES</t>
  </si>
  <si>
    <t>May 4, 2022</t>
  </si>
  <si>
    <t>2021-07-003-INFRA</t>
  </si>
  <si>
    <t>August 25, 2021</t>
  </si>
  <si>
    <t>September 6, 2021</t>
  </si>
  <si>
    <t>ABC East Multi Builders and Traders</t>
  </si>
  <si>
    <t>Cagayan</t>
  </si>
  <si>
    <t>Sawang ES</t>
  </si>
  <si>
    <t>ABULUG</t>
  </si>
  <si>
    <t>CONSTRUCTION OF ONE (1) STOREY - TWO (2) CLASSROOMS SCHOOL BUILDING (WITH COMMON TOILET) WITH PROVISION OF RAINWATER COLLECTOR, SCHOOL FURNITURE, AND WATER SYSTEM</t>
  </si>
  <si>
    <t>Aug.1,2021</t>
  </si>
  <si>
    <t>Aug.23,2021</t>
  </si>
  <si>
    <t>Isabela</t>
  </si>
  <si>
    <t>Sto. Tomas Integrated School</t>
  </si>
  <si>
    <t>NAGUILIAN</t>
  </si>
  <si>
    <t>Nueva Vizcaya</t>
  </si>
  <si>
    <t>Dulli ES</t>
  </si>
  <si>
    <t>AMBAGUIO</t>
  </si>
  <si>
    <t>With punchlist of corrective works for rectification</t>
  </si>
  <si>
    <t>Hamhamaan PS</t>
  </si>
  <si>
    <t>Kakiduguen Elementary School</t>
  </si>
  <si>
    <t>KASIBU</t>
  </si>
  <si>
    <t>PROPOSED CONSTRUCTION OF ONE (1) UNIT ONE (1) STOREY -TWO (2) CLASSROOM SCHOOL BUILDING (WITH COMMON TOILET) WITH PROVISION OF RAINWATER COLLECTOR, SOLAR PV ENERGY SYSTEM, SCHOOL FURNITURE AND WATER SYSTEM</t>
  </si>
  <si>
    <t>Kakiduguen ES</t>
  </si>
  <si>
    <t xml:space="preserve">CONSTRUCTION OF ONE (1) STOREY - FOUR (4) CLASSROOMS SCHOOL BUILDING (WITH COMMON TOILET) WITH PROVISION OF RAINWATER COLLECTOR, SCHOOL FURNITURE, SOLAR PV ENERGY SYSTEM, AND WATER SYSTEM </t>
  </si>
  <si>
    <t>Pinayag NHS</t>
  </si>
  <si>
    <t>KAYAPA</t>
  </si>
  <si>
    <t>CONSTRUCTION OF ONE (1) STOREY -TWO (2) CLASSROOMS SCHOOL BUILDING (WITH COMMON TOILET) WITH PROVISION OF RAINWATER COLLECTOR, SCHOOL FURNITURE, SOLAR PV ENERGY SYSTEM, AND WATER SYSTEM</t>
  </si>
  <si>
    <t>Quirino</t>
  </si>
  <si>
    <t>Tamsi Elementary School</t>
  </si>
  <si>
    <t>NAGTIPUNAN</t>
  </si>
  <si>
    <t xml:space="preserve">PROPOSED CONSTRUCTION OF ONE (1) STOREY - THREE (3) CLASSROOMS SCHOOL BUILDING (WITH COMMON TOILET) WITH PROVISION OF RAINWATER COLLECTOR, SCHOOL FURNITURE, SOLAR PV ENERGY SYSTEM, WATER SYSTEM AND RETAINING WALL </t>
  </si>
  <si>
    <t>NTL Builders &amp; Developer</t>
  </si>
  <si>
    <t>The building is almost complete, solar panels were already installed; ongoing works includes const. of retaining walls, fence, gates, flagpole and water system. The school is inaccessible during rainy days.</t>
  </si>
  <si>
    <t>Quezon</t>
  </si>
  <si>
    <t>Miyunod ES</t>
  </si>
  <si>
    <t>INFANTA</t>
  </si>
  <si>
    <t>2021-60</t>
  </si>
  <si>
    <t>July 2-21, 2021</t>
  </si>
  <si>
    <t>BOTEY CONSTRUCTION</t>
  </si>
  <si>
    <t>Pag-itan E/S</t>
  </si>
  <si>
    <t>PANUKULAN</t>
  </si>
  <si>
    <t>CONSTRUCTION OF ONE (1) STOREY - TWO (2) CLASSROOMS SCHOOL BUILDING (WITH COMMON TOILET) WITH PROVISION OF RAINWATER COLLECTOR, SCHOOL FURNITURE, SOLAR PV ENERGY SYSTEM (for 4CL), AND WATER SYSTEM (for 4CL)</t>
  </si>
  <si>
    <t>2021-61</t>
  </si>
  <si>
    <t>N.T SOTELO CONSTRUCTION &amp; SUPPLY CORPORATION</t>
  </si>
  <si>
    <t>CONSTRUCTION OF ONE (1) STOREY - TWO (2) CLASSROOMS SCHOOL BUILDING (WITH COMMON TOILET) WITH PROVISION OF RAINWATER COLLECTOR AND SCHOOL FURNITURE</t>
  </si>
  <si>
    <t>Alibahaban ES (Alibihaban ES)</t>
  </si>
  <si>
    <t>SAN ANDRES</t>
  </si>
  <si>
    <t>2021-62</t>
  </si>
  <si>
    <t>M.G VILLAMIN CONSTRUCTION</t>
  </si>
  <si>
    <t>Villaminda ES</t>
  </si>
  <si>
    <t>LOPEZ</t>
  </si>
  <si>
    <t>2021-63</t>
  </si>
  <si>
    <t>Rizal</t>
  </si>
  <si>
    <t>San Rafael ES - Inigan ES</t>
  </si>
  <si>
    <t>RODRIGUEZ (MONTALBAN)</t>
  </si>
  <si>
    <t>PROPOSED CONSTRUCTION OF ONE (1) STOREY - TWO (2) CLASSROOMS SCHOOL BUILDING (WITH COMMON TOILET) WITH PROVISION OF   RAINWATER COLLECTOR, SCHOOL FURNITURE, SOLAR PV ENERGY SYSTEM, AND WATER SYSTEM</t>
  </si>
  <si>
    <t>INFRA-2021-002</t>
  </si>
  <si>
    <t>July 19, 2021</t>
  </si>
  <si>
    <t>August 9, 2021</t>
  </si>
  <si>
    <t>Setpember 1, 2021</t>
  </si>
  <si>
    <t>Setpember 14, 2021</t>
  </si>
  <si>
    <t>A. Suelila Constructiomn</t>
  </si>
  <si>
    <t>Marinduque</t>
  </si>
  <si>
    <t>Tambunan ES</t>
  </si>
  <si>
    <t>BOAC (Capital)</t>
  </si>
  <si>
    <t>PROPOSED CONSTRUCTION OF 1STY4CL SCHOOL BLDG (WITH COMMON TOILET) WITH PROVISION OF RAIN WATER COLLECTOR, SCHOOL FURNITURE, SOLAR PV ENERGY SYSTEM, AND WATER SYSTEM</t>
  </si>
  <si>
    <t>Oriental Mindoro</t>
  </si>
  <si>
    <t>Mamalao Mangyan School</t>
  </si>
  <si>
    <t>BACO</t>
  </si>
  <si>
    <t>PROPOSED CONSTRUCTION OF ONE (1) STOREY - FOUR (4) CLASSROOMS SCHOOL BUILDING (WITH COMMON TOILET) WITH PROVISION OF RAINWATER COLLECTOR, SCHOOL FURNITURE, AND SOLAR PV ENERGY SYSTEM</t>
  </si>
  <si>
    <t>April 05, 2022</t>
  </si>
  <si>
    <t>March 07, 2022</t>
  </si>
  <si>
    <t>LMS 2020 - R IV-B - Oriental Mindoro - 001</t>
  </si>
  <si>
    <t>015-2021</t>
  </si>
  <si>
    <t>July 06, 2021</t>
  </si>
  <si>
    <t>July 14, 2021</t>
  </si>
  <si>
    <t>July 26, 2021</t>
  </si>
  <si>
    <t>Aug. 11, 2021</t>
  </si>
  <si>
    <t>Aug. 31, 2021</t>
  </si>
  <si>
    <t>CMSEL Construction and Developer</t>
  </si>
  <si>
    <t>Bailan ES</t>
  </si>
  <si>
    <t>BULALACAO (SAN PEDRO)</t>
  </si>
  <si>
    <t>June 15, 2022</t>
  </si>
  <si>
    <t>June 14, 2022</t>
  </si>
  <si>
    <t>LMS 2020 - R IV-B - Oriental Mindoro - 002</t>
  </si>
  <si>
    <t>019-2021</t>
  </si>
  <si>
    <t>Sept. 03, 2021</t>
  </si>
  <si>
    <t>Orient Star Construction Inc.</t>
  </si>
  <si>
    <t>with contract time extension</t>
  </si>
  <si>
    <t>Puerto Princesa City</t>
  </si>
  <si>
    <t>Nasuduan ES</t>
  </si>
  <si>
    <t>May 19, 2022
Revised: June 18, 2022</t>
  </si>
  <si>
    <t>INFRA 2021-03</t>
  </si>
  <si>
    <t>July 27,2021</t>
  </si>
  <si>
    <t>August 3,2021</t>
  </si>
  <si>
    <t>Sept. 10, 2021</t>
  </si>
  <si>
    <t>Sept. 14, 2021</t>
  </si>
  <si>
    <t>Maryknoll Builders and Supply</t>
  </si>
  <si>
    <t>Isabela City</t>
  </si>
  <si>
    <t>Lampinigan National High School</t>
  </si>
  <si>
    <t>CITY OF ISABELA (Capital)</t>
  </si>
  <si>
    <t>INFRA2021-01</t>
  </si>
  <si>
    <t>July 4-11, 2021</t>
  </si>
  <si>
    <t>July 12, 2021</t>
  </si>
  <si>
    <t>July 29, 2021</t>
  </si>
  <si>
    <t>2M CONSTRUCTION AND ENTERPRISES</t>
  </si>
  <si>
    <t>None</t>
  </si>
  <si>
    <t>Zamboanga City</t>
  </si>
  <si>
    <t>Camp Socorro</t>
  </si>
  <si>
    <t>ZAMBOANGA CITY</t>
  </si>
  <si>
    <t>PROPOSED CONSTRUCTION ONE (1) STOREY - FOUR (4) CLASSROOMS SCHOOL BUILDING (WITH COMMON TOILET) WITH PROVISION OF RAINWATER COLLECTOR, SCHOOL FURNITURE, SOLAR PV ENERGY SYSTEM, AND WATER SYSTEM</t>
  </si>
  <si>
    <t>06-0030-21</t>
  </si>
  <si>
    <t xml:space="preserve">Zamboanga 3VC CONSTRUCTION INCORPORATED </t>
  </si>
  <si>
    <t>Zamboanga del Norte</t>
  </si>
  <si>
    <t>Sitog NHS Ext - Dabiak</t>
  </si>
  <si>
    <t>Katipunan</t>
  </si>
  <si>
    <t>CONSTRUCTION OFONE (1) STOREY - TWO (2) CLASSROOMS SCHOOL BUILDING (WITH COMMON TOILET) WITH PROVISION OF RAINWATER COLLECTOR, SCHOOL FURNITURE, SOLAR PV ENERGY SYSTEM, AND WATER SYSTEM</t>
  </si>
  <si>
    <t>CB 2021-023</t>
  </si>
  <si>
    <t>July 1, 2021</t>
  </si>
  <si>
    <t>July 9, 2021</t>
  </si>
  <si>
    <t>Aug. 4, 2021</t>
  </si>
  <si>
    <t>YSL BUILDERS</t>
  </si>
  <si>
    <t>Zamboanga del Sur</t>
  </si>
  <si>
    <t>Bag-Ong Mandaue IPS</t>
  </si>
  <si>
    <t>AURORA</t>
  </si>
  <si>
    <t xml:space="preserve">ZDS- 20- LMS-01 </t>
  </si>
  <si>
    <t>GENETIAN BUILDERS AND ENTERPRISES INC</t>
  </si>
  <si>
    <t>Zamboanga Sibugay</t>
  </si>
  <si>
    <t>San Jose PS</t>
  </si>
  <si>
    <t>OLUTANGA</t>
  </si>
  <si>
    <t>On-going Suspension Order since March 02, 2022</t>
  </si>
  <si>
    <t>-</t>
  </si>
  <si>
    <t>ZSY-2020LMS-01</t>
  </si>
  <si>
    <t>June 29, 2021</t>
  </si>
  <si>
    <t>July 17, 2021</t>
  </si>
  <si>
    <t>CPAN Engineering &amp; Enterprises</t>
  </si>
  <si>
    <t>Change Order (Water Pump Solar Panel) for C.O. approval</t>
  </si>
  <si>
    <t>Camarines Sur</t>
  </si>
  <si>
    <t>Tampuhan ES</t>
  </si>
  <si>
    <t>LIBMANAN</t>
  </si>
  <si>
    <t>PROPOSED CONSTRUCTION OF ONE (1) STOREY - TWO (2) CLASSROOMS SCHOOL BUILDING (WITH COMMON TOILET) WITH PROVISION OF RAINWATER COLLECTOR, SCHOOL FURNITURE, AND WATER SYSTEM</t>
  </si>
  <si>
    <t>Reverted</t>
  </si>
  <si>
    <t>resolution to cancel due to time constraint for procurement activities</t>
  </si>
  <si>
    <t>Catanduanes</t>
  </si>
  <si>
    <t>San Miguel Elementary School</t>
  </si>
  <si>
    <t>BARAS</t>
  </si>
  <si>
    <t>CONSTRUCTION OF ONE (1) STOREY - TWO (2) CLASSROOMS SCHOOL BUILDING (WITH COMMON TOILET) WITH PROVISION OF RAINWATER COLLECTOR, SCHOOL FURNITURE, PERIMETER FENCE (1 BAY = 3.0m)</t>
  </si>
  <si>
    <t>Dugui San Isidro Elementary School</t>
  </si>
  <si>
    <t>VIRAC (Capital)</t>
  </si>
  <si>
    <t>CONSTRUCTION OF ONE (1) STOREY - TWO (2) CLASSROOMS SCHOOL BUILDING (WITH COMMON TOILET) WITH PROVISION OF RAINWATER COLLECTOR, SCHOOL FURNITURE, PERIMETER FENCE (1 BAY = 3.0m), SOLAR PV ENERGY SYSTEM, AND WATER SYSTEM</t>
  </si>
  <si>
    <t>Masbate</t>
  </si>
  <si>
    <t>Mapitogo Elementary School</t>
  </si>
  <si>
    <t>BALUD</t>
  </si>
  <si>
    <t>CONSTRUCTION OF ONE (1) STOREY - FOUR (4) CLASSROOMS SCHOOL BUILDING (WITH COMMON TOILET) WITH PROVISION OF RAINWATER COLLECTOR, SCHOOL FURNITURE, AND WATER SYSTEM</t>
  </si>
  <si>
    <t>3R3M Const. and Supply</t>
  </si>
  <si>
    <t>Antique</t>
  </si>
  <si>
    <t>Caloy-ahan PS</t>
  </si>
  <si>
    <t>Bugasong</t>
  </si>
  <si>
    <t xml:space="preserve"> CONSTRUCTION OF ONE (1) STOREY - FOUR (4) CLASSROOMS SCHOOL BUILDING (WITH COMMON TOILET) WITH PROVISION OF RAINWATER COLLECTOR, SCHOOL FURNITURE, SOLAR PV ENERGY SYSTEM, AND WATER SYSTEM</t>
  </si>
  <si>
    <t>R6-D2-2020BEFF-13-NC</t>
  </si>
  <si>
    <t>Nesmark Construction Enterprises</t>
  </si>
  <si>
    <t>Nearly completion on finishing works, and delivery of school furnitures.</t>
  </si>
  <si>
    <t>Capiz</t>
  </si>
  <si>
    <t>Jamul-awon ES</t>
  </si>
  <si>
    <t>PANAY</t>
  </si>
  <si>
    <t xml:space="preserve"> CONSTRUCTION OF ONE (1) STOREY - FOUR (4) CLASSROOMS SCHOOL BUILDING (WITH COMMON TOILET) WITH PROVISION OF RAINWATER COLLECTOR, SCHOOL FURNITURE,AND WATER SYSTEM</t>
  </si>
  <si>
    <t>April 19, 2022</t>
  </si>
  <si>
    <t>R6-DepED-Capiz-CY2020-Last Mile School-Lot 2</t>
  </si>
  <si>
    <t>September 1, 2021</t>
  </si>
  <si>
    <t>September 14, 2021</t>
  </si>
  <si>
    <t>October 11, 2021</t>
  </si>
  <si>
    <t>October 21, 2021</t>
  </si>
  <si>
    <t>ORANGEKONSTRUCT CIVIL ENGINEERING SERVICES</t>
  </si>
  <si>
    <t>Schedule of pre-procurement 8/17/2021</t>
  </si>
  <si>
    <t>YATING NATIONAL HIGH SCHOOL</t>
  </si>
  <si>
    <t>PILAR</t>
  </si>
  <si>
    <t>May 2, 2022</t>
  </si>
  <si>
    <t>R6-DepED-Capiz-CY2020-Last Mile School-Lot 1</t>
  </si>
  <si>
    <t>November 3, 2021</t>
  </si>
  <si>
    <t>GREATMAN BUILDERS</t>
  </si>
  <si>
    <t>Guimaras</t>
  </si>
  <si>
    <t>Panobolon ES</t>
  </si>
  <si>
    <t>Nueva Valencia</t>
  </si>
  <si>
    <t>March 27, 2022</t>
  </si>
  <si>
    <t>06-2021</t>
  </si>
  <si>
    <t>June 22, 2021</t>
  </si>
  <si>
    <t>August 8, 2021</t>
  </si>
  <si>
    <t>EZ Gold Construction and Supply</t>
  </si>
  <si>
    <t>Iloilo</t>
  </si>
  <si>
    <t>Barasalon Integrated School</t>
  </si>
  <si>
    <t>Janiuay I</t>
  </si>
  <si>
    <t>LMS2020-RVI-022-ILOILO-B1-L1</t>
  </si>
  <si>
    <t>NOE'S Builders</t>
  </si>
  <si>
    <t xml:space="preserve"> -as of Feb2024- Liquidated damages were imposed;
 -For Termination; low paced workmasnhip; Based on the actual ocular</t>
  </si>
  <si>
    <t>Bohol</t>
  </si>
  <si>
    <t>Mahanay High School</t>
  </si>
  <si>
    <t>TALIBON</t>
  </si>
  <si>
    <t>Inabanga Drilling Conts Steel Fab and Gen Mdse</t>
  </si>
  <si>
    <t xml:space="preserve">Request Extension due to destruction of port due to Typhoon Odette(not ganted by the BAC)
</t>
  </si>
  <si>
    <t>Biliran</t>
  </si>
  <si>
    <t>Patag PS</t>
  </si>
  <si>
    <t>CULABA</t>
  </si>
  <si>
    <t>CONSTRUCTION OF ONE (1) UNIT ONE (1) STOREY - TWO (2) CLASSROOMS SCHOOL BUILDING (WITH COMMON TOILET) WITH PROVISION OF RAINWATER COLLECTOR, SCHOOL FURNITURE, SOLAR PV ENERGY SYSTEM, AND WATER SYSTEM</t>
  </si>
  <si>
    <t>BNL CONSTRUCTION</t>
  </si>
  <si>
    <t>Completed as per POW and VO</t>
  </si>
  <si>
    <t>Eastern Samar</t>
  </si>
  <si>
    <t>Maybunga Elementary School</t>
  </si>
  <si>
    <t>BALANGIGA</t>
  </si>
  <si>
    <t>Cabago-an Elementary School</t>
  </si>
  <si>
    <t>Dolores II</t>
  </si>
  <si>
    <t>Domrog ES</t>
  </si>
  <si>
    <t>General Macarthur-Hernani</t>
  </si>
  <si>
    <t>Trinidad Elementary School</t>
  </si>
  <si>
    <t>ORAS</t>
  </si>
  <si>
    <t>Jagnaya Elementary School</t>
  </si>
  <si>
    <t>SALCEDO</t>
  </si>
  <si>
    <t xml:space="preserve"> CONSTRUCTION OF ONE (1) STOREY - FOUR (4) CLASSROOMS SCHOOL BUILDING (WITH COMMON TOILET) WITH PROVISION OF RAINWATER COLLECTOR, SCHOOL FURNITURE,  SOLAR PV ENERGY SYSTEM, AND WATER SYSTEM (ISLAND SCHOOL)</t>
  </si>
  <si>
    <t>Leyte</t>
  </si>
  <si>
    <t>Bato Primary School</t>
  </si>
  <si>
    <t>ALANGALANG</t>
  </si>
  <si>
    <t>July 16,2021</t>
  </si>
  <si>
    <t>July 28,2021</t>
  </si>
  <si>
    <t>Under Procurement (Post Qualification)</t>
  </si>
  <si>
    <t>San Sebastian Primary School</t>
  </si>
  <si>
    <t>MATAG-OB</t>
  </si>
  <si>
    <t>Bagacay Elementary School</t>
  </si>
  <si>
    <t>ABUYOG</t>
  </si>
  <si>
    <t>Northern Samar</t>
  </si>
  <si>
    <t>Sta. Rita Elementary School</t>
  </si>
  <si>
    <t>ALLEN</t>
  </si>
  <si>
    <t>CONSTRUCTION OF ONE (1) STOREY - THREE (3) CLASSROOMS SCHOOL BUILDING (WITH COMMON TOILET) WITH PROVISION OF RAINWATER COLLECTOR, SCHOOL FURNITURE,  SOLAR PV ENERGY SYSTEM, AND WATER SYSTEM</t>
  </si>
  <si>
    <t>LMS2020-RVIII-NS-002</t>
  </si>
  <si>
    <t>July 28, 2021</t>
  </si>
  <si>
    <t>SAL Construction</t>
  </si>
  <si>
    <t>Cularima Elementary School</t>
  </si>
  <si>
    <t>CATARMAN (Capital)</t>
  </si>
  <si>
    <t>PROPOSED CONSTRUCTION OF ONE (1) STOREY - THREE (3) CLASSROOMS SCHOOL BUILDING (WITH COMMON TOILET) WITH PROVISION OF RAINWATER COLLECTOR, SCHOOL FURNITURE,  SOLAR PV ENERGY SYSTEM, AND WATER SYSTEM</t>
  </si>
  <si>
    <t>LMS2020-RVIII-NS-003</t>
  </si>
  <si>
    <t>Nago-ocan ES</t>
  </si>
  <si>
    <t>CATUBIG</t>
  </si>
  <si>
    <t>LMS2020-RVIII-NS-001</t>
  </si>
  <si>
    <t>Samar (Western Samar)</t>
  </si>
  <si>
    <t>Patong National High School</t>
  </si>
  <si>
    <t>CALBIGA</t>
  </si>
  <si>
    <t>2020 RVIII(SAMAR) LMSP-NEWCON-L2</t>
  </si>
  <si>
    <t>JFR CONSTRUCTION INC</t>
  </si>
  <si>
    <t>NONE</t>
  </si>
  <si>
    <t>BONGA NHS</t>
  </si>
  <si>
    <t>MOTIONG</t>
  </si>
  <si>
    <t>2020 RVIII(SAMAR) LMSP-NEWCON-L1</t>
  </si>
  <si>
    <t>GPUY CONSTRUCTION &amp; SUPPLIES</t>
  </si>
  <si>
    <t>WITH TIME EXTENSIONS AND WITH LIQUIDATED DAMAGES</t>
  </si>
  <si>
    <t>Southern Leyte</t>
  </si>
  <si>
    <t>Himakilo Primary School</t>
  </si>
  <si>
    <t>BONTOC</t>
  </si>
  <si>
    <t>CONSTRUCTION OF ONE (1) STOREY - TWO (2) CLASSROOMS SCHOOL BUILDING (WITH COMMON TOILET) WITH PROVISION OF RAINWATER COLLECTOR, SCHOOL FURNITURE AND WATER SYSTEM</t>
  </si>
  <si>
    <t>CY2020-LMS-L1</t>
  </si>
  <si>
    <t>VHITS D.G. BUILDERS &amp; ENTERPRISES</t>
  </si>
  <si>
    <t>Malitbog National High School</t>
  </si>
  <si>
    <t>MALITBOG</t>
  </si>
  <si>
    <t>CY2020-LMS-L2</t>
  </si>
  <si>
    <t>Hindangan PS</t>
  </si>
  <si>
    <t>SOGOD</t>
  </si>
  <si>
    <t>PROPOSED CONSTRUCTION OF ONE (1) UNIT - ONE (1) STOREY - TWO (2) CLASSROOMS SCHOOL BUILDING (WITH COMMON TOILET) WITH PROVISION OF RAINWATER COLLECTOR, SCHOOL FURNITURE, SOLAR PV ENERGY SYSTEM AND WATER SYSTEM</t>
  </si>
  <si>
    <t>CY2020-LMS-L3</t>
  </si>
  <si>
    <t>3MC KING CIVIL ENGINEERING CONSTRUCTION</t>
  </si>
  <si>
    <t>Bukidnon</t>
  </si>
  <si>
    <t>Lumatong Pangukayan Ta Apu Manohay</t>
  </si>
  <si>
    <t>MARAMAG</t>
  </si>
  <si>
    <t>Ongoing</t>
  </si>
  <si>
    <t>PB-02-05-2024-005</t>
  </si>
  <si>
    <t>0016-2024</t>
  </si>
  <si>
    <t>CQ Haribon Construction</t>
  </si>
  <si>
    <t>Terminated Contract No. 08-2021 with FFJJ Construction, New Contract No. 0016-2024, Php 4,579,658.48</t>
  </si>
  <si>
    <t>Gingoog City</t>
  </si>
  <si>
    <t>Mimbuntong Elementary School</t>
  </si>
  <si>
    <t>GINGOOG CITY</t>
  </si>
  <si>
    <t>CONSTRUCTION OF ONE (1) STOREY - FOUR (4) CLASSROOMS SCHOOL BUILDING (WITH COMMON TOILET) WITH PROVISION OF RAINWATER COLLECTOR, SCHOOL FURNITURE,\ SOLAR PV ENERGY SYSTEM, AND WATER SYSTEM</t>
  </si>
  <si>
    <t>IMBDC</t>
  </si>
  <si>
    <t>Lanao del Norte</t>
  </si>
  <si>
    <t>Sta. Cruz ES</t>
  </si>
  <si>
    <t>MAIGO</t>
  </si>
  <si>
    <t>CONSTRUCTION OF ONE (1) STOREY - THREE (3) CLASSROOMS SCHOOL BUILDING (WITH COMMON TOILET) WITH PROVISION OF   RAINWATER COLLECTOR, SCHOOL FURNITURE,  AND WATER SYSTEM</t>
  </si>
  <si>
    <t>2020-01(Infra)</t>
  </si>
  <si>
    <t>Lanao Genesis Construction Supply</t>
  </si>
  <si>
    <t>Pelingkingan PS</t>
  </si>
  <si>
    <t>TANGCAL</t>
  </si>
  <si>
    <t>failure of bid (under negotiation); return of funds</t>
  </si>
  <si>
    <t>Davao De Oro</t>
  </si>
  <si>
    <t>Kaluyapi ES</t>
  </si>
  <si>
    <t>MARAGUSAN (SAN MARIANO)</t>
  </si>
  <si>
    <t>North Cotabato</t>
  </si>
  <si>
    <t>Dungoan ES</t>
  </si>
  <si>
    <t>M'LANG</t>
  </si>
  <si>
    <t>Colonsalnafil Elementary School</t>
  </si>
  <si>
    <t>TULUNAN</t>
  </si>
  <si>
    <t>South Cotabato</t>
  </si>
  <si>
    <t>Lemkati ES</t>
  </si>
  <si>
    <t>Tboli</t>
  </si>
  <si>
    <t>CONSTRUCTION OF ONE (1) STOREY - THREE (3) CLASSROOMS SCHOOL BUILDING WITH TOILET AND ONE (1) UNIT ONE (1) STOREY - TWO (2) CLASSROOMS SCHOOL BUILDING WITH PROVISION OF SCHOOL FURNITURE AND SOLAR ENERGY SYSTEM</t>
  </si>
  <si>
    <t>LMS 2021</t>
  </si>
  <si>
    <t>Daga ES</t>
  </si>
  <si>
    <t>CONNER</t>
  </si>
  <si>
    <t xml:space="preserve"> CONSTRUCTION OF ONE (1) STOREY - THREE(3) CLASSROOMS SCHOOL BUILDING WITH PROVISION OF RAIN WATER COLLECTOR, SCHOOL FURNITURE, PERIMETER SOLAR LIGHTING SYSTEM AND WATER SYSTEM</t>
  </si>
  <si>
    <t>San Mariano ES</t>
  </si>
  <si>
    <t>PUDTOL</t>
  </si>
  <si>
    <t>PROPOSED CONSTRUCTION OF ONE (1) STOREY - TWO (2) CLASSROOMS SCHOOL BUILDING WITH PROVISION OF RAIN WATER COLLECTOR,SCHOOL FURNITURE AND WATER SYSTEM</t>
  </si>
  <si>
    <t>Adaoay National High School-Abucot Extn.</t>
  </si>
  <si>
    <t>KABAYAN</t>
  </si>
  <si>
    <t>PROPOSED CONSTRUCTION OF ONE(1) STOREY TWO(2) CLASSROOMS SCHOOL BUILDINGS (WITHOUT TOILET) WITH PROVISION OF RAINWATER COLLECTOR, WATER AND SANITATION FACILITIES (4 SEATER), SCHOOL FURNITURE, SOLAR PV ENERGY SYSTEM AND WATER SYSTEM AND RETAINING WALL</t>
  </si>
  <si>
    <t>Saguitlang Elementary School</t>
  </si>
  <si>
    <t>TUBA</t>
  </si>
  <si>
    <t>CONSTRUCTION OF ONE(1) STOREY FOUR(4) CLASSROOMS SCHOOL BUILDING (WITH COMMON TOILET) WITH PROVISION OF RAINWATER COLLECTOR, SCHOOL FURNITURE, SOLAR PV ENERGY SYSTEM AND WATER SYSTEM</t>
  </si>
  <si>
    <t>Bullalayao Primary School</t>
  </si>
  <si>
    <t>BALBALAN</t>
  </si>
  <si>
    <t>CONSTRUCTION OF ONE (1) STOREY - TWO (2) CLASSROOMS SCHOOL BUILDING (WITH COMMON TOILET) WITH PROVISION OF  SCHOOL FURNITURE, SOLAR PV ENERGY SYSTEM, RAIN WATER COLLECTOR AND WATER SYSTEM</t>
  </si>
  <si>
    <t>Bagabag Elementary School</t>
  </si>
  <si>
    <t>PROPOSED CONSTRUCTION OF ONE (1) STOREY - TWO (2) CLASSROOMS SCHOOL BUILDING (WITH COMMON TOILET) WITH PROVISION OF RAINWATER COLLECTOR, SCHOOL FURNITURE, SOLAR PV ENERGY SYSTEM</t>
  </si>
  <si>
    <t>Mabato Elementary School</t>
  </si>
  <si>
    <t xml:space="preserve"> CONSTRUCTION OF ONE (1) STOREY - FOUR (4) CLASSROOMS SCHOOL BUILDING (WITH COMMON TOILET) WITH PROVISION OF RAINWATER COLLECTOR, SCHOOL FURNITURE, PERIMETER FENCE (1 BAY = 3.0m), SOLAR PV ENERGY SYSTEM, AND WATER SYSTEM</t>
  </si>
  <si>
    <t>Butuan City</t>
  </si>
  <si>
    <t>Salvacion Indigenous Community Elementary School</t>
  </si>
  <si>
    <t>BUTUAN CITY (Capital)</t>
  </si>
  <si>
    <t>Cabadbaran City</t>
  </si>
  <si>
    <t>Mahaba Elementary school</t>
  </si>
  <si>
    <t>CITY OF CABADBARAN</t>
  </si>
  <si>
    <t>Ilocos Norte</t>
  </si>
  <si>
    <t>Casilian ES</t>
  </si>
  <si>
    <t>BACARRA</t>
  </si>
  <si>
    <t>PROPOSED CONSTRUCTION OF ONE (1) STOREY - THREE (3) CLASSROOMS SCHOOL BUILDING (WITH COMMON TOILET), WITH PROVISION OF RAINWATER COLLECTOR, SCHOOL FURNITURE, SOLAR PV ENERGY SYSTEM AND WATER SYSTEM</t>
  </si>
  <si>
    <t>Morong ES</t>
  </si>
  <si>
    <t>BADOC</t>
  </si>
  <si>
    <t>PROPOSED CONSTRUCTION OF ONE (1) STOREY - FOUR (4) CLASSROOMS SCHOOL BUILDING (WITH COMMON TOILET), WITH PROVISION OF RAINWATER COLLECTOR, SCHOOL FURNITURE, SOLAR PV ENERGY SYSTEM AND WATER SYSTEM</t>
  </si>
  <si>
    <t>Ilocos Sur</t>
  </si>
  <si>
    <t>Matue PS</t>
  </si>
  <si>
    <t>GREGORIO DEL PILAR (CONCEPCION)</t>
  </si>
  <si>
    <t>PROPOSED CONSTRUCTION OF ONE (1) STOREY - THREE (3) CLASSROOMS SCHOOL BUILDING (WITH COMMON TOILET) WITH PROVISION OF RAINWATER COLLECTOR, SCHOOL FURNITURE, SOLAR PV ENERGY SYSTEM, AND WATER SYSTEM</t>
  </si>
  <si>
    <t>Abandoned</t>
  </si>
  <si>
    <t>PB-07-07-2021-0001</t>
  </si>
  <si>
    <t>08 - 2021</t>
  </si>
  <si>
    <t>###############</t>
  </si>
  <si>
    <t>FFJJ Construction</t>
  </si>
  <si>
    <t>La Union</t>
  </si>
  <si>
    <t>Daeng ES</t>
  </si>
  <si>
    <t>TUBAO</t>
  </si>
  <si>
    <t xml:space="preserve">PROPOSED CONSTRUCTION OF ONE (1) STOREY - THREE (3) CLASSROOMS SCHOOL BUILDING (WITH COMMON TOILET) WITH PROVISION OF RAINWATER COLLECTOR, SCHOOL FURNITURE, , SOLAR PV ENERGY SYSTEM, AND WATER SYSTEM     
</t>
  </si>
  <si>
    <t>CENTRAL OFFICE IMPLEMENTED</t>
  </si>
  <si>
    <t>Dalupang ES</t>
  </si>
  <si>
    <t>MABINI</t>
  </si>
  <si>
    <t>PROPOSED CONSTRUCTION OF ONE (1) STOREY - FOUR (4) CLASSROOMS SCHOOL BUILDING (WITHOUT TOILET) WITH PROVISION OF RAINWATER COLLECTOR, WATER AND SANITATION FACILITIES (4 - SEATER), SCHOOL FURNITURE, SOLAR PV ENERGY SYSTEM, AND WATER SYSTEM</t>
  </si>
  <si>
    <t>no movement/accomplishment as of February 2023</t>
  </si>
  <si>
    <t>Taguing Integrated School</t>
  </si>
  <si>
    <t>BAGGAO</t>
  </si>
  <si>
    <t>CONSTRUCTION OF ONE (1) STOREY - FOUR (4) CLASSROOMS SCHOOL BUILDING (WITH COMMON TOILET) WITH PROVISION OF RAINWATER COLLECTOR AND SCHOOL FURNITURE</t>
  </si>
  <si>
    <t>Terminated</t>
  </si>
  <si>
    <t>For Termination (CO Implemented/ WERR Construction)</t>
  </si>
  <si>
    <t>Tucalana ES</t>
  </si>
  <si>
    <t>LAL-LO</t>
  </si>
  <si>
    <t>PROPOSED CONSTRUCTION OF ONE (1) STOREY - FOUR (4) CLASSROOMS SCHOOL BUILDING (WITH COMMON TOILET) WITH PROVISION OF RAINWATER COLLECTOR,SCHOOL FURNITURE, AND WATER SYSTEM</t>
  </si>
  <si>
    <t>San Isidro Integrated School</t>
  </si>
  <si>
    <t>SAN MARIANO</t>
  </si>
  <si>
    <t>Bannawag Primary School</t>
  </si>
  <si>
    <t>ANGADANAN</t>
  </si>
  <si>
    <t>PROPOSED CONSTRUCTION OF ONE (1) STOREY - TWO (2) CLASSROOMS SCHOOL BUILDING (WITH COMMON TOILET) WITH PROVISION OF RAINWATER COLLECTOR, SCHOOL FURNITURE AND SOLAR PV ENERGY SYSTEM, AND RETAINING WALL</t>
  </si>
  <si>
    <t>Rang-ayan PS</t>
  </si>
  <si>
    <t>Aglipay</t>
  </si>
  <si>
    <t>CONSTRUCTION OF ONE (1) STOREY - THREE (3) CLASSROOMS SCHOOL BUILDING (WITH COMMON TOILET) WITH PROVISION OF RAINWATER COLLECTOR, SCHOOL FURNITURE, SOLAR PV ENERGY SYSTEM, AND WATER SYSTEM</t>
  </si>
  <si>
    <t>Cupianan PS</t>
  </si>
  <si>
    <t>Diffun</t>
  </si>
  <si>
    <t>The workers arrived at the school last Feb. 5, 2023 but materials and equipment were not yet delivered onsite as of Feb. 15, 2023</t>
  </si>
  <si>
    <t>Aurora</t>
  </si>
  <si>
    <t>Dianao ES</t>
  </si>
  <si>
    <t>DILASAG</t>
  </si>
  <si>
    <t>CONSTRUCTION OF ONE(1) STOREY THREE(3) CLASSROOM SCHOOL BUILDING WITH (COMMON TOILET) WITH PROVISION OF PERIMETER FENCE, SCHOOL FURNITURE, SOLAR PANEL AND WATER SYSTEM</t>
  </si>
  <si>
    <t>Bataan</t>
  </si>
  <si>
    <t>Kanawan Integrated School</t>
  </si>
  <si>
    <t>MORONG</t>
  </si>
  <si>
    <t>Biaan Aeta IS</t>
  </si>
  <si>
    <t>MARIVELES</t>
  </si>
  <si>
    <t>Bulacan</t>
  </si>
  <si>
    <t>Talamsi I ES (Talamsi PS)</t>
  </si>
  <si>
    <t>DOÑA REMEDIOS TRINIDAD</t>
  </si>
  <si>
    <t>WERR Corporation International JV Bancal Construction and Supply</t>
  </si>
  <si>
    <t>based on the spot checking report made last November by LMS team (Audit); pls see narrative reports</t>
  </si>
  <si>
    <t>Nueva Ecija</t>
  </si>
  <si>
    <t>E. Abalos PS</t>
  </si>
  <si>
    <t>CUYAPO</t>
  </si>
  <si>
    <t>PROPOSED CONSTRUCTION OF ONE (1) STOREY - TWO (2) CLASSROOMS SCHOOL BUILDING (WITHOUT TOILET) WITH PROVISION OF RAINWATER COLLECTOR, WATER AND SANITATION FACILITIES (4 - SEATER) ANDSCHOOL FURNITURE</t>
  </si>
  <si>
    <t>Pampanga</t>
  </si>
  <si>
    <t>Camias High School</t>
  </si>
  <si>
    <t>PORAC</t>
  </si>
  <si>
    <t xml:space="preserve">
CONSTRUCTION OF ONE (1) STOREY - TWO (2) CLASSROOMS SCHOOL BUILDING (WITH COMMON TOILET) WITH PROVISION OF RAINWATER COLLECTOR AND SCHOOL FURNITURE
</t>
  </si>
  <si>
    <t>Tarlac</t>
  </si>
  <si>
    <t>Macaguing Primary School</t>
  </si>
  <si>
    <t>SANTA IGNACIA</t>
  </si>
  <si>
    <t xml:space="preserve">PROPOSED CONSTRUCTION OF ONE (1) STOREY - FOUR (4) CLASSROOMS SCHOOL BUILDING (WITH COMMON TOILET) WITH PROVISION OF RAINWATER COLLECTOR, SCHOOL FURNITURE, SOLAR PV ENERGY SYSTEM, AND WATER SYSTEM					
					</t>
  </si>
  <si>
    <t>Zambales</t>
  </si>
  <si>
    <t>Belbel Elementary School</t>
  </si>
  <si>
    <t>BOTOLAN</t>
  </si>
  <si>
    <t>PROPOSED CONSTRUCTION OF ONE (1) STOREY - FOUR (4) CLASSROOMS SCHOOL BUILDING (WITH COMMON TOILET) WITH PROVISION OF RAINWATER COLLECTOR, SCHOOL FURNITURE, PERIMETER FENCE (1 BAY = 3.0m), SOLAR PV ENERGY SYSTEM, AND WATER SYSTEM</t>
  </si>
  <si>
    <t>Laguna</t>
  </si>
  <si>
    <t>Pulong Mindanao ES</t>
  </si>
  <si>
    <t>SANTA MARIA</t>
  </si>
  <si>
    <t>CONSTRUCTION OF ONE (1) STOREY - TWO (2) CL SCHOOL BUILDING (WITH COMMON TOILET) WITH PROVISION OF RAINWATER COLLECTOR, SCHOOL FURNITURE, SOLAR PV ENERGY SYSTEM AND WATER SYSTEM</t>
  </si>
  <si>
    <t>N/A</t>
  </si>
  <si>
    <t>Contract Terminated</t>
  </si>
  <si>
    <t>Ligpit Bantayan ES</t>
  </si>
  <si>
    <t>GUINAYANGAN</t>
  </si>
  <si>
    <t>Rawang ES</t>
  </si>
  <si>
    <t>TANAY</t>
  </si>
  <si>
    <t>PROPOSED CONSTRUCTION OF ONE (1) STOREY - TWO (2) CLASSROOMS SCHOOL BUILDING (WITH COMMON TOILET) WITH PROVISION OF   RAINWATER COLLECTOR, SCHOOL FURNITURE, SOLAR PV ENERGY SYSTEM (for 4CL), AND WATER SYSTEM (for 4CL)</t>
  </si>
  <si>
    <t>PROPOSED CONSTRUCTION OF ONE (1) STOREY - TWO (2) CLASSROOMS SCHOOL BUILDING (WITH COMMON TOILET) WITH PROVISION OF RAINWATER COLLECTOR AND SCHOOL FURNITURE</t>
  </si>
  <si>
    <t>Tayabas City</t>
  </si>
  <si>
    <t>Pandakake ES</t>
  </si>
  <si>
    <t>CITY OF TAYABAS</t>
  </si>
  <si>
    <t>December 7 2023</t>
  </si>
  <si>
    <t>WERR</t>
  </si>
  <si>
    <t>CY 2024</t>
  </si>
  <si>
    <t>CALAPAN CITY</t>
  </si>
  <si>
    <t>Silonay ES</t>
  </si>
  <si>
    <t>CITY OF CALAPAN (Capital)</t>
  </si>
  <si>
    <t>PROPOSED CONSTRUCTION OF ONE (1) STOREY - THREE (3) CLASSROOMS SCHOOL BUILDING (WITH COMMON TOILET) WITH PROVISION OF RAINWATER COLLECTOR AND SCHOOL FURNITURE</t>
  </si>
  <si>
    <t>CO IMPLEMENTED</t>
  </si>
  <si>
    <t>2021-AdmS4(006)-BI-CB-013a-C200</t>
  </si>
  <si>
    <t>WERR COPR. INTL. JV. WITH BANCAL CONST, &amp; SUPPLY</t>
  </si>
  <si>
    <t>SCHOOL FURNITURE NOT YET DELIVERED</t>
  </si>
  <si>
    <t>Bacongbacong PS</t>
  </si>
  <si>
    <t>Gasan</t>
  </si>
  <si>
    <t>PROPOSED CONSTRUCTION OF ONE (1) STOREY - FOUR (4) CLASSROOMS SCHOOL BUILDING (WITH COMMON TOILET) WITH PROVISION OF RAINWATER COLLECTOR, SCHOOL FURNITURE, PERIMETER FENCE (1 BAY = 3.0m), AND WATER SYSTEM</t>
  </si>
  <si>
    <t>Occidental Mindoro</t>
  </si>
  <si>
    <t>EMOK ES</t>
  </si>
  <si>
    <t>MAGSAYSAY</t>
  </si>
  <si>
    <t>terminated (implemented by C.O)</t>
  </si>
  <si>
    <t>Palawan</t>
  </si>
  <si>
    <t>Tabon National High School</t>
  </si>
  <si>
    <t>Caro ES</t>
  </si>
  <si>
    <t>PROPOSED CONSTRUCTION OF  (1) ONE STOREY - TWO (2) CLASSROOMS SCHOOL BUILDING (WITHOUT TOILET) WITH PROVISION OF RAINWATER COLLECTOR, WATER AND SANITATION FACILITIES (4 - SEATER), SCHOOL FURNITURE, SOLAR PV ENERGY SYSTEM, AND WATER SYSTEM</t>
  </si>
  <si>
    <t>PRISMOIDAL CONSRUCTION CORPORATION</t>
  </si>
  <si>
    <t>CENTRAL OFFICE MANAGED</t>
  </si>
  <si>
    <t>Sapa Dulian ES</t>
  </si>
  <si>
    <t>CONSTRUCTION OF ONE (1) STOREY - TWO (2) CLASSROOMS SCHOOL BUILDING (WITH TOILET) WITH PROVISION OF SCHOOL FURNITURE, SOLAR PV ENERGY SYSTEM, AND  OF DRILLING FOR DEEPWELL  WATER SYSTEM &amp; SOLAR PUMP</t>
  </si>
  <si>
    <t>Basak ES</t>
  </si>
  <si>
    <t>SIAYAN</t>
  </si>
  <si>
    <t>Digon National High School</t>
  </si>
  <si>
    <t>MARGOSATUBIG</t>
  </si>
  <si>
    <t>ABANDONED</t>
  </si>
  <si>
    <t>Datagan ES</t>
  </si>
  <si>
    <t>Kabasalan</t>
  </si>
  <si>
    <t>Camarines Norte</t>
  </si>
  <si>
    <t>Malaya IS</t>
  </si>
  <si>
    <t>LABO WEST</t>
  </si>
  <si>
    <t>PROPOSED CONSTRUCTION OF ONE (1) STOREY - FOUR (4) CLASSROOMS SCHOOL BUILDING (WITHOUT TOILET) WITH PROVISION OF RAINWATER COLLECTOR, SOLAR ENERGY AND WATER SYSTEMS AND SCHOOL FURNITURE AND FENCING AND SLOPE PROTECTION</t>
  </si>
  <si>
    <t>TERMINATED</t>
  </si>
  <si>
    <t>Bagong Sirang Elementary School</t>
  </si>
  <si>
    <t>SIRUMA</t>
  </si>
  <si>
    <t>PROPOSED CONSTRUCTION OF ONE (1) STOREY - THREE (3) CLASSROOMS SCHOOL BUILDING WITH PROVISION OF RAINWATER COLLECTOR,SCHOOL FURNITURE,  WATER SANITATION AND WATER SYSTEM</t>
  </si>
  <si>
    <t>San Rafael ES</t>
  </si>
  <si>
    <t>TIGAON</t>
  </si>
  <si>
    <t>CONSTRUCTION OF ONE (1) STOREY - FOUR (4) CLASSROOMS SCHOOL BUILDING (WITH COMMON TOILET) WITH PROVISION OF RAINWATER COLLECTOR, SCHOOL FURNITURE AND WATER SYSTEM</t>
  </si>
  <si>
    <t>Santiago Elementary School</t>
  </si>
  <si>
    <t>BALATAN</t>
  </si>
  <si>
    <t>PROPOSED CONSTRUCTION OF TWO (2) UNITS ONE (1) STOREY - TWO (2) CLASSROOMS SCHOOL BUILDING (WITH COMMON TOILET) WITH PROVISION OF RAINWATER COLLECTOR, SCHOOL FURNITURE, AND WATER SYSTEM</t>
  </si>
  <si>
    <t>Sabloyon Elementary School</t>
  </si>
  <si>
    <t>CARAMORAN</t>
  </si>
  <si>
    <t>CONSTRUCTION OF ONE (1) STOREY - TWO (2) CLASSROOMS SCHOOL BUILDING (WITH COMMON TOILET) WITH PROVISION OF RAINWATER COLLECTOR, PERIMETER FENCE (1 BAY = 3.0m)</t>
  </si>
  <si>
    <t>terminated</t>
  </si>
  <si>
    <t>FOR TERMINATION</t>
  </si>
  <si>
    <t>Buenavista ES</t>
  </si>
  <si>
    <t>Sorsogon</t>
  </si>
  <si>
    <t>Cristo Elementary School</t>
  </si>
  <si>
    <t>DONSOL</t>
  </si>
  <si>
    <t>Inaugurated (November)</t>
  </si>
  <si>
    <t>Malbog Elementary School</t>
  </si>
  <si>
    <t>MAGALLANES</t>
  </si>
  <si>
    <t>CONSTRUCTION OF ONE (1) STOREY - FOUR (4) CLASSROOMS SCHOOL BUILDING (WITH COMMON TOILET) WITH PROVISION OF RAINWATER COLLECTOR,SCHOOL FURNITURE,WATER SANITATION AND WATER SYSTEM</t>
  </si>
  <si>
    <t>Aklan</t>
  </si>
  <si>
    <t>Mambuquiao Integrated School</t>
  </si>
  <si>
    <t>BATAN</t>
  </si>
  <si>
    <t>CO PROCURED</t>
  </si>
  <si>
    <t>Bacyang PS</t>
  </si>
  <si>
    <t>MADALAG</t>
  </si>
  <si>
    <t>Omlot PS (realigned from Tigunhao PS)</t>
  </si>
  <si>
    <t>Laua-an</t>
  </si>
  <si>
    <t>CO PROCURED. The school was re-aligned to Omlot PS</t>
  </si>
  <si>
    <t>Bantigue ES</t>
  </si>
  <si>
    <t>Adgao-Tagpuan-Ingay Integrated School</t>
  </si>
  <si>
    <t>TUBUNGAN</t>
  </si>
  <si>
    <t xml:space="preserve"> CONSTRUCTION OF ONE (1) STOREY - FOUR (4) CLASSROOMS SCHOOL BUILDING (WITH COMMON TOILET) WITH PROVISION OF RAINWATER COLLECTOR, SCHOOL FURNITURE,  SOLAR PV ENERGY SYSTEM, AND WATER SYSTEM</t>
  </si>
  <si>
    <t>CO PROCURED; Rectification of Punchlist</t>
  </si>
  <si>
    <t>Caratagan PS</t>
  </si>
  <si>
    <t>CALINOG</t>
  </si>
  <si>
    <t>Not Yet Started</t>
  </si>
  <si>
    <t>CO PROCURED. NPA threats</t>
  </si>
  <si>
    <t>Kabankalan City</t>
  </si>
  <si>
    <t>Sagumayon PS</t>
  </si>
  <si>
    <t>Negros Occidental</t>
  </si>
  <si>
    <t>Florentina C. Recto MHS - Caliling Ext</t>
  </si>
  <si>
    <t>CAUAYAN</t>
  </si>
  <si>
    <t>CO PROCURED inaugurated (August)</t>
  </si>
  <si>
    <t>Patol Elementary School</t>
  </si>
  <si>
    <t>Talangnan ES</t>
  </si>
  <si>
    <t>Bogo City</t>
  </si>
  <si>
    <t>Anonang Norte ES</t>
  </si>
  <si>
    <t>CITY OF BOGO</t>
  </si>
  <si>
    <t xml:space="preserve"> CONSTRUCTION OF ONE (1) STOREY - FOUR (4) CLASSROOMS SCHOOL BUILDING (WITHOUT TOILET) WITH PROVISION OF RAINWATER COLLECTOR, WATER AND SANITATION FACILITIES (4 SEATER), SCHOOL FURNITURE, SOLAR PV ENERGY SYSTEM, AND WATER SYSTEM</t>
  </si>
  <si>
    <t>Cansibuan PS</t>
  </si>
  <si>
    <t>ANTEQUERA</t>
  </si>
  <si>
    <t xml:space="preserve"> CONSTRUCTION OF ONE (1) STOREY - THREE (3) CLASSROOMS SCHOOL BUILDING (WITH COMMON TOILET) WITH PROVISION OF RAINWATER COLLECTOR AND  SCHOOL FURNITURE</t>
  </si>
  <si>
    <t>inaugurated (August)</t>
  </si>
  <si>
    <t>Biasong ES</t>
  </si>
  <si>
    <t>LOON</t>
  </si>
  <si>
    <t>CONSTRUCTION OF ONE (1) STOREY - FOUR (4) CLASSROOMS SCHOOL BUILDING (WITH COMMON TOILET) WITH PROVISION OF RAINWATER COLLECTOR, SCHOOL FURNITURE</t>
  </si>
  <si>
    <t>Carmen Mellijor PS</t>
  </si>
  <si>
    <t>TUBIGON</t>
  </si>
  <si>
    <t xml:space="preserve"> CONSTRUCTION OF  ONE (1) STOREY - TWO (2) CLASSROOMS SCHOOL BUILDING (WITH COMMON TOILET) WITH PROVISION OF RAINWATER COLLECTOR AND SCHOOL FURNITURE</t>
  </si>
  <si>
    <t>Site issues</t>
  </si>
  <si>
    <t>Biabas ES</t>
  </si>
  <si>
    <t>GUINDULMAN</t>
  </si>
  <si>
    <t xml:space="preserve"> CONSTRUCTION OF ONE (1) STOREY - FOUR (4) CLASSROOMS SCHOOL BUILDING (WITH COMMON TOILET) WITH PROVISION OF RAINWATER COLLECTOR, SCHOOL FURNITURE</t>
  </si>
  <si>
    <t>Carcar City</t>
  </si>
  <si>
    <t>Cara-atan Elementary School</t>
  </si>
  <si>
    <t>CITY OF CARCAR</t>
  </si>
  <si>
    <t xml:space="preserve"> CONSTRUCTION OF ONE (1) STOREY - THREE (3) CLASSROOMS SCHOOL BUILDING (WITH COMMON TOILET) WITH PROVISION OF RAINWATER COLLECTOR, SCHOOL FURNITURE, SOLAR PV ENERGY SYSTEM, AND WATER SYSTEM</t>
  </si>
  <si>
    <t>Cebu</t>
  </si>
  <si>
    <t>Catang PS</t>
  </si>
  <si>
    <t>ARGAO</t>
  </si>
  <si>
    <t>Kaluangan I PS</t>
  </si>
  <si>
    <t>ASTURIAS</t>
  </si>
  <si>
    <t xml:space="preserve"> CONSTRUCTION OF ONE (1) STOREY - FOUR (4) CLASSROOMS SCHOOL BUILDING (WITH COMMON TOILET) WITH PROVISION OF RAINWATER COLLECTOR, SCHOOL FURNITURE, AND WATER SYSTEM</t>
  </si>
  <si>
    <t>Maharuhay ES</t>
  </si>
  <si>
    <t>MEDELLIN</t>
  </si>
  <si>
    <t xml:space="preserve"> CONSTRUCTION OF ONE (1) STOREY - TWO (2) CLASSROOMS SCHOOL BUILDING (WITH COMMON TOILET) WITH PROVISION OF RAINWATER COLLECTOR, AND SCHOOL FURNITURE</t>
  </si>
  <si>
    <t>Palaypay PS</t>
  </si>
  <si>
    <t>MALABUYOC</t>
  </si>
  <si>
    <t xml:space="preserve"> CONSTRUCTION OF ONE (1) STOREY - THREE (3) CLASSROOMS SCHOOL BUILDING (WITH COMMON TOILET) WITH PROVISION OF RAINWATER COLLECTOR, SCHOOL FURNITURE, AND WATER SYSTEM</t>
  </si>
  <si>
    <t>Danao City</t>
  </si>
  <si>
    <t>Melecio B. Tito ES</t>
  </si>
  <si>
    <t>DANAO CITY</t>
  </si>
  <si>
    <t xml:space="preserve"> CONSTRUCTION OF ONE (1) STOREY - FOUR (4) CLASSROOMS SCHOOL BUILDING (WITHOUT TOILET), WITH PROVISION OF RAINWATER COLLECTOR, WATER AND SANITATION FACILITIES (4 - SEATER), SCHOOL FURNITURE  AND WATER SYSTEM</t>
  </si>
  <si>
    <t>Negros Oriental</t>
  </si>
  <si>
    <t>Canlukduhan ES</t>
  </si>
  <si>
    <t>AYUNGON</t>
  </si>
  <si>
    <t>Mongpong Primary School</t>
  </si>
  <si>
    <t>JIMALALUD</t>
  </si>
  <si>
    <t>Agan-an Elementary School</t>
  </si>
  <si>
    <t>SIBULAN</t>
  </si>
  <si>
    <t>Antulang Elementary School</t>
  </si>
  <si>
    <t>SIATON</t>
  </si>
  <si>
    <t xml:space="preserve"> CONSTRUCTION OF ONE (1) UNIT ONE (1) STOREY - FOUR (4) CLASSROOMS SCHOOL BUILDING (WITH COMMON TOILET) WITH PROVISION OF RAINWATER COLLECTOR, SCHOOL FURNITURE, SOLAR PV ENERGY SYSTEM, AND WATER SYSTEM</t>
  </si>
  <si>
    <t>Talisay City</t>
  </si>
  <si>
    <t>Campinsa Elementary School</t>
  </si>
  <si>
    <t>CITY OF TALISAY</t>
  </si>
  <si>
    <t>Baybay City</t>
  </si>
  <si>
    <t>Sta. Cruz Elementary School</t>
  </si>
  <si>
    <t>CITY OF BAYBAY</t>
  </si>
  <si>
    <t>Borongan City</t>
  </si>
  <si>
    <t>San Andres Upper ES</t>
  </si>
  <si>
    <t>CITY OF BORONGAN (Capital)</t>
  </si>
  <si>
    <t>CONSTRUCTION OF ONE (1) STOREY - FOUR (4) CLASSROOMS SCHOOL BUILDING (WITHOUT TOILET) WITH PROVISION OF RAINWATER COLLECTOR, WATER AND SANITATION FACILITIES (4 - SEATER), SCHOOL FURNITURE, SOLAR PV ENERGY SYSTEM, AND WATER SYSTEM</t>
  </si>
  <si>
    <t>NPA threats</t>
  </si>
  <si>
    <t>Calbayog City</t>
  </si>
  <si>
    <t>Cag-Anahaw Elementary School</t>
  </si>
  <si>
    <t>CALBAYOG CITY</t>
  </si>
  <si>
    <t>Catbalogan City</t>
  </si>
  <si>
    <t>Cagudalo Elementary School</t>
  </si>
  <si>
    <t>CITY OF CATBALOGAN (Capital)</t>
  </si>
  <si>
    <t>CONSTRUCTION OF ONE (1) STOREY - TWO (2) CLASSROOMS SCHOOL BUILDING (WITHOUT TOILET) WITH PROVISION OF RAINWATER COLLECTOR, WATER AND SANITATION FACILITIES (4 - SEATER), SCHOOL FURNITURE, SOLAR PV ENERGY SYSTEM, AND WATER SYSTEM</t>
  </si>
  <si>
    <t>Canvertudes Primary School</t>
  </si>
  <si>
    <t>Balire Primary School</t>
  </si>
  <si>
    <t>BARUGO</t>
  </si>
  <si>
    <t>Maasin City</t>
  </si>
  <si>
    <t>Bogo Multigrade School</t>
  </si>
  <si>
    <t>CITY OF MAASIN (Capital)</t>
  </si>
  <si>
    <t>c/o CO</t>
  </si>
  <si>
    <t>2021-AdmS4(006)-BI-CB-013a-C204</t>
  </si>
  <si>
    <t>D.L Cervantes Construction Corporation JV 818 Dragon Construction</t>
  </si>
  <si>
    <t>INAUGURATED (AUGUST 2023), CO IMPLEMENTED</t>
  </si>
  <si>
    <t>Ormoc City</t>
  </si>
  <si>
    <t>Lake Danao Elementary School</t>
  </si>
  <si>
    <t>ORMOC CITY</t>
  </si>
  <si>
    <t>PROPOSED CONSTRUCTION OF ONE (1) STOREY THREE (3) CLASSROOMS (WITH COMMON TOILET) SCHOOL BUILDING WITH PROVISION OF RAINWATER COLLECTOR AND SCHOOL FURNITURE</t>
  </si>
  <si>
    <t>D.L Cervantes Corporation JV 818 Dragon Construction</t>
  </si>
  <si>
    <t>inaugurated (August 2023)</t>
  </si>
  <si>
    <t>PROPOSED CONSTRUCTION OF ONE (1) STOREY  TWO (2) CLASSROOM (WITH COMMON TOILET) SCHOOL BUILDING WITH PROVISION OF RAINWATER COLLECTOR AND SCHOOL FURNITURE</t>
  </si>
  <si>
    <t>ARONG ES</t>
  </si>
  <si>
    <t>GANDARA</t>
  </si>
  <si>
    <t>Substantially Completed</t>
  </si>
  <si>
    <t>Carnaga Elementary School</t>
  </si>
  <si>
    <t>TOMAS OPPUS</t>
  </si>
  <si>
    <t>PROPOSED CONSTRUCTION OF ONE (1) STOREY - TWO (2) CLASSROOMS SCHOOL BUILDING (WITH COMMON TOILET) WITH PROVISION OF RAINWATER COLLECTOR, SCHOOL FURNITURE AND WATER SYSTEM</t>
  </si>
  <si>
    <t>COMPLETED - Central Office Implemented</t>
  </si>
  <si>
    <t xml:space="preserve">Makabugwas Ta San Dionesio </t>
  </si>
  <si>
    <t>TALAKAG</t>
  </si>
  <si>
    <t xml:space="preserve">Letter request for suspension was sent to the Central Office. No Response from CO. This is a CO Implemented project. We cannot fill in the details. </t>
  </si>
  <si>
    <t>Misamis Occidental</t>
  </si>
  <si>
    <t>Migubay PS</t>
  </si>
  <si>
    <t>Concepcion</t>
  </si>
  <si>
    <t>CONSTRUCTION OF ONE (1) STOREY - TWO (2) CLASSROOMS SCHOOL BUILDING (WITH COMMON TOILET) WITH PROVISION OF RAINWATER COLLECTOR, SCHOOL FURNITURE, SOLAR PV ENERGY SYSTEM, AND WATER SYSTEM</t>
  </si>
  <si>
    <t>Waiting for approved DAED</t>
  </si>
  <si>
    <t>Deboloc ES</t>
  </si>
  <si>
    <t>Plaridel</t>
  </si>
  <si>
    <t>Misamis Oriental</t>
  </si>
  <si>
    <t>Aligodon Higaonon Tulogan Nauhanan</t>
  </si>
  <si>
    <t>CLAVERIA</t>
  </si>
  <si>
    <t>No Movement in Site (Abandoned); Building permit on Process, Contractor requested fot Time extension due to weather condition</t>
  </si>
  <si>
    <t>Ozamis City</t>
  </si>
  <si>
    <t>Balintawak Elementary School</t>
  </si>
  <si>
    <t>OZAMIS CITY</t>
  </si>
  <si>
    <t>Under Work Suspension</t>
  </si>
  <si>
    <t>Davao City</t>
  </si>
  <si>
    <t>Alon ES</t>
  </si>
  <si>
    <t>DAVAO CITY</t>
  </si>
  <si>
    <t>PROPOSED CONSTRUCTION OF ONE (1) STOREY - TWO (2) CLASSROOMS SCHOOL BUILDING (WITH COMMON TOILET) WITH PROVISION OF RAINWATER COLLECTOR, SCHOOL FURNITURE AND SOLAR PV ENERGY SYSTEM</t>
  </si>
  <si>
    <t>Amogad ES</t>
  </si>
  <si>
    <t>LAAK (SAN VICENTE)</t>
  </si>
  <si>
    <t>Davao del Norte</t>
  </si>
  <si>
    <t>Ngan PS</t>
  </si>
  <si>
    <t>KAPALONG</t>
  </si>
  <si>
    <t>CONSTRUCTION OF ONE (1) STOREY - FOUR (4) CLASSROOMS SCHOOL BUILDING (WITH COMMON TOILET) WITH PROVISION OF SOLAR PV ENERGY SYSTEM, SCHOOL FURNITURE, , AND WATER SYSTEM</t>
  </si>
  <si>
    <t>Ibuyag Logsi KM 31 Ext</t>
  </si>
  <si>
    <t>Talaingod</t>
  </si>
  <si>
    <t>CONSTRUCTION OF ONE (1) STOREY - THREE (3) CLASSROOMS &amp; ONE (1) STOREY - ONE (1) CLASSROOM SCHOOL BUILDING (WITH COMMON TOILET) WITH PROVISION OF SOLAR PV ENERGY SYSTEM, SCHOOL FURNITURE, , AND WATER SYSTEM</t>
  </si>
  <si>
    <t>Davao Oriental</t>
  </si>
  <si>
    <t>Modesto T. Veroy Sr. IS</t>
  </si>
  <si>
    <t>CATEEL</t>
  </si>
  <si>
    <t xml:space="preserve">CONSTRUCTION OF  ONE (1) STOREY - TWO (2) CLASSROOMS SCHOOL BUILDING (WITH COMMON TOILET) WITH PROVISION OF RAINWATER COLLECTOR, SCHOOL FURNITURE, TRANSMISSION LINE AND WATER SYSTEM </t>
  </si>
  <si>
    <t>Balawan ES</t>
  </si>
  <si>
    <t>MAKILALA</t>
  </si>
  <si>
    <t>CO Procured and subject for termination due to Prismoidal Contruction abandoned the project</t>
  </si>
  <si>
    <t>Sarangani</t>
  </si>
  <si>
    <t>Nicomedes I. Sunio ES</t>
  </si>
  <si>
    <t>MALUNGON</t>
  </si>
  <si>
    <t>PROPOSED CONSTRUCTION OF ONE (1) STOREY - FOUR (4) CLASSROOMS SCHOOL BUILDING (WITH COMMON TOILET) WITH PROVISION OF RAINWATER COLLECTOR, SCHOOL FURNITURE, SOLAR PV ENERGY SYSTEM, AND WATER SYSTEM and SCHOOL FENCE</t>
  </si>
  <si>
    <t>LMS 2022</t>
  </si>
  <si>
    <t>Collago ES</t>
  </si>
  <si>
    <t>LAGAYAN</t>
  </si>
  <si>
    <t>CONSTRUCTION OF ONE (1) STOREY - TWO (2) CLASSROOMS SCHOOL BUILDING (WITH COMMON TOILET) WITH PROVISION OF SCHOOL FURNITURE, AND WATER SYSTEM</t>
  </si>
  <si>
    <t>OSEC-CAR-22-6291</t>
  </si>
  <si>
    <t>CAR-ABRA-2022-04-002</t>
  </si>
  <si>
    <t>April 1, 2022</t>
  </si>
  <si>
    <t>April 13, 2022</t>
  </si>
  <si>
    <t>April 27, 2022</t>
  </si>
  <si>
    <t>September 22, 2022</t>
  </si>
  <si>
    <t>SEMBRI CONSTRUCTION</t>
  </si>
  <si>
    <t>Lam-aoan PS</t>
  </si>
  <si>
    <t>CONSTRUCTION OF ONE (1) STOREY - TWO (2) CLASSROOMS SCHOOL BUILDING (WITH COMMON TOILET) WITH PROVISION OF SCHOOL FURNITURE, SLOPE PROTECTION, WATER SYSTEM AND REPAIR OF CLASSROOM</t>
  </si>
  <si>
    <t>OSEC-CAR-22-6778</t>
  </si>
  <si>
    <t>CAR-ABRA-2022-016</t>
  </si>
  <si>
    <t>October 12, 2022</t>
  </si>
  <si>
    <t>October 19, 2022</t>
  </si>
  <si>
    <t>November 2, 2022</t>
  </si>
  <si>
    <t>November 10, 2022</t>
  </si>
  <si>
    <t>November 24, 2022</t>
  </si>
  <si>
    <t>MANICBEL PRIMARY SCHOOL</t>
  </si>
  <si>
    <t>CONSTRUCTION OF ONE (1) STOREY - TWO (2) CLASSROOMS SCHOOL BUILDING (WITH COMMON TOILET) WITH PROVISION OF SCHOOL FURNITURE, SLOPE PROTECTION AND  WATER SYSTEM</t>
  </si>
  <si>
    <t>CAR-ABRA-2022-04-001</t>
  </si>
  <si>
    <t>sq</t>
  </si>
  <si>
    <t>a1</t>
  </si>
  <si>
    <t>Ebbes ES</t>
  </si>
  <si>
    <t>SABLAN</t>
  </si>
  <si>
    <t>CONSTRUCTION OF ONE (1) STOREY - TWO (2) CLASSROOMS SCHOOL BUILDING (WITH COMMON TOILET) WITH PROVISION OF RAINWATER COLLECTOR, SCHOOL FURNITURE, SOLAR PV ENERGY SYSTEM, AND WATER SYSTEM,
REPAIR AND REHABILITATION OF CALSSROOMS AND IMPROVEMENT OF SCHOOLS FACILITIES</t>
  </si>
  <si>
    <t>JULY 17, 2023</t>
  </si>
  <si>
    <t>11/20/2023</t>
  </si>
  <si>
    <t>LMS-2022-01</t>
  </si>
  <si>
    <t>May 11, 2022</t>
  </si>
  <si>
    <t>May 18, 2022</t>
  </si>
  <si>
    <t>May 31, 2022</t>
  </si>
  <si>
    <t>0CTOBER 6, 2022</t>
  </si>
  <si>
    <t>JRF ANGOYNA GENERAL CONSTRUCTION</t>
  </si>
  <si>
    <t>Balangabang ES</t>
  </si>
  <si>
    <t>TUBLAY</t>
  </si>
  <si>
    <t>LMS-2022-02</t>
  </si>
  <si>
    <t>Dorencio ES</t>
  </si>
  <si>
    <t>November 04, 2022</t>
  </si>
  <si>
    <t>November 11, 2022</t>
  </si>
  <si>
    <t>KAT BUILDERS</t>
  </si>
  <si>
    <t>Namal ES</t>
  </si>
  <si>
    <t>ASIPULO</t>
  </si>
  <si>
    <t xml:space="preserve">CONSTRUCTION OF ONE (1) STOREY - FOUR (4) CLASSROOMS SCHOOL BUILDING (WITH COMMON TOILET) WITH PROVISION OF RAINWATER COLLECTOR, SCHOOL FURNITURE, SLOPE PROTECTION, WATER SYSTEM AND PERIMETER FENCE (ONE BAY, 3.0M) WITH VEHICULAR  AND PEDESTRIAN ENTRANCE/EXIT GATES </t>
  </si>
  <si>
    <t>LMS-2023-.02</t>
  </si>
  <si>
    <t>LMS-2023-.03</t>
  </si>
  <si>
    <t>HAIGHTS CONSTRUCTION</t>
  </si>
  <si>
    <t>Nangkatengey ES</t>
  </si>
  <si>
    <t>CONSTRUCTION OF ONE (1) STOREY - FOUR (4) CLASSROOMS SCHOOL BUILDING (WITH COMMON TOILET)  WITH PROVISION OF RAIN WATER COLLECTOR, SCHOOL FURNITURE,SOLAR PV ENERGY SYSTEM AND WATER SYSTEM AND CONSTRUCTION OF ONE (1) STOREY -TWO(2) CLASSROOMS SCHOOL BUILDING (WITH COMMON TOILET) WITH PROVISION OF RAINWATER COLLECTOR, SCHOOL FURNITURE, SOLAR PV ENERGY SYSTEM, PERIMETER FENCE (ONE BAY, 3.0M) WITH VEHICULAR  AND PEDESTRIAN ENTRANCE/EXIT GATES AND  SLOPE PROTECTION</t>
  </si>
  <si>
    <t>n/a</t>
  </si>
  <si>
    <t>2023-10</t>
  </si>
  <si>
    <t>September 14,2023</t>
  </si>
  <si>
    <t>Northern Communications Inc.</t>
  </si>
  <si>
    <t>Pasil National High School</t>
  </si>
  <si>
    <t>PASIL</t>
  </si>
  <si>
    <t>CONSTRUCTION OF ONE (1) STOREY - THREE (3) CLASSROOMS SCHOOL BUILDING (WITH COMMON TOILET) WITH PROVISION OF SCHOOL FURNITURE,AND WATER SYSTEM</t>
  </si>
  <si>
    <t>July 20, 2023</t>
  </si>
  <si>
    <t>LMS 2022-CAR-Kalinga-002</t>
  </si>
  <si>
    <t>August 12,2022</t>
  </si>
  <si>
    <t>August 19,2022</t>
  </si>
  <si>
    <t>August 31,2022</t>
  </si>
  <si>
    <t>October 14, 2022</t>
  </si>
  <si>
    <t>December 22, 2022</t>
  </si>
  <si>
    <t>Bangyan 3D Construction</t>
  </si>
  <si>
    <t>Cagaluan Elementary School</t>
  </si>
  <si>
    <t>CONSTRUCTION OF TWO (2) UNITS ONE (1) STOREY - TWO (2) CLASSROOMS SCHOOL BUILDING (WITH DETACHED TOILET) WITH SANITATION FACILITIES (4 - SEATER), SCHOOL FURNITURE AND WATER SYSTEM</t>
  </si>
  <si>
    <t>August 12, 2024, 2023</t>
  </si>
  <si>
    <t>LMS 2022-CAR-Kalinga-001</t>
  </si>
  <si>
    <t>December 21, 2022</t>
  </si>
  <si>
    <t>Stellar JFS General Engineering and Construction</t>
  </si>
  <si>
    <t>Cagaluan ES Annex (Da-o PS)</t>
  </si>
  <si>
    <t>July 6, 2023</t>
  </si>
  <si>
    <t>July 13, 2023</t>
  </si>
  <si>
    <t>July 24, 2023</t>
  </si>
  <si>
    <t>September 19, 2023</t>
  </si>
  <si>
    <t>October 25, 2023</t>
  </si>
  <si>
    <t>NIHK Construction Services</t>
  </si>
  <si>
    <t>Latang Elementary School</t>
  </si>
  <si>
    <t>BARLIG</t>
  </si>
  <si>
    <t>CONSTRUCTION OF ELEVATED ONE (1) STOREY - TWO (2) CLASSROOMS SCHOOL BUILDING (WITH COMMON TOILET) WITH PROVISION OF RAINWATER COLLECTOR, SCHOOL FURNITURE, SOLAR PV ENERGY SYSTEM, WATER SYSTEM, PERIMETER FENCE AND REPAIR OF TWO (2) CLASSROOM SCHOOL BUILDING.</t>
  </si>
  <si>
    <t>January  26, 2024</t>
  </si>
  <si>
    <t>INF-2022 LMS-003</t>
  </si>
  <si>
    <t>BAJE CONSTRUCTION</t>
  </si>
  <si>
    <t>completed W/ time extension</t>
  </si>
  <si>
    <t>Belwang Elementary School</t>
  </si>
  <si>
    <t>SADANGA</t>
  </si>
  <si>
    <t>INFRA2023-002</t>
  </si>
  <si>
    <t>DANREV</t>
  </si>
  <si>
    <t>Kilong Elementary School</t>
  </si>
  <si>
    <t>SAGADA</t>
  </si>
  <si>
    <t>BEFF-INFRA2023-018</t>
  </si>
  <si>
    <t>RBEP</t>
  </si>
  <si>
    <t>Callagan Elementary School</t>
  </si>
  <si>
    <t>CITY OF TABUK (Capital)</t>
  </si>
  <si>
    <t>CONSTRUCTION OF ONE (1) STOREY - FOUR (4) CLASSROOMS SCHOOL BUILDING (WITH COMMON TOILET) WITH PROVISION OF RAINWATER COLLECTOR, SCHOOL FURNITURE, PERIMETER FENCE (1 BAY = 3.0m) AND WATER SYSTEM</t>
  </si>
  <si>
    <t>BEFF-INFRA2023-019</t>
  </si>
  <si>
    <t>Balangbalang ES</t>
  </si>
  <si>
    <t>REMEDIOS T. ROMUALDEZ</t>
  </si>
  <si>
    <t xml:space="preserve">CONSTRUCTION OF TWO (2) UNITS ONE (1) STOREY - TWO (2) CLASSROOMS SCHOOL BUILDING (WITH COMMON TOILET) WITH PROVISION OF RAINWATER COLLECTOR,SLOPE PROTECTION, SCHOOL FURNITURE, SOLAR PV ENERGY SYSTEM AND WATER SYSTEM </t>
  </si>
  <si>
    <t>2023-001-LMS-CARAGA</t>
  </si>
  <si>
    <t>006-2023</t>
  </si>
  <si>
    <t>AMALGO CONSTRUCTION</t>
  </si>
  <si>
    <t>With Time Extension due to Extra Work</t>
  </si>
  <si>
    <t>Cab-ilan National High School</t>
  </si>
  <si>
    <t>LMS-001</t>
  </si>
  <si>
    <t>18/04/2022</t>
  </si>
  <si>
    <t>29/04/2022</t>
  </si>
  <si>
    <t>13/05/2022</t>
  </si>
  <si>
    <t>Osmeña Elementary School</t>
  </si>
  <si>
    <t>LIBJO (ALBOR)</t>
  </si>
  <si>
    <t>INFRA2023-004</t>
  </si>
  <si>
    <t>Plaridel Elementary School</t>
  </si>
  <si>
    <t>INFRA22-003-02</t>
  </si>
  <si>
    <t>PB-05-2023</t>
  </si>
  <si>
    <t>ARDRAW</t>
  </si>
  <si>
    <t>Katipunan Elementary School</t>
  </si>
  <si>
    <t>BEFF-INFRA2022-008</t>
  </si>
  <si>
    <t>Bailan Elementary School</t>
  </si>
  <si>
    <t>SANTA MONICA (SAPAO)</t>
  </si>
  <si>
    <t>BEFF-INFRA2022-009</t>
  </si>
  <si>
    <t>Little Baguio ES</t>
  </si>
  <si>
    <t>BACUAG</t>
  </si>
  <si>
    <t>CONSTRUCTION OF ONE (1) STOREY - FOUR (4) CLASSROOMS SCHOOL BUILDING (WITH COMMON TOILET) WITH PROVISION OF RAINWATER COLLECTOR, SCHOOL FURNITURE, PERIMETER FENCE (1 BAY = 3.0m), SOLAR PV ENERGY SYSTEM, WATER SYSTEM AND REPAIR/REHABILITATION OF 1 STY 1 CL DEPED STANDARD BUILDING</t>
  </si>
  <si>
    <t>2023LMSRO1-02</t>
  </si>
  <si>
    <t>SDOLU-LMS 2023-2</t>
  </si>
  <si>
    <t>LAV CONSTRUCTION AND SUPPLY</t>
  </si>
  <si>
    <t>DIVISION IMPLEMENTED ( SUSPENDED DUE TO NON PASSABLE SITE)</t>
  </si>
  <si>
    <t>Sohoton ES</t>
  </si>
  <si>
    <t>MALIMONO</t>
  </si>
  <si>
    <t>CONSTRUCTION OF ONE (1) UNIT ONE (1) STOREY - TWO (2) CLASSROOMS SCHOOL BUILDING (WITH COMMON TOILET) WITH PROVISION OF RAINWATER COLLECTOR, SCHOOL FURNITURE, SOLAR PV ENERGY SYSTEM, WATER SYSTEM AND REPAIR/REHABILITATION OF 1STY 2 CL BLSB TYPE I BUILDING</t>
  </si>
  <si>
    <t>LMS 2022-RII-CAGAYAN-001</t>
  </si>
  <si>
    <t>INFRA2023 045 LOT 1</t>
  </si>
  <si>
    <t>GANIE CONSTRUCTION</t>
  </si>
  <si>
    <t>Gacepan ES</t>
  </si>
  <si>
    <t>SISON</t>
  </si>
  <si>
    <t>CONSTRUCTION OF ONE (1) UNIT ONE (1) STOREY - TWO (2) CLASSROOMS SCHOOL BUILDING (WITH COMMON TOILET) WITH PROVISION OF RAINWATER COLLECTOR, SCHOOL FURNITURE, SOLAR PV ENERGY SYSTEM, WATER SYSTEM AND REPAIR/REHABILITATION OF TWO (2) 1STY 3 CL BLSB TYPE I BUILDING</t>
  </si>
  <si>
    <t>February 13m 2024</t>
  </si>
  <si>
    <t>LMS 2022-RII-CAGAYAN-002</t>
  </si>
  <si>
    <t>INFRA2023 045 LOT 2</t>
  </si>
  <si>
    <t>YZK CONSTRUCTION</t>
  </si>
  <si>
    <t>SALVACION ES</t>
  </si>
  <si>
    <t>TAGANA-AN</t>
  </si>
  <si>
    <t>CONSTRUCTION OF ONE (1) UNIT ONE (1) STOREY - TWO (2) CLASSROOMS SCHOOL BUILDING (WITH COMMON TOILET) WITH PROVISION OF RAINWATER COLLECTOR, SCHOOL FURNITURE, SOLAR PV ENERGY SYSTEM, WATER SYSTEM AND REPAIR/REHABILITATION OF TWO (2) UNITS  1STY 2 CL BLSB TYPE I BUILDING</t>
  </si>
  <si>
    <t> 14214688.77</t>
  </si>
  <si>
    <t>2022-004-LMS-CARAGA</t>
  </si>
  <si>
    <t>003-2023</t>
  </si>
  <si>
    <t>DANREV CONSTRUCTION AND SUPPLY</t>
  </si>
  <si>
    <t>Tabinas Indigenous Community Elementary School</t>
  </si>
  <si>
    <t>CARMEN</t>
  </si>
  <si>
    <t>CONSTRUCTION OF ONE (1) STOREY - FOUR (4) CLASSROOMS SCHOOL BUILDING (WITH COMMON TOILET) WITH PROVISION OF RAINWATER COLLECTOR, SCHOOL FURNITURE, SOLAR PV ENERGY SYSTEM, WATER SYSTEM, AND FLOOD MARKER</t>
  </si>
  <si>
    <t>CY2023 LMS</t>
  </si>
  <si>
    <t>Rely Construction and Supply</t>
  </si>
  <si>
    <t>with Time Extensions due to unworkable days due to bad weather condition and delays in the delivery of materials due to unpassable road</t>
  </si>
  <si>
    <t>Batanes</t>
  </si>
  <si>
    <t>Yawran Barrio School</t>
  </si>
  <si>
    <t>ITBAYAT</t>
  </si>
  <si>
    <t>Nakanmuan Elementary School</t>
  </si>
  <si>
    <t>SABTANG</t>
  </si>
  <si>
    <t>CONSTRUCTION OF ONE (1) STOREY - TWO (2) CLASSROOMS SCHOOL BUILDING (WITHOUT TOILET) WITH SOLAR PV ENERGY AND WATER SYSTEM, SCHOOL FURNITURE, SLOPE PROTECTION, AND SANITATION FACILITIES IN THE LAST MILE SCHOOL CONSTRUCTION OF GROUP HANDWASHING FACILITIES, REPAIR OF EXISTING THREE (3) CLASSROOMS CONSTRUCTION OF POWERHOUSE (FOR FUTURE ELECTRIFICATION PROJECT) AND SERVICE ENTRANCE POST</t>
  </si>
  <si>
    <t> </t>
  </si>
  <si>
    <t>March 27, 2025</t>
  </si>
  <si>
    <t>March 26, 2025</t>
  </si>
  <si>
    <t>2022-11-0196</t>
  </si>
  <si>
    <t>May 5, 2023</t>
  </si>
  <si>
    <t>April 13, 2023</t>
  </si>
  <si>
    <t>June 14, 2023</t>
  </si>
  <si>
    <t>August 11, 2023</t>
  </si>
  <si>
    <t>August 23, 2023</t>
  </si>
  <si>
    <t>Achanzar Construction</t>
  </si>
  <si>
    <t>with realignment change in scope of work but same school</t>
  </si>
  <si>
    <t>Bural Integrated School</t>
  </si>
  <si>
    <t>RIZAL</t>
  </si>
  <si>
    <t>CONSTRUCTION OF ONE (1) STOREY - TWO (2) CLASSROOMS SCHOOL BUILDING and ONE (1) STOREY FOUR (4) CLASSROOMS SCHOOL BUILDING (WITH COMMON TOILET) WITH PROVISION OF RAINWATER</t>
  </si>
  <si>
    <t>February 10, 2024</t>
  </si>
  <si>
    <t>July 30, 2024</t>
  </si>
  <si>
    <t>INFRA 2023-044</t>
  </si>
  <si>
    <t>MAY 8, 2023</t>
  </si>
  <si>
    <t>MAY 15, 2023</t>
  </si>
  <si>
    <t>MAY 29, 2023</t>
  </si>
  <si>
    <t>JUNE 20, 2023</t>
  </si>
  <si>
    <t>JUNE 30, 2023</t>
  </si>
  <si>
    <t>FOREF CONSTRUCTION</t>
  </si>
  <si>
    <t>San Juan ES</t>
  </si>
  <si>
    <t>CONSTRUCTION OF 2 UNITS ONE (1) STOREY - TWO (2) CLASSROOMS SCHOOL BUILDING (WITH COMMON TOILET) WITH PROVISION OF RAINWATER COLLECTOR, SCHOOL FURNITURE, AND SOLAR PV ENERGY SYSTEM</t>
  </si>
  <si>
    <t>November 29, 2023</t>
  </si>
  <si>
    <t>INFRA2022-065</t>
  </si>
  <si>
    <t>GCPK CONSTRUCTION AND SUPPLY</t>
  </si>
  <si>
    <t>Hukhukyung PS</t>
  </si>
  <si>
    <t xml:space="preserve"> CONSTRUCTION OF 2 UNITS ONE (1) STOREY -TWO (2) CLASSROOMS SCHOOL BUILDING (WITH COMMON TOILET) WITH PROVISION OF RAINWATER COLLECTOR, SCHOOL FURNITURE, SOLAR PV ENERGY SYSTEM, AND WATER SYSTEM </t>
  </si>
  <si>
    <t>03/18/2025</t>
  </si>
  <si>
    <t>PB11-CY2022-LMSP-INFRA-01-02</t>
  </si>
  <si>
    <t>PB12-013 S.2022</t>
  </si>
  <si>
    <t>11/25/2022</t>
  </si>
  <si>
    <t>12/14/2022</t>
  </si>
  <si>
    <t>12/19/2022</t>
  </si>
  <si>
    <t>12/23/2022</t>
  </si>
  <si>
    <t>CAB Construction &amp; Supply</t>
  </si>
  <si>
    <t>With time extension due to bad weather condition and variation order</t>
  </si>
  <si>
    <t>Napo ES</t>
  </si>
  <si>
    <t>PB12-014 S.2022</t>
  </si>
  <si>
    <t>with time extension due to road inaccessibilty, bad weather condition and extra work order</t>
  </si>
  <si>
    <t>La Paz ES Extension Annex</t>
  </si>
  <si>
    <t>SAGUDAY</t>
  </si>
  <si>
    <t>CONSTRUCTION OF ONE (1) STOREY - THREE (3) CLASSROOMS SCHOOL BUILDING (WITH COMMON TOILET) WITH PROVISION OF RAINWATER COLLECTOR, SCHOOL FURNITURE, SOLAR PV ENERGY SYSTEM AND WATER SYSTEM</t>
  </si>
  <si>
    <t>2023-048-INFRA</t>
  </si>
  <si>
    <t>Botey Construction</t>
  </si>
  <si>
    <t>Batangas</t>
  </si>
  <si>
    <t>Coral na Munti ES</t>
  </si>
  <si>
    <t>Agoncillo</t>
  </si>
  <si>
    <t>CONSTRUCTION OF TWO UNITS ONE (1) STOREY - TWO (2) CLASSROOMS SCHOOL BUILDING (WITH COMMON TOILET) WITH PROVISION OF RAINWATER COLLECTOR, SCHOOL FURNITURE, SOLAR PV ENERGY SYSTEM, AND WATER SYSTEM</t>
  </si>
  <si>
    <t>AGONCILLO LMS 2022 - RIVA - BATANGAS - 01</t>
  </si>
  <si>
    <t>CY 2022 BEFF</t>
  </si>
  <si>
    <t>Certificate of Time Extension was granted to the contractor for 30days, with Liquidated damages</t>
  </si>
  <si>
    <t>Maracañao Elementary School</t>
  </si>
  <si>
    <t>AGUTAYA</t>
  </si>
  <si>
    <t>LMS 2023 - MIMAROPA - ORIENTAL MINDORO - 002</t>
  </si>
  <si>
    <t>LMS 05-2023</t>
  </si>
  <si>
    <t>CMSEL CONST. AND DEVELOPER</t>
  </si>
  <si>
    <t>Romblon</t>
  </si>
  <si>
    <t>Agbay-Ang ES</t>
  </si>
  <si>
    <t>ALCANTARA</t>
  </si>
  <si>
    <t>CONSTRUCTION OF ONE (1) STOREY - FOUR (4) CLASSROOMS SCHOOL BUILDING (WITH COMMON TOILET) WITH PROVISION OF RAINWATER COLLECTOR, SCHOOL FURNITURE, SOLAR PV ENERGY SYSTEM, WATER SYSTEM AND SLOPE PROTECTION</t>
  </si>
  <si>
    <t>LMS 2023 - MIMAROPA - ORIENTAL MINDORO - 001</t>
  </si>
  <si>
    <t>LMS 04-2023</t>
  </si>
  <si>
    <t>A.D.L. CONSTRAK OPC</t>
  </si>
  <si>
    <t>Head Tipan ES</t>
  </si>
  <si>
    <t>MUTIA</t>
  </si>
  <si>
    <t>2022-055-CBZN</t>
  </si>
  <si>
    <t>CB-2022-039</t>
  </si>
  <si>
    <t>none</t>
  </si>
  <si>
    <t>Nilabo ES</t>
  </si>
  <si>
    <t>PROPOSED CONSTRUCTION OF 2 UNITS ONE (1) STOREY - TWO (2) CLASSROOMS SCHOOL BUILDING (WITH COMMON TOILET) WITH PROVISION OF RAINWATER COLLECTOR, SCHOOL FURNITURE, SOLAR PV ENERGY SYSTEM AND WATER SYSTEM</t>
  </si>
  <si>
    <t>LMS2020-RIX-ZAMBOANGA DEL NORTE</t>
  </si>
  <si>
    <t>LMS 2022-RIX-ZDN-01</t>
  </si>
  <si>
    <t>YSL Builders</t>
  </si>
  <si>
    <t>INIGO G. MERCADO PS</t>
  </si>
  <si>
    <t>JOSEFINA</t>
  </si>
  <si>
    <t>CONSTRUCTION OF ONE (1) STOREY - FOUR (4) CLASSROOMS SCHOOL BUILDING (WITH COMMON TOILET), SCHOOL FURNITURE, SOLAR PV ENERGY SYSTEM, AND WATER SYSTEM</t>
  </si>
  <si>
    <t>ZDS-22-LMS-01</t>
  </si>
  <si>
    <t>Bualan ES</t>
  </si>
  <si>
    <t>TALUSAN</t>
  </si>
  <si>
    <t>CONSTRUCTION OF ONE (1) UNIT - ONE (1) STOREY - TWO (2) CLASSROOMS SCHOOL BUILDING (WITH COMMON TOILET) WITH PROVISION OF RAINWATER COLLECTOR, SCHOOL FURNITURE AND WATER SYSTEM</t>
  </si>
  <si>
    <t>2023-024-CBZN</t>
  </si>
  <si>
    <t>CB2023-023</t>
  </si>
  <si>
    <t>Nov. 14, 2023</t>
  </si>
  <si>
    <t>Nov. 24, 2023</t>
  </si>
  <si>
    <t>Dec. 07, 2023</t>
  </si>
  <si>
    <t>Dec. 18, 2023</t>
  </si>
  <si>
    <t>Dec. 28, 2023</t>
  </si>
  <si>
    <t>Kasigpitan NHS</t>
  </si>
  <si>
    <t>ZDS-23-LMS-01</t>
  </si>
  <si>
    <t>Genetian Builders &amp; Enterprises Inc.</t>
  </si>
  <si>
    <t>Laparay NHS</t>
  </si>
  <si>
    <t>ZDS-23-LMS-02</t>
  </si>
  <si>
    <t>Mahayahay ES</t>
  </si>
  <si>
    <t>ZS-2023-LMS-01</t>
  </si>
  <si>
    <t>Shameem Construction</t>
  </si>
  <si>
    <t>Bato RDHS</t>
  </si>
  <si>
    <t>BATO</t>
  </si>
  <si>
    <t>CONSTRUCTION OF ONE (1) STOREY - FOUR (4) CLASSROOMS SCHOOL BUILDING (WITH COMMON TOILET) WITH PROVISION OF SCHOOL FURNITURE, AND WATER SYSTEM</t>
  </si>
  <si>
    <t>Dororian NHS</t>
  </si>
  <si>
    <t>GIGMOTO</t>
  </si>
  <si>
    <t>Hi-Tone Construction &amp; Devt. Corp.</t>
  </si>
  <si>
    <t>TABUNGYAN ELEMENTARY SCHOOL</t>
  </si>
  <si>
    <t>BURUANGA</t>
  </si>
  <si>
    <t>CONSTRUCTION OF ONE (1) STOREY - THREE (3) CLASSROOMS SCHOOL BUILDING (WITH COMMON TOILET) WITH PROVISION OF RAINWATER COLLECTOR, SCHOOL FURNITURE, SOLAR PV ENERGY SYSTEM</t>
  </si>
  <si>
    <t>INFRA 2023-05-002</t>
  </si>
  <si>
    <t>2023-07-001</t>
  </si>
  <si>
    <t>RISM BUILDERS AND CONSTRUCTION SERVICES, INC.</t>
  </si>
  <si>
    <t>Vivo Integrated School</t>
  </si>
  <si>
    <t>Tangalan</t>
  </si>
  <si>
    <t xml:space="preserve">CONSTRUCTION OF ONE (1) STOREY - THREE (3) CLASSROOMS SCHOOL BUILDING (WITH COMMON TOILET) WITH PROVISION OF RAINWATER COLLECTOR, SCHOOL FURNITURE, SOLAR PV ENERGY SYSTEM, AND WATER SYSTEM, PERIMETER FENCE  200 Meters </t>
  </si>
  <si>
    <t>November 24, 2023</t>
  </si>
  <si>
    <t>2023-07-002</t>
  </si>
  <si>
    <t>CGGFR CONSTRUCTION AND CONSTRUCTION SUPPLY</t>
  </si>
  <si>
    <t>BELISON</t>
  </si>
  <si>
    <t>CONSTRUCTION OF ONE (1) STOREY - FOUR (4) CLASSROOMS SCHOOL BUILDING (WITH COMMON TOILET) WITH PROVISION OF RAINWATER COLLECTOR, SCHOOL FURNITURE, SOLAR PV ENERGY SYSTEM, WATER SYSTEM, AND REPAIR/REHABILITATION OF 7 CLASSROOMS</t>
  </si>
  <si>
    <t>R6-D2-2022BEFF-37-NC</t>
  </si>
  <si>
    <t>Completed as per approved plans and variation order</t>
  </si>
  <si>
    <t>Igcagay PS</t>
  </si>
  <si>
    <t>LIBERTAD</t>
  </si>
  <si>
    <t>CONSTRUCTION OF ONE(1) UNIT - ONE (1) STOREY - TWO (2) CLASSROOMS SCHOOL BUILDING (WITH COMMON TOILET) WITH PROVISION OF RAINWATER COLLECTOR, SCHOOL FURNITURE, SOLAR PV ENERGY SYSTEM, WATER SYSTEM AND REPAIR AND REHABILITATION OF 2 CLASSROOMS</t>
  </si>
  <si>
    <t>October 14, 2024</t>
  </si>
  <si>
    <t>R6-D2-BEFF2023-11-NC</t>
  </si>
  <si>
    <t>Augut 17, 2023</t>
  </si>
  <si>
    <t>D' X-man Builders Corporation</t>
  </si>
  <si>
    <t>Miagos Primary School</t>
  </si>
  <si>
    <t>SAN LORENZO</t>
  </si>
  <si>
    <t xml:space="preserve">CONSTRUCTION OF ONE (1) STOREY - FOUR (4) CLASSROOMS SCHOOL BUILDING (WITH COMMON TOILET) WITH PROVISION OF RAINWATER COLLECTOR, SCHOOL FURNITURE,   AND WATER SYSTEM </t>
  </si>
  <si>
    <t>03-2022-lot 1</t>
  </si>
  <si>
    <t>No. 03-A-2022</t>
  </si>
  <si>
    <t>ARRIANNE MERCHANDISING AND CONSTRUCTION SERVICES, INC</t>
  </si>
  <si>
    <t>Tubod PS</t>
  </si>
  <si>
    <t>BINGAWAN</t>
  </si>
  <si>
    <t>CONSTRUCTION OF ONE (1) STOREY - FOUR (4) CLASSROOMS 7x36 (MODIFIED STANDARD DPWH-DEPED) WITH TOILET EACH CLASSROOM, SOLAR PANEL @ WATER SUPPLY SYSTEM</t>
  </si>
  <si>
    <t>BEFF2022-RVI-022-LMS-L1</t>
  </si>
  <si>
    <t>17/04/2023</t>
  </si>
  <si>
    <t>24/04/2023</t>
  </si>
  <si>
    <t>29/06/2023</t>
  </si>
  <si>
    <t>CDJ Builders Corporation</t>
  </si>
  <si>
    <t>Guilongsoran Primary School</t>
  </si>
  <si>
    <t>SAN JOSE</t>
  </si>
  <si>
    <t xml:space="preserve"> ITB 2022-10-136</t>
  </si>
  <si>
    <t xml:space="preserve"> LMS202211017</t>
  </si>
  <si>
    <t>#############</t>
  </si>
  <si>
    <t xml:space="preserve"> TRINITYCAD CORPORATION</t>
  </si>
  <si>
    <t xml:space="preserve"> With approved Time Extension &amp; Variation order - extra work.</t>
  </si>
  <si>
    <t>Palayan ES</t>
  </si>
  <si>
    <t>ALMERIA</t>
  </si>
  <si>
    <t>2022INFRA-LMS-04</t>
  </si>
  <si>
    <t>LMS 2023CONSTRUCTION-04</t>
  </si>
  <si>
    <t>MKB Builders and Supply</t>
  </si>
  <si>
    <t>San Roque Integrated School</t>
  </si>
  <si>
    <t>JIPAPAD</t>
  </si>
  <si>
    <t>CONSTRUCTION OF ONE (1) STOREY - TWO (2) CLASSROOMS SCHOOL BUILDING (WITH COMMON TOILET) WITH PROVISION OF RAINWATER COLLECTOR, SCHOOL FURNITURE, SOLAR PV ENERGY SYSTEM, AND WATER SYSTEM, PERIMTER FENCE, REPAIR OF TWO (2) UNITS, TWO (2) CLASSROOMS</t>
  </si>
  <si>
    <t>No. 03-2023</t>
  </si>
  <si>
    <t>Early Riser Construction</t>
  </si>
  <si>
    <t>Aprroved time Extension due to Bad weather condition , savings in procurement has request for approval for the repair of 5-Classroom LMS School in the municipality of Buenavista</t>
  </si>
  <si>
    <t>Tugas Elementary School</t>
  </si>
  <si>
    <t>MASLOG</t>
  </si>
  <si>
    <t>BEFF2023-RVI-022-LMS-L1</t>
  </si>
  <si>
    <t>Putong Elementary School</t>
  </si>
  <si>
    <t>SAN JULIAN</t>
  </si>
  <si>
    <t>BEFF2023-RVI-022-LMS-L2</t>
  </si>
  <si>
    <t>Tanauan Elementary School</t>
  </si>
  <si>
    <t>SAN POLICARPO</t>
  </si>
  <si>
    <t>FOR FINAL INSP</t>
  </si>
  <si>
    <t>San Miguelay Elementary School</t>
  </si>
  <si>
    <t>SANTA FE</t>
  </si>
  <si>
    <t>CONSTRUCTION OF TWO (2) UNITS ONE (1) STOREY - TWO (2) CLASSROOMS SCHOOL BUILDING (WITH COMMON TOILET) WITH PROVISION OF RAINWATER COLLECTOR, SCHOOL FURNITURE, SOLAR PV ENERGY SYSTEM</t>
  </si>
  <si>
    <t>2022 - LMS (RVIII) - LEYTE - Lot 3</t>
  </si>
  <si>
    <t>RD COBACHA CONSTRUCTION</t>
  </si>
  <si>
    <t>Cantariwis Elementary School</t>
  </si>
  <si>
    <t>TOLOSA</t>
  </si>
  <si>
    <t>CONSTRUCTION OF TWO (2) UNITS ONE (1) STOREY - TWO (2) CLASSROOMS SCHOOL BUILDING (WITH COMMON TOILET) WITH        PROVISION OF RAINWATER COLLECTOR, SCHOOL FURNITURE, SOLAR PV ENERGY SYSTEM, AND WATER SYSTEM</t>
  </si>
  <si>
    <t>2022 - LMS (RVIII) - LEYTE - Lot 4</t>
  </si>
  <si>
    <t>VHITS D.G. BUILDERS AND ENTERPRISES</t>
  </si>
  <si>
    <t>Caridad Primary School</t>
  </si>
  <si>
    <t>JULITA</t>
  </si>
  <si>
    <t>2022 - LMS (RVIII) - LEYTE - Lot 1</t>
  </si>
  <si>
    <t>ROVINVAL ENGINEERING &amp; CONSTRUCTION</t>
  </si>
  <si>
    <t>San Jose Elementary School</t>
  </si>
  <si>
    <t>MERIDA</t>
  </si>
  <si>
    <t>CONSTRUCTION OF ONE (1) STOREY - FOUR (4) CLASSROOMS SCHOOL BUILDING (WITH COMMON TOILET) WITH PROVISION OF RAINWATER COLLECTOR, SCHOOL FURNITURE, PERIMETER FENCE, SOLAR PV ENERGY SYSTEM</t>
  </si>
  <si>
    <t>2022 - LMS (RVIII) - LEYTE - Lot 2</t>
  </si>
  <si>
    <t>Himokilan Elementary School</t>
  </si>
  <si>
    <t>HINDANG</t>
  </si>
  <si>
    <t>CONSTRUCTION OF ONE (1) STOREY - FOUR (4) CLASSROOMS SCHOOL BUILDING (WITH COMMON TOILET) WITH PROVISION OF RAINWATER COLLECTOR, SCHOOL FURNITURE, PERIMETER FENCE, SOLAR PV ENERGY SYSTEM AND WATER SYSTEM</t>
  </si>
  <si>
    <t>V.JYN ENTERPRISES</t>
  </si>
  <si>
    <t>Bagong Silang ES</t>
  </si>
  <si>
    <t>BIRI</t>
  </si>
  <si>
    <t>CY 2022 LMS2022-RVIII-NS-Batch-2-L1</t>
  </si>
  <si>
    <t>OPEN BUILDERS INC</t>
  </si>
  <si>
    <t>Diraya ES</t>
  </si>
  <si>
    <t>CAPUL</t>
  </si>
  <si>
    <t>CONSTRUCTION OF ONE (1) STOREY - THREE (3) CLASSROOMS SCHOOL BUILDING (WITH COMMON TOILET) WITH PROVISION OF RAINWATER COLLECTOR, SCHOOL FURNITURE,  SOLAR PV ENERGY SYSTEM, WATER SYSTEM AND CONSTRUCTION OF FLOOD MARKER</t>
  </si>
  <si>
    <t>CY 2022 LMS2022-RVIII-NS-Batch-2-L2</t>
  </si>
  <si>
    <t>ADB DYNAMIC BUILDER/JD PARTUZA CONSTRUCTION JV</t>
  </si>
  <si>
    <t>R.F. Tobes Mem. School</t>
  </si>
  <si>
    <t>ROSARIO</t>
  </si>
  <si>
    <t>Cancelled</t>
  </si>
  <si>
    <t>Buenasuerte ES</t>
  </si>
  <si>
    <t>VICTORIA</t>
  </si>
  <si>
    <t>CY 2022 LMS2022-RVIII-NS-B1</t>
  </si>
  <si>
    <t>SAL CONSTRUCTION</t>
  </si>
  <si>
    <t>Matuguinao CES</t>
  </si>
  <si>
    <t>MATUGUINAO</t>
  </si>
  <si>
    <t>CONSTRUCTION OF ONE (1) STOREY - FOUR (4) CLASSROOMS SCHOOL BUILDING (WITH COMMON TOILET) WITH PROVISION OF RAINWATER COLLECTOR, SCHOOL FURNITURE, SOLAR PV ENERGY SYSTEM,  WATER SYSTEM, FLOOD MARKER AND REPAIR OF 6 CLASSROOMS</t>
  </si>
  <si>
    <t>CY2022LMSPB2L2</t>
  </si>
  <si>
    <t>2022-00044</t>
  </si>
  <si>
    <t>VHITS DG BUILDERS</t>
  </si>
  <si>
    <t>Bugho ES</t>
  </si>
  <si>
    <t>JIABONG</t>
  </si>
  <si>
    <t>CONSTRUCTION OF ONE (1) STOREY - FOUR (4) CLASSROOMS SCHOOL BUILDING (WITH COMMON TOILET) WITH PROVISION OF RAINWATER COLLECTOR, SCHOOL FURNITURE, SOLAR PV ENERGY SYSTEM, WATER SYSTEM AND FLOOD MARKER</t>
  </si>
  <si>
    <t>CY2022LMSPLOT1</t>
  </si>
  <si>
    <t>2022-00018</t>
  </si>
  <si>
    <t>SAMARINAN CONSTRUCTION INC</t>
  </si>
  <si>
    <t>Camayse Integrated School</t>
  </si>
  <si>
    <t>ZUMARRAGA</t>
  </si>
  <si>
    <t>CY2022LMSPB2L1</t>
  </si>
  <si>
    <t>2022-00043</t>
  </si>
  <si>
    <t>GPUY CONSTRUCTION AND SUPPLIES</t>
  </si>
  <si>
    <t>WITH LIQUIDATED DAMAGES</t>
  </si>
  <si>
    <t>Amaga Elementary School</t>
  </si>
  <si>
    <t>HINUNDAYAN</t>
  </si>
  <si>
    <t>CONSTRUCTION OF TWO (2) UNIT - ONE (1) STOREY - TWO (2) CLASSROOMS SCHOOL BUILDING (WITH COMMON TOILET) WITH PROVISION OF RAINWATER COLLECTOR, SCHOOL FURNITURE, SOLAR PV ENERGY SYSTEM AND WATER SYSTEM AND REPAIR OF EXISTING CLASSROOM</t>
  </si>
  <si>
    <t>CY2022-LMS-L1</t>
  </si>
  <si>
    <t>Cat-iwing MG Elem School</t>
  </si>
  <si>
    <t>CONSTRUCTION OF ONE (1) STOREY - TWO (2) CLASSROOMS SCHOOL BUILDING (WITHOUT TOILET) WITH PROVISION OF RAINWATER COLLECTOR, WATER AND SANITATION FACILITIES  (4-SEATER), WATER SYSTEM, SOLAR POWER ENERGY SYSTEM, FLOOD MARKER AND REPAIR OF EXISTING CLASSROOMS</t>
  </si>
  <si>
    <t>CY2022-LMS-B2-L1</t>
  </si>
  <si>
    <t>BENCH CONSTRUCTION AND SUPPLY</t>
  </si>
  <si>
    <t>Bulawan Primary School</t>
  </si>
  <si>
    <t>PINTUYAN</t>
  </si>
  <si>
    <t>CONSTRUCTION OF ONE (1) UNIT - ONE (1) STOREY - TWO (2) CLASSROOMS SCHOOL BUILDING (WITH COMMON TOILET) WITH PROVISION OF RAINWATER COLLECTOR, WATER SYSTEM, SOLAR POWER ENERGY SYSTEM,  FLOOD MARKER AND REPAIR OF EXISTING CLASSROOMS</t>
  </si>
  <si>
    <t xml:space="preserve"> CY2022-LMS-B2-L2</t>
  </si>
  <si>
    <t>CONSTRUCTION OF ONE (1) UNIT - ONE (1) STOREY - TWO (2) CLASSROOMS SCHOOL BUILDING (WITH COMMON TOILET) WITH PROVISION OF RAINWATER COLLECTOR, SCHOOL FURNITURE, SOLAR PV ENERGY SYSTEM AND WATER SYSTEM AND REPAIR OF EXISTING CLASSROOM</t>
  </si>
  <si>
    <t>CY2022-LMS-L2</t>
  </si>
  <si>
    <t>El Salvador</t>
  </si>
  <si>
    <t>Himaya National High School</t>
  </si>
  <si>
    <t>CITY OF EL SALVADOR</t>
  </si>
  <si>
    <t>2022-10-0228</t>
  </si>
  <si>
    <t>2022-12-0327</t>
  </si>
  <si>
    <t>ROVINVAL ENGINEERING AND CONSTRUCTION</t>
  </si>
  <si>
    <t>Sambulawan National High School</t>
  </si>
  <si>
    <t>2022-04-0065</t>
  </si>
  <si>
    <t>2022-09-0205</t>
  </si>
  <si>
    <t>LJPM BUILDERS AND CONSTRUCTION SUPPLY</t>
  </si>
  <si>
    <t>Sigayan Adil PS</t>
  </si>
  <si>
    <t>PANTAR</t>
  </si>
  <si>
    <t>CONSTRUCTION OF ONE (1) STOREY - TWO (2) CLASSROOMS SCHOOL BUILDING (WITH COMMON TOILET) WITH PROVISION OF   RAINWATER COLLECTOR, SCHOOL FURNITURE, WATER SYSTEM AND REPAIR &amp; REHABILITATION OF CLASSROOMS.</t>
  </si>
  <si>
    <t>2023-02(Infra)</t>
  </si>
  <si>
    <t>S&amp; J BUILDERS</t>
  </si>
  <si>
    <t>Durianon Primary School</t>
  </si>
  <si>
    <t>2023-01(Infra)</t>
  </si>
  <si>
    <t>AHM BUILDERS</t>
  </si>
  <si>
    <t>Pelingkingan Integrated School</t>
  </si>
  <si>
    <t>CONSTRUCTION OF ONE (1) STOREY - FOUR (4) CLASSROOMS SCHOOL BUILDING (WITH COMMON TOILET) WITH PROVISION OF RAINWATER COLLECTOR, SCHOOL FURNITURE, SOLAR PV ENERGY SYSTEM AND WATER SYSTEM</t>
  </si>
  <si>
    <t>2022-05(infra)</t>
  </si>
  <si>
    <t>N-ASIACOM</t>
  </si>
  <si>
    <t>Naburos ES</t>
  </si>
  <si>
    <t>BALIANGAO</t>
  </si>
  <si>
    <t>CONSTRUCTION OF ONE (1) STOREY - TWO (2) CLASSROOMS SCHOOL BUILDING (WITH COMMON TOILET) WITH PROVISION OF RAINWATER COLLECTOR, SCHOOL FURNITURE, SOLAR PV ENERGY SYSTEM, AND REPAIR AND REHABILITATION OF ONE STOREY THREE (3) - CLASSROOM SCHOOL BUILDING (BLSB - TYPE 1) - (6.40m x 8.00m)</t>
  </si>
  <si>
    <t>002-2023</t>
  </si>
  <si>
    <t>RRJ Builders</t>
  </si>
  <si>
    <t>Soso-on Elementary School</t>
  </si>
  <si>
    <t>CONCEPCION</t>
  </si>
  <si>
    <t>LMS 2022-RX-Misamis Occidental-001</t>
  </si>
  <si>
    <t>013-2022</t>
  </si>
  <si>
    <t>Manla Integrated School</t>
  </si>
  <si>
    <t>SAPANG DALAGA</t>
  </si>
  <si>
    <t>CONSTRUCTION OF ONE (1) STOREY - THREE (3) CLASSROOMS SCHOOL BUILDING (WITH COMMON TOILET) WITH PROVISION OF RAINWATER COLLECTOR, SCHOOL FURNITURE, AND SOLAR PV ENERGY SYSTEM</t>
  </si>
  <si>
    <t>LMS 2022-RX-Misamis Occidental-002</t>
  </si>
  <si>
    <t>001-2023</t>
  </si>
  <si>
    <t>3R's Builders</t>
  </si>
  <si>
    <t>Dahilig ES</t>
  </si>
  <si>
    <t>BALINGOAN</t>
  </si>
  <si>
    <t>CONSTRUCTION OF 2UNITS ONE (1) STOREY - TWO (2) CLASSROOMS SCHOOL BUILDING (WITH COMMON TOILET) WITH PROVISION OF RAINWATER COLLECTOR, SCHOOL FURNITURE, SOLAR PV ENERGY SYSTEM, AND WATER SYSTEM</t>
  </si>
  <si>
    <t>PB-Infra 2022-001</t>
  </si>
  <si>
    <t>Meterking Inc.</t>
  </si>
  <si>
    <t>LMS 2023</t>
  </si>
  <si>
    <t>Lawigan PS</t>
  </si>
  <si>
    <t>BOLINEY</t>
  </si>
  <si>
    <t>CONSTRUCTION OF 1 STOREY 2 CLASSROOMS WITH COMMON TOILET, SCHOOL FURNITURES, WATER SYSTEM, RAINWATER COLLECTOR</t>
  </si>
  <si>
    <t>SDO-ABRA-2023-06-043</t>
  </si>
  <si>
    <t>2023-07-007</t>
  </si>
  <si>
    <t>June 28, 2023</t>
  </si>
  <si>
    <t>July 4, 2023</t>
  </si>
  <si>
    <t>July 17, 2023</t>
  </si>
  <si>
    <t>July 26, 2023</t>
  </si>
  <si>
    <t>August 9, 2023</t>
  </si>
  <si>
    <t>Bacag ES</t>
  </si>
  <si>
    <t>LACUB</t>
  </si>
  <si>
    <t>Barit ES</t>
  </si>
  <si>
    <t>Abas ES</t>
  </si>
  <si>
    <t>Gangal Elementary School</t>
  </si>
  <si>
    <t>PB - Construction-2023-002</t>
  </si>
  <si>
    <t>June 3,2023</t>
  </si>
  <si>
    <t>June 13,2023</t>
  </si>
  <si>
    <t>June 27,2023</t>
  </si>
  <si>
    <t>Baayan ES</t>
  </si>
  <si>
    <t>CONSTRUCTION OF TWO(2) UNITS- ONE (1) STOREY - TWO (2) CLASSROOMS SCHOOL BUILDING (WITH COMMON TOILET) WITH PROVISION OF RAINWATER COLLECTOR, SCHOOL FURNITURE,  WATER SYSTEM AND SLOPE PROTECTION</t>
  </si>
  <si>
    <t>JULY 14, 2024</t>
  </si>
  <si>
    <t>JULY 4, 2024</t>
  </si>
  <si>
    <t>LMS-2023-01</t>
  </si>
  <si>
    <t>May 12, 2023</t>
  </si>
  <si>
    <t>May 25, 2023</t>
  </si>
  <si>
    <t>MHIGS CONSTRUCTION</t>
  </si>
  <si>
    <t>Miguel Palispis Integrated School</t>
  </si>
  <si>
    <t>Lone</t>
  </si>
  <si>
    <t xml:space="preserve"> PROPOSED CONSTRUCTION OF ONE (1) STOREY - FOUR (4) CLASSROOMS SCHOOL BUILDING (WITH COMMON TOILET) WITH PROVISION OF RAINWATER COLLECTOR, SCHOOL FURNITURE, SOLAR PV ENERGY SYSTEM AND WATER SYSTEM, SLOPE PROTECTION, REPAIR AND REHABILITATION OF CLASSROOMS</t>
  </si>
  <si>
    <t>FEBRUARY 5, 2025</t>
  </si>
  <si>
    <t>MAY 29, 2025</t>
  </si>
  <si>
    <t>LMS-2023-306</t>
  </si>
  <si>
    <t>December 01, 2023</t>
  </si>
  <si>
    <t>December 11, 2023</t>
  </si>
  <si>
    <t>December 27, 2023</t>
  </si>
  <si>
    <t>Ammoweg Elementary School</t>
  </si>
  <si>
    <t>CONSTRUCTION OF ONE (1) STOREY - FOUR (4) &amp; TWO(2) CLASSROOMS SCHOOL BUILDING (WITH COMMON TOILET) WITH PROVISION OF RAINWATER COLLECTOR, SCHOOL FURNITURE, WATER SYSTEM AND PERIMETER FENCE (ONE BAY, 3.0M)</t>
  </si>
  <si>
    <t>June 23, 2023</t>
  </si>
  <si>
    <t>June 30, 2023</t>
  </si>
  <si>
    <t>July 12, 2023</t>
  </si>
  <si>
    <t>August 24, 2023</t>
  </si>
  <si>
    <t>Matt Glass/Aluminum/Construction Supply and Allied Services</t>
  </si>
  <si>
    <t>w/ time extension due to shearline</t>
  </si>
  <si>
    <t>Colayo Elementary School</t>
  </si>
  <si>
    <t>CONSTRUCTION OF TWO (2) UNITS ONE (1) STOREY - TWO (2) CLASSROOMS SCHOOL BUILDING (WITHOUT TOILET) WITH SANITATION FACILITIES (4 - SEATER), SCHOOL FURNITURE, SOLAR PV ENERGY SYSTEM, AND WATER SYSTEM.</t>
  </si>
  <si>
    <t>LMS 2023-CAR-Kalinga-001</t>
  </si>
  <si>
    <t>Ambagiw Elementary School</t>
  </si>
  <si>
    <t>BESAO</t>
  </si>
  <si>
    <t>CONSTRUCTION OF ELEVATED TWO (2) UNITS ONE (1) STOREY - TWO (2) CLASSROOMS SCHOOL BUILDING (WITH COMMON TOILET) WITH PROVISION OF RAINWATER COLLECTOR, SCHOOL FURNITURE, SOLAR PV ENERGY SYSTEM, WATER SYSTEM, PERIMETER FENCE</t>
  </si>
  <si>
    <t>INF-2023 LMS-001</t>
  </si>
  <si>
    <t>Cataw Primary School</t>
  </si>
  <si>
    <t>PROPOSED CONSTRUCTION OF ONE (1) STOREY - FOUR (4) CLASSROOMS SCHOOL BUILDING (WITH COMMON TOILET) WITH SCHOOL FURNITURE, SOLAR PV ENERGY SYSTEM, FLAG POLE, PERIMETER FENCE, GATE AND WATER SYSTEM</t>
  </si>
  <si>
    <t>September 15, 2024</t>
  </si>
  <si>
    <t>May 17, 2024</t>
  </si>
  <si>
    <t>1-2023-3</t>
  </si>
  <si>
    <t>October 19- November 10, 2023</t>
  </si>
  <si>
    <t>October 27, 2023 @ 1:31pm</t>
  </si>
  <si>
    <t>November 10, 2023 @ 1:31pm</t>
  </si>
  <si>
    <t>November 30, 2023</t>
  </si>
  <si>
    <t>December 20, 2023</t>
  </si>
  <si>
    <t>Humilog ES</t>
  </si>
  <si>
    <t xml:space="preserve"> CONSTRUCTION OF TWO (2) UNITS ONE (1) STOREY TWO (2) CLASSROOMS SCHOOL BUILDING  (WITH COMMON TOILET) WITH PROVISION OF RAINWATER SCHOOL FURNITURE, SOLAR PV ENERGY SYSTEM AND WATER SYSTEM COLLECTOR, </t>
  </si>
  <si>
    <t>LMS 2023 - CARAGA - AGUSAN DEL NORTE - 001</t>
  </si>
  <si>
    <t>Jodels Construction Supplies &amp; Merchandise</t>
  </si>
  <si>
    <t>CONSTRUCTION OF ONE (1) STOREY - FOUR (4) CLASSROOM SCHOOL BUILDING (WITH COMMON TOILET), with Provision of WATER SYSTEM-Deep Well Design with electric-powered Submersible water pump, School Furniture, Perimeter Solar Lighting System</t>
  </si>
  <si>
    <t>Halian Elementary School</t>
  </si>
  <si>
    <t>DEL CARMEN</t>
  </si>
  <si>
    <t>RBEP Construction</t>
  </si>
  <si>
    <t>Corazon Elementary School</t>
  </si>
  <si>
    <t>GENERAL LUNA</t>
  </si>
  <si>
    <t>Laurel ES</t>
  </si>
  <si>
    <t>CONSTRUCTION OF ONE (1) STOREY - TWO (2) CLASSROOM SCHOOL BUILDING (WITH COMMON TOILET) WITH PROVISION OF RAINWATER COLLECTOR, SCHOOL FURNITURE, SOLAR PV ENERGY SYSTEM, AND WATER SYSTEM</t>
  </si>
  <si>
    <t>Gacub Atad S. Iligan Tribal National High School</t>
  </si>
  <si>
    <t>CONSTRUCTION OF ONE (1) STOREY - THREE (3) CLASSROOMS SCHOOL BUILDING (WITH COMMON TOILET) WITH PROVISION OF RAINWATER COLLECTOR, SCHOOL FURNITURE, PERIMETER SOLAR LIGHTING SYSTEM, AND WATER SYSTEM</t>
  </si>
  <si>
    <t>2023 - 002</t>
  </si>
  <si>
    <t>Pag-asa Tribal Community Elementary School</t>
  </si>
  <si>
    <t>CYL Construction and Supply</t>
  </si>
  <si>
    <t>Apaleng-Libtong ES</t>
  </si>
  <si>
    <t>CONSTRUCTION OF ONE (1) STOREY - THREE (3) CLASSROOMS SCHOOL BUILDING (WITH COMMON TOILET) WITH PROVISION OF RAINWATER COLLECTOR, SCHOOL FURNITURE, PERIMETER FENCE (1 BAY = 3.0m), SOLAR PV ENERGY SYSTEM, AND WATER SYSTEM</t>
  </si>
  <si>
    <t>ELOCIN CONSTRUCTION</t>
  </si>
  <si>
    <t>Lamagan PS</t>
  </si>
  <si>
    <t>CERVANTES</t>
  </si>
  <si>
    <t>2023-07-007-PB-Works</t>
  </si>
  <si>
    <t>WWW.Construction</t>
  </si>
  <si>
    <t>Lacong ES-Annex</t>
  </si>
  <si>
    <t>SAN GABRIEL</t>
  </si>
  <si>
    <t>2023LMSRO1-01</t>
  </si>
  <si>
    <t>SDOLU-LMS 2023-1</t>
  </si>
  <si>
    <t>HG LOPEZ CONSTRUCTION</t>
  </si>
  <si>
    <t>DIVISION IMPLEMENTED COMPLETED</t>
  </si>
  <si>
    <t>2nd</t>
  </si>
  <si>
    <t xml:space="preserve">Completed DIVISION IMPLEMENTED  </t>
  </si>
  <si>
    <t>Dungan Elementary School</t>
  </si>
  <si>
    <t>December 26, 2023</t>
  </si>
  <si>
    <t>April 29, 2024</t>
  </si>
  <si>
    <t>INFRA2023 045</t>
  </si>
  <si>
    <t>MAY 16, 2023</t>
  </si>
  <si>
    <t>JUNE 19, 2023</t>
  </si>
  <si>
    <t>JUNE 22, 2023</t>
  </si>
  <si>
    <t>Capacuan ES</t>
  </si>
  <si>
    <t>SANTA PRAXEDES</t>
  </si>
  <si>
    <t>November 7, 2023</t>
  </si>
  <si>
    <t>Daclig ES</t>
  </si>
  <si>
    <t>CONSTRUCTION OF 1STY2CL SCHOOL BUILDING WITH PROVISION OF SOLAR-POWERED ENERGY SYSTEM, SCHOOL FURNITURE, WATER SYSTEM AND EMBANKMENT</t>
  </si>
  <si>
    <t>PB10-002-SDONV-LMS2023</t>
  </si>
  <si>
    <t>10/13/2023</t>
  </si>
  <si>
    <t>10/25/2023</t>
  </si>
  <si>
    <t>12/18/2023</t>
  </si>
  <si>
    <t>Zymx Construction &amp; Pecdasen Builders (JVA)</t>
  </si>
  <si>
    <t>with time extension due to road closure, bad weather condition and extra works</t>
  </si>
  <si>
    <t>DIODOL ES Annex</t>
  </si>
  <si>
    <t>AGLIPAY</t>
  </si>
  <si>
    <t>CONSTRUCTION OF ONE (1) STOREY - THREE (3) CLASSROOMS SCHOOL BUILDING (WITH COMMON TOILET) WITH PROVISION OF RAINWATER COLLECTOR, SCHOOL FURNITURE, SOLAR PV ENERGY SYSTEM, AND WATER SYSTEM (Option 2 - Water Source at a Higher Elevation) WITH SLOPE PROTECTION</t>
  </si>
  <si>
    <t>May 15, 2024</t>
  </si>
  <si>
    <t>August 01, 2024</t>
  </si>
  <si>
    <t>Mak-Jay Construction</t>
  </si>
  <si>
    <t>Ariendo ES</t>
  </si>
  <si>
    <t>BONGABON</t>
  </si>
  <si>
    <t>CONSTRUCTION OF ONE (1) STOREY - FOUR (4) CLASSROOMS SCHOOL BUILDING (WITHOUT TOILET) WITH PROVISION OF RAINWATER COLLECTOR, WATER AND SANITATION FACILITIES (4 - SEATER), PERIMETER FENCEA, SOLAR PV ENERGY SYSTEM AND SCHOOL FURNITURE</t>
  </si>
  <si>
    <t>DEPED-NE-INFRA-PB-01-2023</t>
  </si>
  <si>
    <t>INFRA-NE-01-2022</t>
  </si>
  <si>
    <t>REBCOR CONST. AND TRADING CORP.</t>
  </si>
  <si>
    <t>Gayong-Gayong ES</t>
  </si>
  <si>
    <t>MAYANTOC</t>
  </si>
  <si>
    <t>CAIXIA CONSTRUCTION</t>
  </si>
  <si>
    <t>San Pedro Elementary School</t>
  </si>
  <si>
    <t>TINGLOY</t>
  </si>
  <si>
    <t>LMS 2022 - IVA - BATANGAS - 001</t>
  </si>
  <si>
    <t>LMS 2023 - IVA - BATANGAS - 001</t>
  </si>
  <si>
    <t>Marakesh Enterprise</t>
  </si>
  <si>
    <t>Certificate of Time Extension was granted to the contractor</t>
  </si>
  <si>
    <t>Hipit Elementary School</t>
  </si>
  <si>
    <t>SAN NICOLAS</t>
  </si>
  <si>
    <t>LMS 2023 - IVA - BATANGAS - 002</t>
  </si>
  <si>
    <t>Luod Integrated School</t>
  </si>
  <si>
    <t>PATNANUNGAN</t>
  </si>
  <si>
    <t>C.G. Cabana Construction and Supply</t>
  </si>
  <si>
    <t>Del Pilar Elementary School</t>
  </si>
  <si>
    <t>QUEZON</t>
  </si>
  <si>
    <t xml:space="preserve">CONSTRUCTION OF ONE (1) UNIT - ONE (1) STOREY - TWO (2) CLASSROOMS SCHOOL BUILDING (WITH COMMON TOILET) WITH PROVISION OF RAINWATER COLLECTOR, SCHOOL FURNITURE, PERIMETER FENCE (1 BAY = 3.0m), SOLAR PV ENERGY SYSTEM, AND WATER SYSTEM </t>
  </si>
  <si>
    <t>Quezon Achievers</t>
  </si>
  <si>
    <t>Sabang ES</t>
  </si>
  <si>
    <t xml:space="preserve"> CONSTRUCTION OF ONE (1) UNIT - ONE (1) STOREY - TWO (2) CLASSROOMS SCHOOL BUILDING (WITH COMMON TOILET) WITH PROVISION OF RAINWATER COLLECTOR, SCHOOL </t>
  </si>
  <si>
    <t>Tanauan City</t>
  </si>
  <si>
    <t>Mahabang Buhangin ES</t>
  </si>
  <si>
    <t>CITY OF TANAUAN</t>
  </si>
  <si>
    <t>CONSTRUCTION OF ONE (1) STOREY - TWO (2) CLASSROOMS SCHOOL BUILDING (WITH COMMON TOILET) WITH PROVISION OF, SCHOOL FURNITURE, PERIMETER FENCE 150.0m FRONTAGE (1 BAY = 3.0m), RAIN WATER COLLECTOR TWO (1) SETS AND PROVISION OF SOLAR PANEL</t>
  </si>
  <si>
    <t>LMS 2024 TANAUAN-001</t>
  </si>
  <si>
    <t>MARAKESH ENTERPRISES</t>
  </si>
  <si>
    <t>delayed due to request for modification</t>
  </si>
  <si>
    <t>Mungos Mangyan Elementary School</t>
  </si>
  <si>
    <t>BONGABONG</t>
  </si>
  <si>
    <t>CONSTRUCTION OF ONE (1) STOREY - FOUR (4) CLASSROOMS SCHOOL BUILDING (WITH COMMON TOILET) WITH PROVISION OF SCHOOL FURNITURE AND SOLAR PV ENERGY SYSTEM</t>
  </si>
  <si>
    <t>Naswak Hatubuan Bangon Elementary School</t>
  </si>
  <si>
    <t>Cambayang Elementary School</t>
  </si>
  <si>
    <t xml:space="preserve">PROPOSED CONSTRUCTION OF ONE (1) STOREY - FOUR (4) CLASSROOMS SCHOOL BUILDING (WITH COMMON TOILET) WITH PROVISION OF SCHOOL FURNITURE </t>
  </si>
  <si>
    <t>LMS 2023 - MIMAROPA - ORIENTAL MINDORO - 003</t>
  </si>
  <si>
    <t>LMS 06-2023</t>
  </si>
  <si>
    <t>Manggapin Elementary School</t>
  </si>
  <si>
    <t>PUERTO PRINCESA CITY (Capital)</t>
  </si>
  <si>
    <t>PROPOSED CONSTRUCTION OF ONE (1) STOREY - FOUR (4) CLASSROOMS SCHOOL BUILDING (WITH COMMON TOILET) WITH PROVISION OF SCHOOL FURNITURE AND SOLAR PV ENERGY SYSTEM AT MANGGAPIN ELEMENTARY SCHOOL</t>
  </si>
  <si>
    <t>July 25, 2024   Revised: August 23, 2024</t>
  </si>
  <si>
    <t>Aug. 26, 2024</t>
  </si>
  <si>
    <t>INFRA 2023-10-03</t>
  </si>
  <si>
    <t>Oct. 25, 2023</t>
  </si>
  <si>
    <t>Oct. 31, 2023</t>
  </si>
  <si>
    <t>Nov. 13, 2023</t>
  </si>
  <si>
    <t>Nov. 16, 2023</t>
  </si>
  <si>
    <t>Nov. 21, 2023</t>
  </si>
  <si>
    <t>Mutia NHS Annex - Tubak</t>
  </si>
  <si>
    <t xml:space="preserve">CONSTRUCTION OF ONE (1) STOREY - TWO (2) CLASSROOMS SCHOOL BUILDING (WITH COMMON TOILET) WITH PROVISION OF RAINWATER COLLECTOR, SCHOOL FURNITURE, PERIMETER SOLAR LIGHT AND SOLAR PV ENERGY SYSTEM </t>
  </si>
  <si>
    <t>2023-8-CBZN</t>
  </si>
  <si>
    <t>CB-2023-008</t>
  </si>
  <si>
    <t>Adante ES</t>
  </si>
  <si>
    <t>PIÑAN (NEW PIÑAN)</t>
  </si>
  <si>
    <t>1st</t>
  </si>
  <si>
    <t>PROPOSED CONSTRUCTION OF 2 UNITS ONE (1) STOREY - TWO (2) CLASSROOMS SCHOOL BUILDING (WITH COMMON TOILET) WITH PROVISION OF RAINWATER COLLECTOR, SCHOOL FURNITURE, PERIMETER SOLAR LIGHT, SOLAR PV ENERGY SYSTEM AND WATER SYSTEM</t>
  </si>
  <si>
    <t>Bag-ong Opon Elementary School</t>
  </si>
  <si>
    <t>RAMON MAGSAYSAY (LIARGO)</t>
  </si>
  <si>
    <t>CONSTRUCTION OF ONE (1) STOREY - THREE (3) CLASSROOMS SCHOOL BUILDING (WITH COMMON TOILET), SCHOOL FURNITURE, SOLAR PV ENERGY SYSTEM, AND WATER SYSTEM</t>
  </si>
  <si>
    <t>Buburay ES</t>
  </si>
  <si>
    <t>DIMATALING</t>
  </si>
  <si>
    <t>Talusan CES</t>
  </si>
  <si>
    <t>Resettlement ES</t>
  </si>
  <si>
    <t>SAN LORENZO RUIZ (IMELDA)</t>
  </si>
  <si>
    <t>CONSTRUCTION OF ONE (1) STOREY - TWO (2) CLASSROOMS SCHOOL BUILDING (WITH COMMON TOILET) WITH PROVISION OF, SCHOOL FURNITURE, CONCRETE PATHWAY (WIDTH = 4.0m), PERIMETER FENCE 150.0m FRONTAGE (1 BAY = 3.0m) AND REPAIR OF 2CL BLSB TYPE 1</t>
  </si>
  <si>
    <t>INFRA02-05
2023CN</t>
  </si>
  <si>
    <t>RidersCorner Construction &amp; Gen. Mdse.</t>
  </si>
  <si>
    <t>CONSTRUCTION OF ONE (1) STOREY - TWO (2) CLASSROOMS SCHOOL BUILDING (WITH COMMON TOILET) WITH PROVISION OF SCHOOL FURNITURE WITH HAULING COST</t>
  </si>
  <si>
    <t>Arriesgado Elementary School</t>
  </si>
  <si>
    <t>CONSTRUCTION OF ONE (1) STOREY - THREE (3) CLASSROOMS SCHOOL BUILDING WITH PROVISION OF RAINWATER COLLECTOR, SCHOOL FURNITURE, WATER SANITATION AND WATER SYSTEM WITH HAULING COST</t>
  </si>
  <si>
    <t>NJNY Const. &amp; Supply</t>
  </si>
  <si>
    <t>Tabuk Elementary School</t>
  </si>
  <si>
    <t>MANDAON</t>
  </si>
  <si>
    <t>EJ Cantoria Const. &amp; Supply</t>
  </si>
  <si>
    <t>Tugbo Integrated School</t>
  </si>
  <si>
    <t>MOBO</t>
  </si>
  <si>
    <t>2023-07-038</t>
  </si>
  <si>
    <t>Square N Const &amp; Supply</t>
  </si>
  <si>
    <t>Madamba Integrated School</t>
  </si>
  <si>
    <t>CATAINGAN</t>
  </si>
  <si>
    <t>2023-07-039</t>
  </si>
  <si>
    <t>3R3M Const &amp; Supply</t>
  </si>
  <si>
    <t>Calapayan Elementary School</t>
  </si>
  <si>
    <t>CAWAYAN</t>
  </si>
  <si>
    <t>2023-07-040</t>
  </si>
  <si>
    <t>Buracan National High School</t>
  </si>
  <si>
    <t>DIMASALANG</t>
  </si>
  <si>
    <t>2023-07-041</t>
  </si>
  <si>
    <t>Lanipga Napatag Primary School</t>
  </si>
  <si>
    <t>TANGALAN</t>
  </si>
  <si>
    <t>DepED-RO6-D1-LMS2023-019-2023</t>
  </si>
  <si>
    <t>Tinindugan Primary School</t>
  </si>
  <si>
    <t>MJSb Builders and Supply</t>
  </si>
  <si>
    <t>Tangaw Primary School</t>
  </si>
  <si>
    <t>CONSTRUCTION OF ONE (1) STOREY - FOUR (4) CLASSROOMS SCHOOL BUILDING (WITH COMMON TOILET) ROOFING, STEEL TRUSSES CONCRETE WORKS, MASONRY WORKS, ELECTRICAL WORKS, AND PLUMBINGWITH PROVISION OF RAINWATER COLLECTOR, SCHOOL FURNITURE,   AND WATER SYSTEM</t>
  </si>
  <si>
    <t>Completed with approved VO in the amount of  956,217.09</t>
  </si>
  <si>
    <t>Cairohan PS</t>
  </si>
  <si>
    <t>ONE (1) STOREY-TWO (2) CLASSROOMS SCHOOL BUILDING (WITH COMON TOILET) WITH PROVISION OF RAIN WATER COLLECTOR SCHOOL FURNITURE, SOLAR PV ENERGY AND WATER SYSTEM</t>
  </si>
  <si>
    <t>Malico PS</t>
  </si>
  <si>
    <t>BATAD</t>
  </si>
  <si>
    <t>ONE (1) STOREY-FOUR (4) CLASSROOMS SCHOOL BUILDING (WITH COMON TOILET) WITH PROVISION OF RAIN WATER COLLECTOR SCHOOL FURNITURE, SOLAR PV ENERGY AND WATER SYSTEM</t>
  </si>
  <si>
    <t>Boyog ES</t>
  </si>
  <si>
    <t>BALILIHAN</t>
  </si>
  <si>
    <t>CONSTRUCTION OF ONE (1) STOREY-FOUR (4) CLASSROOMS SCHOOL BUILDING (WITH COMON TOILET) WITH PROVISION OF SCHOOL FURNITURE</t>
  </si>
  <si>
    <t>05/15/2024</t>
  </si>
  <si>
    <t>PBI 2023-27</t>
  </si>
  <si>
    <t>C. JANSENN CONSTRUCTION AND GENERAL MERCHANDISE</t>
  </si>
  <si>
    <t>Cantumogcad ES</t>
  </si>
  <si>
    <t>BUENAVISTA</t>
  </si>
  <si>
    <t>CONSTRUCTION OF 2 UNITS ONE (1) STOREY-TWO (2) CLASSROOMS SCHOOL BUILDING (WITH COMON TOILET) WITH PROVISION OF RAINWATER COLLECTOR AND SCHOOL FURNITURE</t>
  </si>
  <si>
    <t>PBI 2023-28</t>
  </si>
  <si>
    <t>Tanod ES</t>
  </si>
  <si>
    <t>CONSTRUCTION OF ONE (1) STOREY-TWO (2) CLASSROOMS SCHOOL BUILDING (WITH COMON TOILET) WITH PROVISION OF RAINWATER COLLECTOR AND SCHOOL FURNITURE</t>
  </si>
  <si>
    <t>4/16/2024</t>
  </si>
  <si>
    <t>PBI 2023-29</t>
  </si>
  <si>
    <t>DMAM CONSTRUCTION SERVICES</t>
  </si>
  <si>
    <t>Pangian ES</t>
  </si>
  <si>
    <t>VALENCIA</t>
  </si>
  <si>
    <t>CONSTRUCTION OF ONE (1) STOREY-TWO (2) CLASSROOMS SCHOOL BUILDING (WITH COMON TOILET)WITH PROVISION OF SCHOOL FURNITURE</t>
  </si>
  <si>
    <t>4/26/2024</t>
  </si>
  <si>
    <t>PBI 2023-30</t>
  </si>
  <si>
    <t>LTS BUILDERS AND CONSTRUCTION SUPPLY</t>
  </si>
  <si>
    <t>Balintawak ES</t>
  </si>
  <si>
    <t>BANTAYAN</t>
  </si>
  <si>
    <t>CONSTRUCTION OF 1STY-4CL SCHOOL BUILDING WITH COMMON TOILET WITH PROVISION OF RAINWATER COLLECTOR, SCHOOL FURNITURE AND WATER SYSTEM</t>
  </si>
  <si>
    <t>CY 2023 LMS-R7-CEBU</t>
  </si>
  <si>
    <t>CY 2023 LMS-R7-CEBU-03</t>
  </si>
  <si>
    <t>31/08/2023</t>
  </si>
  <si>
    <t>ROVILLA CONSTRUCTION</t>
  </si>
  <si>
    <t>Guiwanon Elementary School</t>
  </si>
  <si>
    <t>CONSTRUCTION OF 1STY-3CL SCHOOL BUILDING WITH COMMON TOILET WITH PROVISION OF RAINWATER COLLECTOR, SCHOOL FURNITURE AND WATER SYSTEM</t>
  </si>
  <si>
    <t>25/12/2023</t>
  </si>
  <si>
    <t>CY 2023 LMS-R7-CEBU-01</t>
  </si>
  <si>
    <t>Vito ES</t>
  </si>
  <si>
    <t>CY 2023 LMS-R7-CEBU-02</t>
  </si>
  <si>
    <t>Francisco S. Villamor Sr.Elementary School</t>
  </si>
  <si>
    <t>CY 2023 LMS-R7-CEBU-04</t>
  </si>
  <si>
    <t>TRI-BAIRN CONSTRUCTION</t>
  </si>
  <si>
    <t>Magay ES</t>
  </si>
  <si>
    <t>COMPOSTELA</t>
  </si>
  <si>
    <t>PROPOSED CONSTRUCTION OF 1STY-4CL SCHOOL BUILDING WITH COMMON TOILET WITH PROVISION OF RAINWATER COLLECTOR, SCHOOL FURNITURE AND WATER SYSTEM</t>
  </si>
  <si>
    <t>CY 2023 LMS-R7-CEBU-06</t>
  </si>
  <si>
    <t>BARR STEEL CONSTRUCTION</t>
  </si>
  <si>
    <t>Tag-ubi Integrated School</t>
  </si>
  <si>
    <t>CY 2023 LMS-R7-CEBU-05</t>
  </si>
  <si>
    <t>ANIELTHON CONSTRUCTION AND SUPPLY</t>
  </si>
  <si>
    <t>Bacolod Elementary School</t>
  </si>
  <si>
    <t>2023INFRA-LMS-05</t>
  </si>
  <si>
    <t>LMS 2023CONSTRUCTION-05</t>
  </si>
  <si>
    <t>MB ANG CONSTRUCTION &amp; SUPPLY</t>
  </si>
  <si>
    <t>Salvacion Elementary School</t>
  </si>
  <si>
    <t>GIPORLOS</t>
  </si>
  <si>
    <t>Lusod Elementary School</t>
  </si>
  <si>
    <t>Caabangan Elementary School</t>
  </si>
  <si>
    <t>LA PAZ</t>
  </si>
  <si>
    <t>CONSTRUCTION OF ONE (1) STOREY - TWO (2) CLASSROOMS SCHOOL BUILDING (WITH COMMON TOILET) WITH PROVISION OF RAINWATER COLLECTOR, SCHOOL FURNITURE, AND SOLAR PV ENERGY SYSTEM</t>
  </si>
  <si>
    <t>2023-(RVIII)-LEYTE-LOT-1</t>
  </si>
  <si>
    <t>Kiling Elementary School</t>
  </si>
  <si>
    <t>MACARTHUR</t>
  </si>
  <si>
    <t>2023-(RVIII)-LEYTE-LOT-2</t>
  </si>
  <si>
    <t>2023-(RVIII)-LEYTE-LOT-3</t>
  </si>
  <si>
    <t>Camansi Primary School</t>
  </si>
  <si>
    <t>MAYORGA</t>
  </si>
  <si>
    <t>2023-(RVIII)-LEYTE-LOT-4</t>
  </si>
  <si>
    <t>Mohon Primary School</t>
  </si>
  <si>
    <t>TABONTABON</t>
  </si>
  <si>
    <t>CONSTRUCTION OF ONE (1) STOREY - THREE (3) CLASSROOMS SCHOOL BUILDING (WITH COMMON TOILET) WITH PROVISION OF RAINWATER COLLECTOR, SCHOOL FURNITURE, AND SOLAR PV ENERGY SYSTEM, AND REPAIR AND REHABILITATION OF BUILDING NO. 1 - TWO (2) - CLASSROOM SCHOOL BUILDING (DPWH-BOD) - (7.00m x 8.00m)</t>
  </si>
  <si>
    <t>2023-(RVIII)-LEYTE-LOT-5</t>
  </si>
  <si>
    <t>Baldoza Elementary School</t>
  </si>
  <si>
    <t>2023-(RVIII)-LEYTE-LOT-6</t>
  </si>
  <si>
    <t>Tampipi Elementary School</t>
  </si>
  <si>
    <t>CY2023-RVIII-NS-L1</t>
  </si>
  <si>
    <t>Maragat ES</t>
  </si>
  <si>
    <t>SAN VICENTE</t>
  </si>
  <si>
    <t>CY2023-RVIII-NS-L3</t>
  </si>
  <si>
    <t>Sangputan ES</t>
  </si>
  <si>
    <t>CY2024-RVIII-NS-L2</t>
  </si>
  <si>
    <t>CHRISTFER CONSTRUCTION AND SUPPLY</t>
  </si>
  <si>
    <t>Tonga-Tonga Elementary School</t>
  </si>
  <si>
    <t>ALMAGRO</t>
  </si>
  <si>
    <t>CONSTRUCTION OF ONE (1) STOREY - TWO (2) CLASSROOMS SCHOOL BUILDING (WITH COMMON TOILET) WITH PROVISION OF SCHOOL FURNITURE,RAINWATER COLLECTOR AND SOLAR PV ENERGY SYSTEM</t>
  </si>
  <si>
    <t>CY2023-LMSP-LOT1</t>
  </si>
  <si>
    <t>2023-019</t>
  </si>
  <si>
    <t>SEGUA CONSTRUCTION</t>
  </si>
  <si>
    <t>Cristina Elementary School</t>
  </si>
  <si>
    <t>CONSTRUCTION OF ONE (1) STOREY - THREE (3) CLASSROOMS SCHOOL BUILDING (WITH COMMON TOILET) WITH PROVISION OF SCHOOL FURNITURE,AND SOLAR PV ENERGY SYSTEM</t>
  </si>
  <si>
    <t>CY2023-LMSP-LOT2</t>
  </si>
  <si>
    <t>2023-020</t>
  </si>
  <si>
    <t>TOM BUILDERS</t>
  </si>
  <si>
    <t>Cabulisan Multi-Grade Elem.School</t>
  </si>
  <si>
    <t>CONSTRUCTION OF TWO (2) UNIT - ONE (1) STOREY - TWO (2) CLASSROOMS SCHOOL BUILDING (WITH COMMON TOILET) WITH PROVISION OF RAINWATER COLLECTOR, SCHOOL FURNITURE, SOLAR PV ENERGY SYSTEM AND WATER SYSTEM</t>
  </si>
  <si>
    <t>CY2023-LMS-L1</t>
  </si>
  <si>
    <t>Sta. Filomena Elementary School</t>
  </si>
  <si>
    <t>SAN JUAN (CABALIAN)</t>
  </si>
  <si>
    <t>CY2023-LMS-L2</t>
  </si>
  <si>
    <t>Bowi PS</t>
  </si>
  <si>
    <t xml:space="preserve">CONSTRUCTION OF ONE (1) STOREY - TWO (2) CLASSROOMS SCHOOL BUILDING (WITH COMMON TOILET) WITH PROVISION OF   RAINWATER COLLECTOR, SCHOOL FURNITURE, SOLAR PV ENERGY SYSTEM AND WATER SYSTEM </t>
  </si>
  <si>
    <t>2023 - 01(Infra)</t>
  </si>
  <si>
    <t>SBM Builder's</t>
  </si>
  <si>
    <t>Bulacon PS</t>
  </si>
  <si>
    <t>SALVADOR</t>
  </si>
  <si>
    <t>2024 - 09(Infra)</t>
  </si>
  <si>
    <t>1st contract was terminated; 2nd contract NTP on Aug. 2024, looking for source of water for watersystem</t>
  </si>
  <si>
    <t>Locus Integrated School</t>
  </si>
  <si>
    <t>CONSTRUCTION OF ONE (1) STOREY - THREE (3) CLASSROOMS SCHOOL BUILDING (WITH COMMON TOILET) WITH PROVISION OF RAINWATER COLLECTOR, SCHOOL FURNITURE AND SOLAR PV ENERGY SYSTEM</t>
  </si>
  <si>
    <t>LMS 2023 - RX - MISAMIS OCCIDENTAL - 001 - R</t>
  </si>
  <si>
    <t>016-2023</t>
  </si>
  <si>
    <t>Genetian Builders &amp; Enterprises, Inc.</t>
  </si>
  <si>
    <t>Schedule for Final Inspection on June 4, 2025.</t>
  </si>
  <si>
    <t>Camanse ES</t>
  </si>
  <si>
    <t>SINACABAN</t>
  </si>
  <si>
    <t>LMS 2023 - RX - MISAMIS OCCIDENTAL - 002 - R</t>
  </si>
  <si>
    <t>017-2023</t>
  </si>
  <si>
    <t>Completed with occupancy permit</t>
  </si>
  <si>
    <t>Kinanao Pamalihi ES</t>
  </si>
  <si>
    <t>BALINGASAG</t>
  </si>
  <si>
    <t>CONSTRUCTION OF 2 UNITS ONE (1) STOREY - TWO (2) CLASSROOMS SCHOOL BUILDING (WITH COMMON TOILET) WITH PROVISION OF RAINWATER COLLECTOR, SCHOOL FURNITURE, SOLAR PV ENERGY SYSTEM, AND WATER SYSTEM</t>
  </si>
  <si>
    <t>July 27,2023</t>
  </si>
  <si>
    <t>Minkonstrak Engineering and Gen Services</t>
  </si>
  <si>
    <t>Kamingawan ES</t>
  </si>
  <si>
    <t>TALAINGOD</t>
  </si>
  <si>
    <t>CONSTRUCTION OF ONE (1) STOREY - TWO (2) CLASSROOMS SCHOOL BUILDING (WITH COMMON TOILET) WITH PROVISION OF SOLAR PV ENERGY SYSTEM, SCHOOL FURNITURE, RAIN WATER COLLECTOR AND WATER SYSTEM</t>
  </si>
  <si>
    <t>abandoned/ issued suspension  due to unaccessable road</t>
  </si>
  <si>
    <t>Dulyan Integrated School</t>
  </si>
  <si>
    <t>Mati City</t>
  </si>
  <si>
    <t>Catmonan Elementary School</t>
  </si>
  <si>
    <t>CITY OF MATI (Capital)</t>
  </si>
  <si>
    <t>CONSTRUCTION OF ONE (1) STOREY - FOUR (4) CLASSROOMS SCHOOL BUILDING (WITH COMMON TOILET) WITH PROVISION OF SCHOOL FURNITURE</t>
  </si>
  <si>
    <t>Magum ES</t>
  </si>
  <si>
    <t>Serafin Vizconde Sr. Elementary School</t>
  </si>
  <si>
    <t>Talucanga Elementary School</t>
  </si>
  <si>
    <t>BQPC Corp.</t>
  </si>
  <si>
    <t>LMS 2024</t>
  </si>
  <si>
    <t>Mataragan NAS</t>
  </si>
  <si>
    <t xml:space="preserve">Lone </t>
  </si>
  <si>
    <t>May 13, 2025</t>
  </si>
  <si>
    <t xml:space="preserve">May  17, 2025
 </t>
  </si>
  <si>
    <t>CAR-ABRA-2024-04-005</t>
  </si>
  <si>
    <t>2024-07-011</t>
  </si>
  <si>
    <t>June15, 2024</t>
  </si>
  <si>
    <t>June 21, 2024</t>
  </si>
  <si>
    <t>July 03, 2024</t>
  </si>
  <si>
    <t>July 12, 2024</t>
  </si>
  <si>
    <t>September 3, 2024</t>
  </si>
  <si>
    <t>5th</t>
  </si>
  <si>
    <t>Tineg National High School</t>
  </si>
  <si>
    <t>TINEG</t>
  </si>
  <si>
    <t>suspended due to inaccesibility of roads</t>
  </si>
  <si>
    <t>Namaltugan ES</t>
  </si>
  <si>
    <t>CONSTRUCTION OF ONE (1) STOREY - TWO (2) CLASSROOMS SCHOOL BUILDING (WITH COMMON TOILET) WITH PROVISION OF SCHOOL FURNITURE, SOLAR PV ENERGY SYSTEM AND WATER SYSTEM</t>
  </si>
  <si>
    <t>January 22,2025</t>
  </si>
  <si>
    <t>LMS-2024-002</t>
  </si>
  <si>
    <t>Dec 28,2023</t>
  </si>
  <si>
    <t>January 5,2024</t>
  </si>
  <si>
    <t>January 22,2024</t>
  </si>
  <si>
    <t>February 7,2024</t>
  </si>
  <si>
    <t>June 17,2024</t>
  </si>
  <si>
    <t>J.G. Yacas Construction,Supply and Equipment Rentals</t>
  </si>
  <si>
    <t>ongoing correction of punchlist</t>
  </si>
  <si>
    <t>3rd</t>
  </si>
  <si>
    <t>Caglayan ES</t>
  </si>
  <si>
    <t>January 17,2025</t>
  </si>
  <si>
    <t>LMS-2024-001</t>
  </si>
  <si>
    <t>Yabyabuan MG School</t>
  </si>
  <si>
    <t>CONSTRUCTION OF ONE (1) STOREY - TWO (2) CLASSROOMS SCHOOL BUILDING (WITH COMMON TOILET) WITH PROVISION OF RAINWATER COLLECTOR, SCHOOL FURNITURE, SOLAR PV ENERGY SYSTEM, WATER SYSTEM AND SITE DEVELOPMENT</t>
  </si>
  <si>
    <t>LMS-2024-02</t>
  </si>
  <si>
    <t>MANIMELDS CONSTRUCTION AND IRON WORKS</t>
  </si>
  <si>
    <t>4th</t>
  </si>
  <si>
    <t>Andolor ES</t>
  </si>
  <si>
    <t>LMS-2024-01</t>
  </si>
  <si>
    <t>KAIT BUILDERS AND CONSTRUCTION</t>
  </si>
  <si>
    <t>Halag E/S - Halag 3 (Riverside)</t>
  </si>
  <si>
    <t>AGUINALDO</t>
  </si>
  <si>
    <t>CONSTRUCTION OF ONE (1) STOREY TWO (2)  (WITH COMMON TOILET) WITH PROVISION OF SCHOOL FURNITURE, WATER SYSTEM, SLOPE PROTECTION AND PERIMETER FENCE (ONE BAY=3.0M)</t>
  </si>
  <si>
    <t>2024-03</t>
  </si>
  <si>
    <t>MR-G Construction</t>
  </si>
  <si>
    <t>Pulaan PS</t>
  </si>
  <si>
    <t>LAMUT</t>
  </si>
  <si>
    <t>CONSTRUCTION OF ONE (1) STOREY FOUR (4)  (WITH COMMON TOILET) WITH PROVISION OF SCHOOL FURNITURE, WATER SYSTEM,CONCRETE PAVEMENT AND PERIMETER FENCE (ONE BAY=3.0M)</t>
  </si>
  <si>
    <t>2024-04</t>
  </si>
  <si>
    <t>Al Muhandis Construction</t>
  </si>
  <si>
    <t>Taggay Elementary School</t>
  </si>
  <si>
    <t>PINUKPUK</t>
  </si>
  <si>
    <t>PROPOSED CONSTRUCTION OF ONE (1) STOREY - THREE (3) CLASSROOMS SCHOOL BUILDING (WITH COMMON TOILET) WITH PROVISION OF SCHOOL FURNITURE, WATER SYSTEM AND SITE LEVELING/IMPROVEMENT</t>
  </si>
  <si>
    <t>March 19, 2025</t>
  </si>
  <si>
    <t>LMS 2024-CAR-KALINA-001</t>
  </si>
  <si>
    <t>December 5, 2023</t>
  </si>
  <si>
    <t>December 19, 2023</t>
  </si>
  <si>
    <t>February 5, 2024</t>
  </si>
  <si>
    <t>August 14, 2024</t>
  </si>
  <si>
    <t>Mighty Stellar Development Construction</t>
  </si>
  <si>
    <t>Liwan West Annex (Alibangbang PS)</t>
  </si>
  <si>
    <t>RIZAL (LIWAN)</t>
  </si>
  <si>
    <t xml:space="preserve">PROPOSED CONSTRUCTION OF ONE (1) STOREY - THREE (3) CLASSROOMS SCHOOL BUILDING (WITH OUT TOILET) WITH PROVISION OF WATER AND SANITATION FACILITIES (4-SEATER), SCHOOL FURNITURE, SOLAR ENERGY SYSTEM AND PEREMETER FENCE </t>
  </si>
  <si>
    <t>April 7, 2025</t>
  </si>
  <si>
    <t>LMS 2024-CAR-KALINA-002</t>
  </si>
  <si>
    <t>January 30, 2024</t>
  </si>
  <si>
    <t>August 18, 2024</t>
  </si>
  <si>
    <t>CNL Construction</t>
  </si>
  <si>
    <t>Natta'longan Elementary School</t>
  </si>
  <si>
    <t>CONSTRUCTION OF 2 UNITS ONE (1) STOREY - TWO (2) CLASSROOMS SCHOOL BUILDING (ELEVATED) (WITH COMMON TOILET) WITH PROVISION OF SCHOOL FURNITURE, SOLAR PV ENERGY SYSTEM AND WATER SYSTEM</t>
  </si>
  <si>
    <t>INFRA-2023 -007</t>
  </si>
  <si>
    <t>November 25, 2023</t>
  </si>
  <si>
    <t>December 4, 2023</t>
  </si>
  <si>
    <t>December 18, 2023</t>
  </si>
  <si>
    <t>APO General Construction</t>
  </si>
  <si>
    <t>Tambingan Elementary School</t>
  </si>
  <si>
    <t>SABANGAN</t>
  </si>
  <si>
    <t>CONSTRUCTION OF 2 UNITS ONE (1) STOREY - TWO (2) CLASSROOMS SCHOOL BUILDING (WITH COMMON TOILET) WITH PROVISION OF SCHOOL FURNITURE, SOLAR PV ENERGY SYSTEM AND WATER SYSTEM</t>
  </si>
  <si>
    <t>INFRA-2023 -008</t>
  </si>
  <si>
    <t>FB Bantales Eng'g &amp; Const'n</t>
  </si>
  <si>
    <t>BURAYUKAN ELEMENTARY SCHOOL</t>
  </si>
  <si>
    <t>PROPOSED CONSTRUCTION OF ONE (1) STOREY - FOUR (4) CLASSROOMS SCHOOL BUILDING (WITH COMMON TOILET) WITH PROVISION OF RAINWATER COLLECTOR, SCHOOL FURNITURE, PERIMETER FENCE, SlOPE PROTECTION, SCHOOL GATE AND WATER SYSTEM</t>
  </si>
  <si>
    <t>February 9 ,2025</t>
  </si>
  <si>
    <t>I-2023-4</t>
  </si>
  <si>
    <t>December 2 - December 21, 2023</t>
  </si>
  <si>
    <t>December 8, 2023 @ 8:00pm</t>
  </si>
  <si>
    <t>December 21, 2023 @ 10:00am</t>
  </si>
  <si>
    <t>January 22, 2024</t>
  </si>
  <si>
    <t>SOTTO ELEMENTARY SCHOOL</t>
  </si>
  <si>
    <t>I-2024-I</t>
  </si>
  <si>
    <t>January 3 - January 22, 2024</t>
  </si>
  <si>
    <t>January 10, 2024 @ 10:00am</t>
  </si>
  <si>
    <t>January 22, 2024 @ 1:00pm</t>
  </si>
  <si>
    <t>January 26, 2024</t>
  </si>
  <si>
    <t>RAM Elementary School</t>
  </si>
  <si>
    <t>: CONSTRUCTION OF TWO (2) UNITS ONE (1) STOREY TWO (2) CLASSROOMS SCHOOL BUILDING  (WITH COMMON TOILET) WITH PROVISION OF RAINWATER COLLECTOR SCHOOL FURNITURE, SOLAR PV ENERGY SYSTEM AND WATER SYSTEM</t>
  </si>
  <si>
    <t>Jose T. Cuyos, Sr. I PS</t>
  </si>
  <si>
    <t xml:space="preserve">1st </t>
  </si>
  <si>
    <t>CONSTRUCTION OF TWO(2) UNITS - ONE (1) STOREY - TWO (2) CLASSROOMS SCHOOL BUILDING (WITH COMMON TOILET) WITH PROVISION OF RAINWATER COLLECTOR, SCHOOL FURNITURE and SOLAR PV ENERGY SYSTEM</t>
  </si>
  <si>
    <t>2024-06-028</t>
  </si>
  <si>
    <t>2024-04-010</t>
  </si>
  <si>
    <t>OBMB BUILDERS</t>
  </si>
  <si>
    <t>Taglibas ES</t>
  </si>
  <si>
    <t xml:space="preserve">CONSTRUCTION OF TWO (2) UNITS ONE (1) STOREY TWO (2) CLASSROOMS SCHOOL BUILDING  (WITH COMMON TOILET) WITH PROVISION OF RAINWATER SCHOOL FURNITURE, SOLAR PV ENERGY SYSTEM AND WATER SYSTEM COLLECTOR, </t>
  </si>
  <si>
    <t>Mt. Ararat realigned to Taglibas ES</t>
  </si>
  <si>
    <t>Doña Teodora ES</t>
  </si>
  <si>
    <t xml:space="preserve">CONSTRUCTION OF SCHOOL BUILDING (WITH TOILET) WITH PROVISION OF RAINWATER COLLECTOR, SCHOOL FURNITURE, SOLAR PV ENERGY SYSTEM, WATER SYSTEM AND FLOOD MARKER </t>
  </si>
  <si>
    <t>with suballotment already downloaded</t>
  </si>
  <si>
    <t>Puting Bato National High School</t>
  </si>
  <si>
    <t>RELY CONSTRUCTION</t>
  </si>
  <si>
    <t>Sta Cruz Elementary School</t>
  </si>
  <si>
    <t>TUBAJON</t>
  </si>
  <si>
    <t>PROPOSED CONSTRUCTION OF ONE (1) STOREY-FOUR (4) CLASSROOMS SCHOOL BUILDING (WITH COMMON TOILET) WITH PROVISION OF RAIN WATER COLLECTOR, SOLAR PV ENERGY SYSTEM, FURNITURES AND WATER SYSTEM</t>
  </si>
  <si>
    <t>N.Sering  Comm. Sch.ES</t>
  </si>
  <si>
    <t>SOCORRO</t>
  </si>
  <si>
    <t>BEFF-INFRA2024-001</t>
  </si>
  <si>
    <t>AN ESCALANTE CONSTRUCTION INC.</t>
  </si>
  <si>
    <t>Alegria ES</t>
  </si>
  <si>
    <t xml:space="preserve">2nd </t>
  </si>
  <si>
    <t>2023-11-577</t>
  </si>
  <si>
    <t>FY-2023-INFRA-015</t>
  </si>
  <si>
    <t>RELY CONSTRUCTION AND SUPPLY INC.</t>
  </si>
  <si>
    <t>Sani-Sani PS</t>
  </si>
  <si>
    <t>PLACER</t>
  </si>
  <si>
    <t xml:space="preserve">CONSTRUCTION OF 1STY2CL (WITH TOILET) WITH PROVISION OF RAINWATER COLLECTOR, SCHOOL FURNITURE, SOLAR PV ENERGY SYSTEM, WATER SYSTEM AND FLOOD MARKER </t>
  </si>
  <si>
    <t>2024-001-LMS-CARAGA</t>
  </si>
  <si>
    <t>INFRA003-2024</t>
  </si>
  <si>
    <t>WITH TIME EXTENSION</t>
  </si>
  <si>
    <t>Pakwan Integrated School</t>
  </si>
  <si>
    <t>LANUZA</t>
  </si>
  <si>
    <t>LMS 2024 - R XIII - SURIGAO DEL SUR - 003</t>
  </si>
  <si>
    <t>008 - 2024</t>
  </si>
  <si>
    <t>Contract time extension approved due to impassable roads caused by severe weather</t>
  </si>
  <si>
    <t>Hitaob Elementary School</t>
  </si>
  <si>
    <t>2023-11-201</t>
  </si>
  <si>
    <t>Grandstellar Builders Inc.</t>
  </si>
  <si>
    <t>with time extension and suspension</t>
  </si>
  <si>
    <t>Sasaba PS</t>
  </si>
  <si>
    <t>SANTOL</t>
  </si>
  <si>
    <t>PROPOSED CONSTRUCTION OF ONE (1) STOREY - THREE (3) CLASSROOMS SCHOOL BUILDING (WITH COMMON TOILET) WITH PROVISION OF RAINWATER COLLECTOR, SCHOOL FURNITURE, PERIMETER FENCE (1 BAY = 3.0m), SOLAR PV ENERGY SYSTEM, AND WATER SYSTEM</t>
  </si>
  <si>
    <t>2024LMS RO1-01</t>
  </si>
  <si>
    <t>SDOLU-2024 LMS-01</t>
  </si>
  <si>
    <t>DPV BUILDERS AND CONSTRUCTION SUPPLY</t>
  </si>
  <si>
    <t>Bitag Elementary School</t>
  </si>
  <si>
    <t>ARINGAY</t>
  </si>
  <si>
    <t>2024LMS RO1-02</t>
  </si>
  <si>
    <t>SDOLU-2024 LMS-02</t>
  </si>
  <si>
    <t>Awag Integrated School</t>
  </si>
  <si>
    <t>2024-06-003-INFRA</t>
  </si>
  <si>
    <t>JFM Altitude Construction Corporation</t>
  </si>
  <si>
    <t>for final inspection</t>
  </si>
  <si>
    <t>PROPOSED CONSTRUCTION OF ONE (1) STOREY - FOUR (4) CLASSROOMS AND  WITH PROVISION OF RAINWATER COLLECTOR, SCHOOL FURNITURE,  AND WATER SYSTEM</t>
  </si>
  <si>
    <t>OCTOBER 26, 2024</t>
  </si>
  <si>
    <t>INFRA 2023-0125 LOT 1</t>
  </si>
  <si>
    <t>November 13, 2023</t>
  </si>
  <si>
    <t>NOVEMBER 5, 2023</t>
  </si>
  <si>
    <t>DECEMBER 5, 2023</t>
  </si>
  <si>
    <t>MAY 13, 2024</t>
  </si>
  <si>
    <t>MAY 29, 2024</t>
  </si>
  <si>
    <t>Tabbac ES</t>
  </si>
  <si>
    <t>BUGUEY</t>
  </si>
  <si>
    <t>PROPOSED CONSTRUCTION OF ONE (1) STOREY - THREE (3) CLASSROOM SCHOOL BUILDING (WITH COMMON TOILET) WITH PROVISION OF RAINWATER COLLECTOR, SCHOOL FURNITURE, SOLAR PV ENERGY SYSTEM, AND WATER SYSTEM</t>
  </si>
  <si>
    <t>OCTOBER 27, 2024</t>
  </si>
  <si>
    <t>INFRA 2023-0125 LOT 3</t>
  </si>
  <si>
    <t>MAY 17, 2024</t>
  </si>
  <si>
    <t>MAY 30, 2024</t>
  </si>
  <si>
    <t>For final inspection</t>
  </si>
  <si>
    <t>Tucalana Elementary School</t>
  </si>
  <si>
    <t>November 20, 2024</t>
  </si>
  <si>
    <t>INFRA 2023-0125 LOT 2</t>
  </si>
  <si>
    <t>may 24, 2024</t>
  </si>
  <si>
    <t>JIRK CONSTRUCTION</t>
  </si>
  <si>
    <t>Balagan Elementary School</t>
  </si>
  <si>
    <t>SANTO NIÑO (FAIRE)</t>
  </si>
  <si>
    <t>PROPOSED CONSTRUCTION OF ONE (1) STOREY - TWO (2) CLASSROOMS SCHOOL BUILDING (WITH COMMON TOILET) WITH PROVISION OF RAINWATER COLLECTOR, SCHOOL FURNITURE, SOLAR PV ENERGY SYSTEM, AND WATER SYSTEM - 2CL</t>
  </si>
  <si>
    <t>OCTOBER 25, 2024</t>
  </si>
  <si>
    <t>INFRA 2023-0125 LOT 4</t>
  </si>
  <si>
    <t>BIFESA CONSTRUCTION</t>
  </si>
  <si>
    <t>City of Ilagan</t>
  </si>
  <si>
    <t>ILAGAN CITY (CAPITAL)</t>
  </si>
  <si>
    <t>february 03,2025</t>
  </si>
  <si>
    <t>INF-2024-02</t>
  </si>
  <si>
    <t>NOVEMEBR 20, 2023</t>
  </si>
  <si>
    <t>DECEMBER 04,2023</t>
  </si>
  <si>
    <t>SMT CONSTRUCTION</t>
  </si>
  <si>
    <t>San Andres Elementary School</t>
  </si>
  <si>
    <t>DELFIN ALBANO (MAGSAYSAY)</t>
  </si>
  <si>
    <t>PROPOSED CONSTRUCTION OF 2 UNITS-ONE (1) STOREY - TWO (2) CLASSROOMS SCHOOL BUILDING (WITH COMMON TOILET) WITH PROVISION OF RAINWATER COLLECTOR, SCHOOL FURNITURE, SOLAR PV ENERGY SYSTEM, AND WATER SYSTEM</t>
  </si>
  <si>
    <t>Proj. No 2023-11-01</t>
  </si>
  <si>
    <t>2024-0501</t>
  </si>
  <si>
    <t>November 11,2023</t>
  </si>
  <si>
    <t>November 20,2023</t>
  </si>
  <si>
    <t>December 05,2023</t>
  </si>
  <si>
    <t>May 15,2024</t>
  </si>
  <si>
    <t>CAMBERWELL CONSTRUCTION AND SUPPLIES</t>
  </si>
  <si>
    <t>Daragutan West Integrated School</t>
  </si>
  <si>
    <t>Dibulo Integrated School</t>
  </si>
  <si>
    <t>DINAPIGUE</t>
  </si>
  <si>
    <t xml:space="preserve">4th </t>
  </si>
  <si>
    <t>Proj. No 2023-11-02</t>
  </si>
  <si>
    <t>2024-0502</t>
  </si>
  <si>
    <t>Dalibubon Elementary School</t>
  </si>
  <si>
    <t>JONES</t>
  </si>
  <si>
    <t>Manano Elementary School - Main</t>
  </si>
  <si>
    <t>MALLIG</t>
  </si>
  <si>
    <t xml:space="preserve">5th </t>
  </si>
  <si>
    <t>Proj. No 2023-11-03</t>
  </si>
  <si>
    <t>2024-0503</t>
  </si>
  <si>
    <t>Benguet Elementary School</t>
  </si>
  <si>
    <t>ECHAGUE</t>
  </si>
  <si>
    <t xml:space="preserve">6th </t>
  </si>
  <si>
    <t>Tidang Village ES</t>
  </si>
  <si>
    <t>11/27/2024</t>
  </si>
  <si>
    <t>March 6, 2025</t>
  </si>
  <si>
    <t>PB01-004-SDONV-CY2024LMS</t>
  </si>
  <si>
    <t>01/21/2024</t>
  </si>
  <si>
    <t>01/20/2024</t>
  </si>
  <si>
    <t>02/26/2024</t>
  </si>
  <si>
    <t>MBW Construction</t>
  </si>
  <si>
    <t>with time extension due to bad weather</t>
  </si>
  <si>
    <t>Didang PS</t>
  </si>
  <si>
    <t>LMS 2024 - II - QUIRINO - 001</t>
  </si>
  <si>
    <t>53-12-22-2023</t>
  </si>
  <si>
    <t>NTL BUILDERS &amp; DEVELOPER</t>
  </si>
  <si>
    <t>with Time Extension</t>
  </si>
  <si>
    <t>Talamsi II ES</t>
  </si>
  <si>
    <t>PB-24-005</t>
  </si>
  <si>
    <t>PB-24-05-011</t>
  </si>
  <si>
    <t>EMICA BUILDERS AND SUPPLY</t>
  </si>
  <si>
    <t>Manuel Tiaoqui Elementary School (Formerly Tagtagumbao PS)</t>
  </si>
  <si>
    <t>DEPED-NE-INFRA-063-2024</t>
  </si>
  <si>
    <t>INFRA-NE-LMS-001-2024</t>
  </si>
  <si>
    <t>IJKMAE CONSTRUCTION INC.</t>
  </si>
  <si>
    <t>Tamale ES (Former Jaime L. Gamilla ES Annex)</t>
  </si>
  <si>
    <t xml:space="preserve">3rd </t>
  </si>
  <si>
    <t>INFRA-NE-LMS-002-2024</t>
  </si>
  <si>
    <t>JOYUS CONSTRUCTION</t>
  </si>
  <si>
    <t>Singgalat ES</t>
  </si>
  <si>
    <t>PALAYAN CITY (Capital)</t>
  </si>
  <si>
    <t>INFRA-NE-LMS-003-2024</t>
  </si>
  <si>
    <t>V TRILLANA BUILDERS &amp; TRADING</t>
  </si>
  <si>
    <t>Sebitanan Integrated School</t>
  </si>
  <si>
    <t>SASMUAN (SEXMOAN)</t>
  </si>
  <si>
    <t>PROPOSED CONSTRUCTION OF ONE (1) STOREY - SIX (6) CLASSROOMS SCHOOL BUILDING (WITH COMMON TOILET IN EACH CLASSROOM) WITH PROVISION OF SCHOOL FURNITURE</t>
  </si>
  <si>
    <t>I-2024-002</t>
  </si>
  <si>
    <t>V. TRILLANA BUILDERS AND TRADING</t>
  </si>
  <si>
    <t>Tagulod High School</t>
  </si>
  <si>
    <t>CANDABA</t>
  </si>
  <si>
    <t>PROPOSED CONSTRUCTION OF ONE (1) STOREY - SIX (6) CLASSROOMS SCHOOL BUILDING (WITH COMMON TOILET IN EACH CLASSROOM) WITH PROVISION OF SCHOOL FURNITURE &amp; DETACHED HANDWASHING FACILITY</t>
  </si>
  <si>
    <t>I-2024-003</t>
  </si>
  <si>
    <t>TRACCOR BUILDERS</t>
  </si>
  <si>
    <t>Sapang ES</t>
  </si>
  <si>
    <t>MONCADA</t>
  </si>
  <si>
    <t>PROPOSED CONSTRUCTION OF ONE (1) STOREY - FOUR (4) CLASSROOMS SCHOOL BUILDING (WITH COMMON TOILET) WITH PROVISION OF RAINWATER COLLECTOR, SCHOOL FURNITURE, AND WATER SYSTEM</t>
  </si>
  <si>
    <t>HOR-VERT ENTERPRISES</t>
  </si>
  <si>
    <t>Buhawen Elementary School</t>
  </si>
  <si>
    <t>SAN MARCELINO</t>
  </si>
  <si>
    <t>Infra-2024-001</t>
  </si>
  <si>
    <t>Infra-2024-002</t>
  </si>
  <si>
    <t>Manggahan Elementary School</t>
  </si>
  <si>
    <t>PALAUIG</t>
  </si>
  <si>
    <t>Infra-2024-004</t>
  </si>
  <si>
    <t>THREE CM Builders</t>
  </si>
  <si>
    <t>Gumapac Barangay School</t>
  </si>
  <si>
    <t>TUY</t>
  </si>
  <si>
    <t>CONSTRUCTION OF ONE (1) STOREY - TWO (2) CLASSROOMS SCHOOL BUILDING (WITH COMMON TOILET) WITH PROVISION OF RAIN WATER COLLECTOR, SCHOOL FURNITURE, SOLAR PV ENERGY SYSTEM, AND WATER SYSTEM</t>
  </si>
  <si>
    <t>LMS 2024 - IVA - BATANGAS - 001</t>
  </si>
  <si>
    <t>June 11,2024</t>
  </si>
  <si>
    <t>Tulos Elementary School</t>
  </si>
  <si>
    <t>LMS 2024 - IVA - BATANGAS - 002</t>
  </si>
  <si>
    <t>Cavite</t>
  </si>
  <si>
    <t>Guitasin Primary School</t>
  </si>
  <si>
    <t>SILANG</t>
  </si>
  <si>
    <t>RIVACaviteBACInfra 005-2024</t>
  </si>
  <si>
    <t>Jan. 6. 2025</t>
  </si>
  <si>
    <t>Jan. 14, 2025</t>
  </si>
  <si>
    <t>R.A. Del Rosario Construction</t>
  </si>
  <si>
    <t>On-going masonry works and preparation of roofing works</t>
  </si>
  <si>
    <t>Sitio Pulot/Bay ES</t>
  </si>
  <si>
    <t>KALAYAAN</t>
  </si>
  <si>
    <t>Under Procurement</t>
  </si>
  <si>
    <t>For reversion due to the issue on School Site with NPC (under negotiation) / awaiting letter from SDO.</t>
  </si>
  <si>
    <t>SAN RAFAEL ELEMENTARY SCHOOL</t>
  </si>
  <si>
    <t>BURDEOS</t>
  </si>
  <si>
    <t>2023-05-INFRAEPA</t>
  </si>
  <si>
    <t>N.T. Sotelo Contruction &amp; Supply Corporation</t>
  </si>
  <si>
    <t>Segaras ES</t>
  </si>
  <si>
    <t>DUNGAWAN PAALYUNAN ES</t>
  </si>
  <si>
    <t>M.G. Villamin Construction</t>
  </si>
  <si>
    <t>Eugenio Francia Elementary School</t>
  </si>
  <si>
    <t>PROPOSED CONSTRUCTION OF ONE (1) STOREY - FOUR (4) CLASSROOMS SCHOOL BUILDING (WITH COMMON TOILET), SCHOOL FURNITURE, SOLAR PV ENERGY SYSTEM, AND WATER SYSTEM</t>
  </si>
  <si>
    <t>Preparation of Plans / POW/DUPA
Modified Design</t>
  </si>
  <si>
    <t>Magdayaga Elementary School</t>
  </si>
  <si>
    <t>Bongabong</t>
  </si>
  <si>
    <t>PROPOSED CONSTRUCTION OF ONE (1) STOREY - FOUR (4) CLASSROOMS SCHOOL BUILDING (WITH COMMON TOILET) WITH PROVISION OF SCHOOL FURNITURE AND SOLAR PV ENERGY SYSTEM</t>
  </si>
  <si>
    <t>LMS 2024 - MIMAROPA - ORIENTAL MINDORO - 003</t>
  </si>
  <si>
    <t>LMS 15-2024</t>
  </si>
  <si>
    <t>Nov. 29, 2023</t>
  </si>
  <si>
    <t>Dec. 7, 2023</t>
  </si>
  <si>
    <t>Dec. 20, 2023</t>
  </si>
  <si>
    <t>Jan. 4, 2024</t>
  </si>
  <si>
    <t>May 20, 2024</t>
  </si>
  <si>
    <t>Bailan Katutubong Mangyan High School</t>
  </si>
  <si>
    <t>Bulalcao</t>
  </si>
  <si>
    <t>LMS 2024 - MIMAROPA - ORIENTAL MINDORO - 002</t>
  </si>
  <si>
    <t>LMS 14-2024</t>
  </si>
  <si>
    <t>With contract time extensions due to frequent rains and armed conflict. Final payment on process.</t>
  </si>
  <si>
    <t>EM Fabella-Ansaldo Elementary School</t>
  </si>
  <si>
    <t>Roxas</t>
  </si>
  <si>
    <t>LMS 2024 - MIMAROPA - ORIENTAL MINDORO - 001</t>
  </si>
  <si>
    <t>LMS 13-2024</t>
  </si>
  <si>
    <t>Batang-Batang Beach Elementary School</t>
  </si>
  <si>
    <t>NARRA</t>
  </si>
  <si>
    <t>2024-01-001_INFRA</t>
  </si>
  <si>
    <t>2025-03-001</t>
  </si>
  <si>
    <t>Maryknoll Builders &amp; Ssupply</t>
  </si>
  <si>
    <t>NEGOTIATED PROCUREMENT</t>
  </si>
  <si>
    <t>Cabayugan ES - Sugod Extension</t>
  </si>
  <si>
    <t>May 18, 2025</t>
  </si>
  <si>
    <t>LMS 2024 - MIMAROPA - PUERTO PRINCESA CITY - 002</t>
  </si>
  <si>
    <t>INFRA 2024-07-005</t>
  </si>
  <si>
    <t>July 15, 2024</t>
  </si>
  <si>
    <t>July 23, 2024</t>
  </si>
  <si>
    <t>Sept. 19, 2024</t>
  </si>
  <si>
    <t>Makirawa ES</t>
  </si>
  <si>
    <t>January 15, 2025</t>
  </si>
  <si>
    <t>LMS 2024 - MIMAROPA - PUERTO PRINCESA CITY - 001</t>
  </si>
  <si>
    <t>INFRA 2023-11-04</t>
  </si>
  <si>
    <t>Nov. 22, 2023</t>
  </si>
  <si>
    <t>Nov. 28, 2023</t>
  </si>
  <si>
    <t>Dec. 11, 2023</t>
  </si>
  <si>
    <t>Dec. 22, 2023</t>
  </si>
  <si>
    <t>May 13, 2024</t>
  </si>
  <si>
    <t>Joint Venture of Ian Jason Construction &amp; Supply and RBM2 Construction</t>
  </si>
  <si>
    <t>For Final Inspection</t>
  </si>
  <si>
    <t>Palati PS</t>
  </si>
  <si>
    <t>ODIONGAN</t>
  </si>
  <si>
    <t>LMSP - PROPOSED CONSTRUCTION OF ONE (1) STOREY - THREE (3) CLASSROOMS SCHOOL BUILDING (WITH COMMON TOILET) WITH PROVISION OF RAINWATER COLLECTOR, SCHOOL FURNITURE, AND SOLAR PV ENERGY SYSTEM</t>
  </si>
  <si>
    <t>INF-LMS-2024-01</t>
  </si>
  <si>
    <t>RMR Construction and Trading</t>
  </si>
  <si>
    <t>Layag Cultural Minority School</t>
  </si>
  <si>
    <t>SAN FERNANDO</t>
  </si>
  <si>
    <t>LMSP - PROPOSED CONSTRUCTION OF ONE (1) STOREY - TWO (2) CLASSROOMS SCHOOL BUILDING (WITH COMMON TOILET) WITH PROVISION OF RAINWATER COLLECTOR, SCHOOL FURNITURE, AND SOLAR PV ENERGY SYSTEM</t>
  </si>
  <si>
    <t>INF-LMS-2024-02</t>
  </si>
  <si>
    <t>Dapitan City</t>
  </si>
  <si>
    <t>Daro Elementary School</t>
  </si>
  <si>
    <t>DAPITAN CITY</t>
  </si>
  <si>
    <t>PROPOSED CONSTRUCTION OF 2 UNITs ONE (1) STOREY - TWO (2) CLASSROOMS SCHOOL BUILDING (WITH COMMON TOILET) WITH PROVISION OF RAINWATER COLLECTOR, SCHOOL FURNITURE, PERIMETER SOLAR LIGHT, SOLAR PV ENERGY SYSTEM AND WATER SYSTEM</t>
  </si>
  <si>
    <t>November 14, 2024</t>
  </si>
  <si>
    <t>SDODAP-INFRA-2023-004</t>
  </si>
  <si>
    <t>November 14, 2023</t>
  </si>
  <si>
    <t>November 21, 2023</t>
  </si>
  <si>
    <t>December 07, 2023</t>
  </si>
  <si>
    <t>May 06, 2024</t>
  </si>
  <si>
    <t>MORTE CONSTRUCTION</t>
  </si>
  <si>
    <t>Badjao Floating Integrated School</t>
  </si>
  <si>
    <t>PROPOSED CONSTRUCTION OF ONE (1) STOREY - THREE (3) CLASSROOMS SCHOOL BUILDING (WITH COMMON TOILET), SCHOOL FURNITURE, SOLAR PV ENERGY SYSTEM, AND WATER SYSTEM</t>
  </si>
  <si>
    <t>INFRAEPA2024-01</t>
  </si>
  <si>
    <t>Pagadian City</t>
  </si>
  <si>
    <t>Bentud Pinukis Penintulan Nu Piksalabukan Subanen</t>
  </si>
  <si>
    <t>PAGADIAN CITY (Capital)</t>
  </si>
  <si>
    <t>December 04, 2024</t>
  </si>
  <si>
    <t>LMS-2024-RIX-PAG-01</t>
  </si>
  <si>
    <t>December 04, 2023</t>
  </si>
  <si>
    <t>June 03, 2024</t>
  </si>
  <si>
    <t>GENETIAN BUILDERS &amp; ENTERPRISES</t>
  </si>
  <si>
    <t>Pasilmanta ES</t>
  </si>
  <si>
    <t>November 30, 2024</t>
  </si>
  <si>
    <t>LMS 2024 -RIX- ZAMBO CITY - 02</t>
  </si>
  <si>
    <t>October 30,2023</t>
  </si>
  <si>
    <t>May 13,2024</t>
  </si>
  <si>
    <t>ZAMBOANGA 3VC CONSTRUCTION INC,</t>
  </si>
  <si>
    <t>With Approved Time Extension</t>
  </si>
  <si>
    <t>Simanta ES</t>
  </si>
  <si>
    <t>LMS 2024 -RIX- ZAMBO CITY - 01</t>
  </si>
  <si>
    <t>Panganak ES</t>
  </si>
  <si>
    <t>LMS 2024 -RIX- ZAMBO CITY - 03</t>
  </si>
  <si>
    <t>Tinago ES</t>
  </si>
  <si>
    <t>SERGIO OSMEÑA SR.</t>
  </si>
  <si>
    <t>2024-005-CBZN</t>
  </si>
  <si>
    <t>CB-2024-018</t>
  </si>
  <si>
    <t>December 22, 2023</t>
  </si>
  <si>
    <t>SITOG NHS - SEROAN EXT.</t>
  </si>
  <si>
    <t>KATIPUNAN</t>
  </si>
  <si>
    <t>2024-006-CBZN</t>
  </si>
  <si>
    <t>CB-2024-019</t>
  </si>
  <si>
    <t>Sto. Rosario Elementary School</t>
  </si>
  <si>
    <t>TUKURAN</t>
  </si>
  <si>
    <t>ZDS-24-LMS-01</t>
  </si>
  <si>
    <t>R.R. GANDINGAN CONSTRUCTION</t>
  </si>
  <si>
    <t>TAPIAN ES</t>
  </si>
  <si>
    <t>SAN MIGUEL</t>
  </si>
  <si>
    <t>ZDS-24-LMS-02</t>
  </si>
  <si>
    <t>Bulawan NHS</t>
  </si>
  <si>
    <t>Payao</t>
  </si>
  <si>
    <t>PROPOSED CONSTRUCTION OF ONE (1) STOREY - FOUR (4) CLASSROOMS SCHOOL BUILDING (WITH COMMON TOILET) WITH PROVISION OF RAINWATER COLLECTOR, SCHOOL FURNITURE AND WATER SYSTEM</t>
  </si>
  <si>
    <t>October 23, 2024</t>
  </si>
  <si>
    <t>ZSY-2024LMS-01</t>
  </si>
  <si>
    <t>November 22, 2023</t>
  </si>
  <si>
    <t>December 15, 2023</t>
  </si>
  <si>
    <t>February 28, 2024</t>
  </si>
  <si>
    <t>June 26, 2024</t>
  </si>
  <si>
    <t>Long Island Builders and Construction</t>
  </si>
  <si>
    <t>Paruk ES</t>
  </si>
  <si>
    <t>Siay</t>
  </si>
  <si>
    <t>September 24, 2024</t>
  </si>
  <si>
    <t>ZSY-2024LMS-02</t>
  </si>
  <si>
    <t>With Approved Time Extension due to manhauling of construction materials from barangay road to site area</t>
  </si>
  <si>
    <t>Malaya Integrated School</t>
  </si>
  <si>
    <t>LABO</t>
  </si>
  <si>
    <t xml:space="preserve">PROPOSED CONSTRUCTION OF ONE (1) STOREY - FOUR (4) CLASSROOMS SCHOOL BUILDING (WITH COMMON TOILET) WITH PROVISION OF SCHOOL FURNITURE AND RAIN WATER COLLECTOR TWO (2) SETS </t>
  </si>
  <si>
    <t>INFRA06-11-2023CN</t>
  </si>
  <si>
    <t>RIDERS CORNER BUILDING AND REALTY DEVELOPMENT CORPORATION</t>
  </si>
  <si>
    <t>Mangcawayan Island Elementary School</t>
  </si>
  <si>
    <t>VINZONS</t>
  </si>
  <si>
    <t>PROPOSED CONSTRUCTION OF ONE (1) STOREY - THREE (3) CLASSROOMS SCHOOL BUILDING (WITH COMMON TOILET) WITH PROVISION OF SCHOOL FURNITURE AND RAIN WATER COLLECTOR TWO (2) SETS - TRIPLE HAULING</t>
  </si>
  <si>
    <t xml:space="preserve">WITH RETIFICATION </t>
  </si>
  <si>
    <t>Salvacion High School</t>
  </si>
  <si>
    <t>SIPOCOT</t>
  </si>
  <si>
    <t>PROPOSED CONSTRUCTION OF 2 UNITS, 1 STOREY, 4 CLASSROOM SCHOOL BUILDING W/ 2 UNITS, 4 SEATER WATER AND SANITATION FACILITIES, 2 UNITS RAINWATER COLLECTOR, AND SCHOOL FURNITURE FOR 2 UNITS, 1 STOREY, 4 CLASSROOM SCHOOL BUILDING</t>
  </si>
  <si>
    <t>2024-05-043</t>
  </si>
  <si>
    <t>Honeyville Construction</t>
  </si>
  <si>
    <t>approved time extension</t>
  </si>
  <si>
    <t>PROPOSED CONSTRUCTION OF 1 UNIT, 1 STOREY, 2 CLASSROOM SCHOOL BUILDING W/ 1 UNIT, 4 SEATER WATER AND SANITATION FACILITIES, 1 UNIT RAINWATER COLLECTOR, AND SCHOOL FURNITURE FOR 1 UNIT, 1 STO - 2 CL (7m x 9m) SCHOOL BUILDING</t>
  </si>
  <si>
    <t>2024-05-044</t>
  </si>
  <si>
    <t>TGME Construction and Supply</t>
  </si>
  <si>
    <t>Barobaybay ES</t>
  </si>
  <si>
    <t>MAGARAO</t>
  </si>
  <si>
    <t>2024-05-045</t>
  </si>
  <si>
    <t>TRDV Construction and Supply</t>
  </si>
  <si>
    <t>Oring ES</t>
  </si>
  <si>
    <t>CARAMOAN</t>
  </si>
  <si>
    <t>PROPOSED CONSTRUCTION OF 2 UNITS, 1 STOREY, 2 CLASSROOM SCHOOL BUILDING W/ 1 UNIT, 4 SEATER WATER AND SANITATION FACILITIES, 1 UNIT RAINWATER COLLECTOR, AND SCHOOL FURNITURE FOR 2 UNITS, 1 STO - 2 CL (7m x 9m) SCHOOL BUILDING</t>
  </si>
  <si>
    <t>2024-05-046</t>
  </si>
  <si>
    <t>Harrison Integrated School</t>
  </si>
  <si>
    <t>GARCHITORENA</t>
  </si>
  <si>
    <t xml:space="preserve">CONSTRUCTION OF ONE (1) STOREY TWO (2) CLASSROOMS SCHOOL BUILDING (WITH TOILET) WITH PROVISION OF RAINWATER COLLECTOR, SCHOOL FURNITURE, SOLAR PV ENERGY SYSTEM, WATER SYSTEM AND FLOOD MARKER </t>
  </si>
  <si>
    <t>2024-05-047</t>
  </si>
  <si>
    <t>Cristo Rey Elementary School</t>
  </si>
  <si>
    <t>BAAO</t>
  </si>
  <si>
    <t>2024-05-048</t>
  </si>
  <si>
    <t>Pananaogan Elementary School</t>
  </si>
  <si>
    <t>STEVEN CONSTRUCTION&amp; SUPPLY</t>
  </si>
  <si>
    <t>Siay Elementery School</t>
  </si>
  <si>
    <t xml:space="preserve">CONSTRUCTION OF ONE (1) STOREY THREE (3) CLASSROOMS SCHOOL BUILDING (WITH TOILET) WITH PROVISION OF RAINWATER COLLECTOR, SCHOOL FURNITURE, SOLAR PV ENERGY SYSTEM, WATER SYSTEM AND FLOOD MARKER </t>
  </si>
  <si>
    <t>NGS CONSTRUCTION&amp; SUPPLY</t>
  </si>
  <si>
    <t>Daplian ES</t>
  </si>
  <si>
    <t>INFRA 2024-08-002</t>
  </si>
  <si>
    <t>2024-026</t>
  </si>
  <si>
    <t>JOHNCB CONSTRUCTION &amp; SUPPLY</t>
  </si>
  <si>
    <t>Jagna-an ES</t>
  </si>
  <si>
    <t>SAN JACINTO</t>
  </si>
  <si>
    <t>2024-027</t>
  </si>
  <si>
    <t>Mabini Elementary School</t>
  </si>
  <si>
    <t>INFRA 2024-09-003</t>
  </si>
  <si>
    <t>2024-021</t>
  </si>
  <si>
    <t>SMDF CONSTRUCTION</t>
  </si>
  <si>
    <t>Roosevelt Elementary School</t>
  </si>
  <si>
    <t>2024-028</t>
  </si>
  <si>
    <t>Tutuban Elementary School</t>
  </si>
  <si>
    <t>2024-022</t>
  </si>
  <si>
    <t>Masbate City</t>
  </si>
  <si>
    <t>Alejandro Delos Reyes Integrated School</t>
  </si>
  <si>
    <t>CITY OF MASBATE (Capital)</t>
  </si>
  <si>
    <t>LMS 2024 - RV - MASBATE CITY - 001</t>
  </si>
  <si>
    <t>GINA'S CONSTRUCTION SERVICES</t>
  </si>
  <si>
    <t>Sto. Nino Elementary School</t>
  </si>
  <si>
    <t>CASTILLA</t>
  </si>
  <si>
    <t>CONSTRUCTION OF 1STY3CL SCHOOL BUILDING (WITH TOILET) WITH PROVISION OF RAINWATER COLLECTOR, SCHOOL FURNITURE, WATER SYSTEM, SOLAR PV ENERGY SYSTEM</t>
  </si>
  <si>
    <t>24-04-004</t>
  </si>
  <si>
    <t>144 Cubits Builders and Supply</t>
  </si>
  <si>
    <t>Sablayan High School</t>
  </si>
  <si>
    <t>JUBAN</t>
  </si>
  <si>
    <t>CONSTRUCTION OF 1STY4CL SCHOOL BUILDING (WITH TOILET) WITH PROVISION OF RAINWATER COLLECTOR, SCHOOL FURNITURE, WATER SYSTEM, SOLAR PV ENERGY SYSTEM, SLOPE PROTECTION PROTECTION</t>
  </si>
  <si>
    <t>Cogon Elementary School</t>
  </si>
  <si>
    <t>MALINAO</t>
  </si>
  <si>
    <t>DepED-RO6-D1-2024-CY2024-LMS-056-2024</t>
  </si>
  <si>
    <t>GMO CONSTRUCTION</t>
  </si>
  <si>
    <t>Panpanan I ES</t>
  </si>
  <si>
    <t>SAN REMIGIO</t>
  </si>
  <si>
    <t>PROPOSED CONSTRUCTION OF ONE(1) UNIT -  ONE (1) STOREY - TWO (2) CLASSROOMS SCHOOL BUILDING (WITH COMMON TOILET) WITH PROVISION OF RAINWATER COLLECTOR, SCHOOL FURNITURE, SOLAR PV ENERGY SYSTEM, AND WATER SYSTEM</t>
  </si>
  <si>
    <t>R6-D2-GAA2024-07-NC</t>
  </si>
  <si>
    <t>MDG Const. &amp; Supply</t>
  </si>
  <si>
    <t>Already issued ressumption order last February 24, 2025</t>
  </si>
  <si>
    <t>Cadiz City</t>
  </si>
  <si>
    <t>Hiyang-Hiyang ES</t>
  </si>
  <si>
    <t>CADIZ CITY</t>
  </si>
  <si>
    <t>CONSTRUCTION OF 1STY 5CL SCHOOL BUILDING (WITH TOILET) WITH PROVISION OF RAINWATER COLLECTOR, SCHOOL FURNITURE, SOLAR PV ENERGY SYSTEM, AND WATER SYSTEM with hauling cost</t>
  </si>
  <si>
    <t>Keanne construction services</t>
  </si>
  <si>
    <t>With approved 150CD time extension due to unpassable road (landslide/manual hauling/unpassable road) Project ID and Contract ID to be confirmed from the BAC Secretariat</t>
  </si>
  <si>
    <t>Duluan Integrated School</t>
  </si>
  <si>
    <t>MA-AYON</t>
  </si>
  <si>
    <t>CONSTRUCTION OF 1STY 4CL SCHOOL BUILDING (WITH TOILET) WITH PROVISION OF RAINWATER COLLECTOR, SCHOOL FURNITURE, SOLAR PV ENERGY SYSTEM, AND WATER SYSTEM</t>
  </si>
  <si>
    <t>R6-DepEd-Capiz-CY 2024-BEFF-DuluanIS-Lot1</t>
  </si>
  <si>
    <t>CB No. 2024 - 032</t>
  </si>
  <si>
    <t>AMD ENGINEERING AND CONSTRUCTION SUPPLY</t>
  </si>
  <si>
    <t>REQUESTED FOR 60 CD TIME EXTENSION. APPROVED LAST APRIL 2, 2025</t>
  </si>
  <si>
    <t>Sinamongan Integrated School</t>
  </si>
  <si>
    <t>R6-DepEd-Capiz-CY 2024-BEFF-SinamonganIS-Lot2</t>
  </si>
  <si>
    <t>CB No. 2024 - 033</t>
  </si>
  <si>
    <t>TUNGALA CONSTRUCTION SERVICES</t>
  </si>
  <si>
    <t>SUBSTANTIALLY COMPLETED</t>
  </si>
  <si>
    <t>Paaralan ng Buhay ng Taras</t>
  </si>
  <si>
    <t>NUEVA VALENCIA</t>
  </si>
  <si>
    <t>No. 06-2024</t>
  </si>
  <si>
    <t>With approved time extension due to unworkable weather conditions &amp; change/increase of elevation</t>
  </si>
  <si>
    <t>Himamaylan City</t>
  </si>
  <si>
    <t>Balatogan Elementary School</t>
  </si>
  <si>
    <t>CITY OF HIMAMAYLAN</t>
  </si>
  <si>
    <t>2024-10-0006</t>
  </si>
  <si>
    <t xml:space="preserve">JCORD Construction </t>
  </si>
  <si>
    <t>On going</t>
  </si>
  <si>
    <t>Lubog Primary School</t>
  </si>
  <si>
    <t>TIGBAUAN</t>
  </si>
  <si>
    <t xml:space="preserve">CONSTRUCTION OF 1STY 4CL SCHOOL BUILDING (WITH TOILET) WITH PROVISION OF RAINWATER COLLECTOR, SCHOOL FURNITURE, SOLAR PV ENERGY SYSTEM, WATER SYSTEM AND FLOOD MARKER </t>
  </si>
  <si>
    <t>BEFF2024-RVI-022-ILOILO-LMS-L3</t>
  </si>
  <si>
    <t>EC Builders</t>
  </si>
  <si>
    <t>ongoing</t>
  </si>
  <si>
    <t>Aglay-ao Primary School</t>
  </si>
  <si>
    <t>ANILAO</t>
  </si>
  <si>
    <t>BEFF2024-RVI-022-ILOILO-LMS-L2</t>
  </si>
  <si>
    <t>California PS</t>
  </si>
  <si>
    <t>BAROTAC VIEJO</t>
  </si>
  <si>
    <t>BEFF2024-RVI-022-ILOILO-LMS-L1</t>
  </si>
  <si>
    <t>with NTP</t>
  </si>
  <si>
    <t>Gahit ES</t>
  </si>
  <si>
    <t>ENRIQUE B. MAGALONA (SARAVIA)</t>
  </si>
  <si>
    <t xml:space="preserve">CONSTRUCTION OF 1STY3CL SCHOOL BUILDING (WITH TOILET) WITH PROVISION OF RAINWATER COLLECTOR, SCHOOL FURNITURE, SOLAR PV ENERGY SYSTEM, WATER SYSTEM AND FLOOD MARKER </t>
  </si>
  <si>
    <t>23-11-29</t>
  </si>
  <si>
    <t>24-09-005</t>
  </si>
  <si>
    <t>KEANNE CONSTRUCTION SERVICES</t>
  </si>
  <si>
    <t>on-going</t>
  </si>
  <si>
    <t>E. Basa ES</t>
  </si>
  <si>
    <t>MOISES PADILLA (MAGALLON)</t>
  </si>
  <si>
    <t>24-09-003</t>
  </si>
  <si>
    <t>CGGFR Construction and Construction Supply</t>
  </si>
  <si>
    <t>Montelo ES</t>
  </si>
  <si>
    <t>ILOG</t>
  </si>
  <si>
    <t>23-11-004</t>
  </si>
  <si>
    <t>24-09-004</t>
  </si>
  <si>
    <t>Par Builders</t>
  </si>
  <si>
    <t>TUBOD ES</t>
  </si>
  <si>
    <t>PROPOSED CONSTRUCTION OF TWO (2) UNITS ONE (1) STOREY - TWO (2) CLASSROOMS SCHOOL BUILDING (WITH COMMON TOILET) WITH PROVISION OF SCHOOL FURNITURE AND WATER SYSTEM (DEEP WELL)</t>
  </si>
  <si>
    <t>28/04/2025</t>
  </si>
  <si>
    <t>CY 2024 BEFF LMS-DepED-R7-Cebu-01</t>
  </si>
  <si>
    <t>18/06/2024</t>
  </si>
  <si>
    <t>16/08/2024</t>
  </si>
  <si>
    <t>22/10/2024</t>
  </si>
  <si>
    <t>LIPTONG ES</t>
  </si>
  <si>
    <t>SANTANDER</t>
  </si>
  <si>
    <t>PROPOSED CONSTRUCTION OF ONE (1) STOREY - FOUR (4) CLASSROOMS SCHOOL BUILDING (WITH COMMON TOILET) WITH PROVISION OF SCHOOL FURNITURE AND WATER SYSTEM (DEEP WELL)</t>
  </si>
  <si>
    <t>CY 2024 BEFF LMS-DepED-R7-Cebu-02</t>
  </si>
  <si>
    <t>RT CONSTRUCTION &amp; ENTERPRISES</t>
  </si>
  <si>
    <t>6th</t>
  </si>
  <si>
    <t>KALUANGAN II</t>
  </si>
  <si>
    <t>CY 2024 BEFF LMS-DepED-R7-Cebu-03</t>
  </si>
  <si>
    <t>ANIELTHON CONSTRUCTION &amp; SUPPLY</t>
  </si>
  <si>
    <t>TARONG ES</t>
  </si>
  <si>
    <t>MADRIDEJOS</t>
  </si>
  <si>
    <t>PROPOSED CONSTRUCTION OF ONE (1) STOREY - TWO (2) CLASSROOMS SCHOOL BUILDING (WITH COMMON TOILET) WITH PROVISION OF SCHOOL FURNITURE AND WATER SYSTEM (DEEP WELL)</t>
  </si>
  <si>
    <t>29/03/2025</t>
  </si>
  <si>
    <t>CY 2024 BEFF LMS-DepED-R7-Cebu-04</t>
  </si>
  <si>
    <t>CAN-IBUANG PS</t>
  </si>
  <si>
    <t>CATMON</t>
  </si>
  <si>
    <t>CY 2024 BEFF LMS-DepED-R7-Cebu-05</t>
  </si>
  <si>
    <t>Buto Primary School</t>
  </si>
  <si>
    <t>ITB 2023-11-145</t>
  </si>
  <si>
    <t>LMS202405023</t>
  </si>
  <si>
    <t>TrinityCAD Corporation</t>
  </si>
  <si>
    <t>With approved time extension due to access road issue during rainy days, unworkable weather condition, with change order to cover other essential items(refer to Variation order). Double hauling</t>
  </si>
  <si>
    <t>PANUSUAN ELEMENTARY SCHOOL</t>
  </si>
  <si>
    <t>AMLAN</t>
  </si>
  <si>
    <t>ITB 2023-11-146</t>
  </si>
  <si>
    <t>LMS202405024</t>
  </si>
  <si>
    <t>With time extension due to variation orders, cutting of trees permit and unworkable weather condition</t>
  </si>
  <si>
    <t>Nasuji Elementary School</t>
  </si>
  <si>
    <t>VALENCIA (LUZURRIAGA)</t>
  </si>
  <si>
    <t>ITB 2023-11-147</t>
  </si>
  <si>
    <t>LMS202405025</t>
  </si>
  <si>
    <t>With time extension</t>
  </si>
  <si>
    <t>Siquijor</t>
  </si>
  <si>
    <t>New Corregidor Elementary School</t>
  </si>
  <si>
    <t>LARENA</t>
  </si>
  <si>
    <t>PROPOSED CONSTRUCTION OF ONE (1) STOREY - THREE (3) CLASSROOMS SCHOOL BUILDING (WITH COMMON TOILET) WITH PROVISION OF RAINWATER COLLECTOR, SCHOOL FURNITURE</t>
  </si>
  <si>
    <t>2023-89</t>
  </si>
  <si>
    <t>Nale Construction</t>
  </si>
  <si>
    <t>with Time Extension. Revised completion date December 31, 2024</t>
  </si>
  <si>
    <t>Tapul Elementary School</t>
  </si>
  <si>
    <t>2024-001</t>
  </si>
  <si>
    <t>Quirante Construction Corporation</t>
  </si>
  <si>
    <t>Toledo City</t>
  </si>
  <si>
    <t>NEW BUCAO ELEMENTARY SCHOOL</t>
  </si>
  <si>
    <t>TOLEDO</t>
  </si>
  <si>
    <t>PROPOSED CONSTRUCTION OF ONE (1) STOREY - THREE (3) CLASSROOMS SCHOOL BUILDING (WITH COMMON TOILET) WITH PROVISION OF RAINWATER COLLECTOR, SCHOOL FURNITURE, AND WATER SYSTEM</t>
  </si>
  <si>
    <t>LMS 2023-R VII-TOLEDO CITY-001</t>
  </si>
  <si>
    <t>2024-015</t>
  </si>
  <si>
    <t>Mar. 21, 2024</t>
  </si>
  <si>
    <t>Mar. 27, 2024</t>
  </si>
  <si>
    <t>Apr. 8, 2024</t>
  </si>
  <si>
    <t>Apr. 19, 2024</t>
  </si>
  <si>
    <t>Feb. 27, 2025</t>
  </si>
  <si>
    <t>Tribairn Construction</t>
  </si>
  <si>
    <t>Late issuance of NTP due to road not passable</t>
  </si>
  <si>
    <t>Villa Mag-aso Elementary School</t>
  </si>
  <si>
    <t>PROPOSED CONSTRUCTION OF TWO (2) UNIT - ONE (1) STOREY - TWO (2) CLASSROOMS SCHOOL BUILDING (WITH COMMON TOILET) WITH PROVISION OF RAINWATER COLLECTOR, SCHOOL FURNITURE, SOLAR PV ENERGY SYSTEM AND WATER SYSTEM</t>
  </si>
  <si>
    <t>2023-12-I003</t>
  </si>
  <si>
    <t>JONI Construction</t>
  </si>
  <si>
    <t>Completed w/ Time Extension &amp; Liquidated Damages</t>
  </si>
  <si>
    <t>Canduhao ES</t>
  </si>
  <si>
    <t>MARIPIPI</t>
  </si>
  <si>
    <t xml:space="preserve"> PROPOSED CONSTRUCTION OF ONE (1) STOREY - TWO (2) CLASSROOMS SCHOOL BUILDING (WITH COMMON TOILET) WITH PROVISION OF RAINWATER COLLECTOR, SCHOOL FURNITURE, SOLAR PV ENERGY SYSTEM AND WATER SYSTEM</t>
  </si>
  <si>
    <t>2023INFRA-LMS-08</t>
  </si>
  <si>
    <t>LMS 2023CONSTRUCTION-08</t>
  </si>
  <si>
    <t>Infraserve Builders &amp; Supplies</t>
  </si>
  <si>
    <t>Libtong Gamay Elementary School</t>
  </si>
  <si>
    <t>NAVAL (Capital)</t>
  </si>
  <si>
    <t>2023INFRA-LMS-07</t>
  </si>
  <si>
    <t>LMS 2023CONSTRUCTION-07</t>
  </si>
  <si>
    <t>MKB Construction &amp; Supply</t>
  </si>
  <si>
    <t xml:space="preserve">Completed </t>
  </si>
  <si>
    <t>Bagong Barrio Elementary School</t>
  </si>
  <si>
    <t>CY2024-LMS-BOR-01</t>
  </si>
  <si>
    <t>YFL BUILDERS</t>
  </si>
  <si>
    <t>ON-GOING</t>
  </si>
  <si>
    <t>Pinanag-an Elementary School</t>
  </si>
  <si>
    <t>CY2024-LMS-BOR-02</t>
  </si>
  <si>
    <t>CY2024-LMS-BOR-03</t>
  </si>
  <si>
    <t>LEXBUILD CONSTRUCTION</t>
  </si>
  <si>
    <t>Manuel Barral Sr. Elementary School</t>
  </si>
  <si>
    <t xml:space="preserve">CONSTRUCTION OF ONE(1) STOREY- FOUR(4) CLASSROOM SCHOOL BUILDING (WITH TOILET) WITH PROVISION OF RAINWATER COLLECTOR, SCHOOL FURNITURE, SOLAR PV ENERGY SYSTEM, WATER SYSTEM AND FLOOD MARKER </t>
  </si>
  <si>
    <t>62%%</t>
  </si>
  <si>
    <t>2024-RVIII(Calbayog)-LMSP</t>
  </si>
  <si>
    <t>JFR Construction Inc.</t>
  </si>
  <si>
    <t>APPROVED TIME EXTENSION FOR 30 DAYS</t>
  </si>
  <si>
    <t>Magsaysay Elementary School</t>
  </si>
  <si>
    <t>CY2024-LMS-ES-L1</t>
  </si>
  <si>
    <t>TUBIGAN BUILDERS</t>
  </si>
  <si>
    <t>Anislagan Elementary School</t>
  </si>
  <si>
    <t>CALUBIAN</t>
  </si>
  <si>
    <t>CONSTRUCTION OF ONE (1) STOREY - FOUR (4) CLASSROOMS SCHOOL BUILDING (WITH TOILET) WITH PROVISION OF RAINWATER COLLECTOR, SCHOOL FURNITURE, SOLAR PV ENERGY SYSTEM, WATER SYSTEM</t>
  </si>
  <si>
    <t>CY2024 BEFF_LAST MILE SCHOOLS PROGRAM_LOT No.1</t>
  </si>
  <si>
    <t>QCC CONSTRUCTION &amp; SUPPLY</t>
  </si>
  <si>
    <t>Patong Elementary School</t>
  </si>
  <si>
    <t>LEYTE</t>
  </si>
  <si>
    <t>CY 2024 LAST MILE SCHOOLS_Lot No.3</t>
  </si>
  <si>
    <t>with approved realignment; change of target from 2 cl to 4 cl</t>
  </si>
  <si>
    <t>Cansoso Elementary School</t>
  </si>
  <si>
    <t>CONSTRUCTION OF ONE (1) STOREY - TWO (2) CLASSROOMS SCHOOL BUILDING (WITHOUT COMMON TOILET) WITH PROVISION OF RAINWATER COLLECTOR, WATER SANITATION FACILITIES (4 - SEATER), SCHOOL FURNITURE AND SOLAR PV ENERGY SYSTEM</t>
  </si>
  <si>
    <t>CY 2024 LAST MILE SCHOOLS_Lot No.1</t>
  </si>
  <si>
    <t>CFV ARAR CONTRACTOR'S PHILS., INC.</t>
  </si>
  <si>
    <t>Burubud-an Elementary School</t>
  </si>
  <si>
    <t>CONSTRUCTION OF ONE (1) STOREY - TWO(2) CLASSROOMS SCHOOL BUILDING (WITHOUT TOILET) WITH PROVISION OF RAINWATER COLLECTOR, WATER AND SANITATION FACILITIES (4-SEATER), SCHOOL FURNITURE, AND SOLAR PV ENERGY SYSTEM</t>
  </si>
  <si>
    <t>CY 2024 LAST MILE SCHOOLS_Lot No.2</t>
  </si>
  <si>
    <t>MIGHTY A's CONSTRUCTION AND HARDWARE SUPPLY</t>
  </si>
  <si>
    <t>Rizal MGS</t>
  </si>
  <si>
    <t xml:space="preserve"> CONSTRUCTION OF TWO (2) UNIT - ONE (1) STOREY - TWO (2) CLASSROOMS SCHOOL BUILDING (WITH COMMON TOILET) WITH PROVISION OF RAINWATER COLLECTOR, SCHOOL FURNITURE, SOLAR PV ENERGY SYSTEM AND WATER SYSTEM</t>
  </si>
  <si>
    <t>INFRA-2024-01</t>
  </si>
  <si>
    <t>ONGOING</t>
  </si>
  <si>
    <t>SOMOROY ES</t>
  </si>
  <si>
    <t>BOBON</t>
  </si>
  <si>
    <t>CY2024-RVIII-NS-L1</t>
  </si>
  <si>
    <t>PABLO S. LABASBAS CONSTRUCTION</t>
  </si>
  <si>
    <t>Substantially Completed; With APPROVED TIME EXTENSION DUE TO WEATHER</t>
  </si>
  <si>
    <t>P. Rebadulla ES</t>
  </si>
  <si>
    <t>not yet started</t>
  </si>
  <si>
    <t>already with RTA; awaiting downloading of subaro</t>
  </si>
  <si>
    <t>Puhagan Elementary School</t>
  </si>
  <si>
    <t>SAN JORGE</t>
  </si>
  <si>
    <t xml:space="preserve">CONSTRUCTION OF 1STY4CL (WITH TOILET) WITH PROVISION OF RAINWATER COLLECTOR, SCHOOL FURNITURE, SOLAR PV ENERGY SYSTEM, WATER SYSTEM AND FLOOD MARKER </t>
  </si>
  <si>
    <t>2024-004</t>
  </si>
  <si>
    <t>JFR CONSTRUCTION INC.</t>
  </si>
  <si>
    <t>COMPLETED BUT WITH LIQUIDATED DAMAGES</t>
  </si>
  <si>
    <t>Minarog Integrated School</t>
  </si>
  <si>
    <t>PARANAS (WRIGHT)</t>
  </si>
  <si>
    <t xml:space="preserve">CONSTRUCTION OF 1STY2CL &amp; 1STY3CL (WITH TOILET) WITH PROVISION OF RAINWATER COLLECTOR, SCHOOL FURNITURE, SOLAR PV ENERGY SYSTEM, WATER SYSTEM AND FLOOD MARKER </t>
  </si>
  <si>
    <t>2024-005</t>
  </si>
  <si>
    <t>J AND D CONSTRUCTION</t>
  </si>
  <si>
    <t>WITH TIME EXTENSIONS AND LD</t>
  </si>
  <si>
    <t>Baugo Multi-grade Elementary School</t>
  </si>
  <si>
    <t>Bontoc</t>
  </si>
  <si>
    <t>PROPOSED CONSTRUCTION OF ONE (1) STOREY - TWO (2) CLASSROOMS SCHOOL BUILDING (WITH COMMON TOILET) WITH PROVISION OF RAINWATER COLLECTOR, SCHOOL FURNITURE, SOLAR PV ENERGY SYSTEM AND WATER SYSTEM</t>
  </si>
  <si>
    <t>CY2024-LMS-L1</t>
  </si>
  <si>
    <t>Maningning Elementary School</t>
  </si>
  <si>
    <t>CY2024-LMS-L2</t>
  </si>
  <si>
    <t>BELGES CONSTRUCTION AND SUPPLY</t>
  </si>
  <si>
    <t>Sta. Maria Primary School</t>
  </si>
  <si>
    <t>Sogod</t>
  </si>
  <si>
    <t>CY2024-LMS-L3</t>
  </si>
  <si>
    <t>Basbasanan To Goynawa To Balakayo</t>
  </si>
  <si>
    <t>CONSTRUCTION OF BUILDING NO.1- 1 STOREY 3 CLASSROOM BUILDING with TOILET ATTACHED, wITH  PROVISION OF RAINWATER COLLECTOR, SCHOOL FURNITURE, WATER SYSTEM, PERIMETER GATE AND FENCE</t>
  </si>
  <si>
    <t>Revised to June 10, 2025</t>
  </si>
  <si>
    <t>PB-02-11-2023-0026</t>
  </si>
  <si>
    <t>012-2024</t>
  </si>
  <si>
    <t>Vibranium Builders Corporation</t>
  </si>
  <si>
    <t>Substantially Completed; with Approved Time extension no.'s 1&amp;2, variation order no.'s 1&amp;2 and due to unfavorable weather conditions. Request a extension  awaits the delivery of furniture.</t>
  </si>
  <si>
    <t>CONSTRUCTION BUILDING NO. 2- 1 STOREY 2 CLASSROOM BUILDING WITH TOILET ATTACHED WITH PROVISION OF RAINWATER COLLECTOR, SCHOOL FURNITURE, SOLAR PV ENERGY SYSTEM AND PERIMETER SOLAR LIGHTS</t>
  </si>
  <si>
    <t>substantially completed; with Approved Time extension no.'s 1&amp;2, variation order no.'s 1&amp;2 and due to unfavorable weather conditions. Request a extension  awaits the delivery of furniture.</t>
  </si>
  <si>
    <t xml:space="preserve">CONSTRUCTION OF 1STY3CL SCHOOL BUILDING (WITH TOILET) WITH PROVISION SCHOOL FURNITURE, SOLAR PV ENERGY SYSTEM, WATER SYSTEM AND FLOOD MARKER </t>
  </si>
  <si>
    <t>2024-01-0003</t>
  </si>
  <si>
    <t>2024-02-0002</t>
  </si>
  <si>
    <t>JDE Construction</t>
  </si>
  <si>
    <t>Sagu-Ilaw Ta Kabuka Elementary School</t>
  </si>
  <si>
    <t xml:space="preserve">CONSTRUCTION OF ONE (1) STOREY - FOUR (4) CLASSROOMS SCHOOL BUILDING (WITH COMMON TOILET) WITH PROVISION OF RAINWATER COLLECTOR, SCHOOL FURNITURE AND SOLAR PV ENERGY SYSTEM </t>
  </si>
  <si>
    <t>LMS 2023 - RX - GINGOOG CITY - 004</t>
  </si>
  <si>
    <t>BMB-F-24-0000862</t>
  </si>
  <si>
    <t>Blaff Construction and Supplies</t>
  </si>
  <si>
    <t>On-going Construction (under time suspension - due to actual site condition)</t>
  </si>
  <si>
    <t>Iligan City</t>
  </si>
  <si>
    <t>Panoroganan ES</t>
  </si>
  <si>
    <t>ILIGAN CITY</t>
  </si>
  <si>
    <t>INFRA-2023-11-03</t>
  </si>
  <si>
    <t>Brima Construction and Enterprise</t>
  </si>
  <si>
    <t>Malaybalay City</t>
  </si>
  <si>
    <t>Mapayag Integrated School</t>
  </si>
  <si>
    <t>CITY MALAYBALAY (Capital)</t>
  </si>
  <si>
    <t>003-INFRA-2023</t>
  </si>
  <si>
    <t>Vimbranium Builder's Corporation</t>
  </si>
  <si>
    <t>Approved Time Extension equivalent to 30 CDs.</t>
  </si>
  <si>
    <t>Gala ES</t>
  </si>
  <si>
    <t>TUDELA</t>
  </si>
  <si>
    <t>LMS 2024 - RX - MISAMIS OCCIDENTAL - 002</t>
  </si>
  <si>
    <t>011-2024</t>
  </si>
  <si>
    <t>RJLG CONSTRUCTION AND SUPPLIES</t>
  </si>
  <si>
    <t>For final inspection on June 11, 2025</t>
  </si>
  <si>
    <t>Kalitian ES</t>
  </si>
  <si>
    <t>KINOGUITAN</t>
  </si>
  <si>
    <t>CONSTRUCTION OF ONE (1) STOREY - TWO (2) CLASSROOMS SCHOOL BUILDING (WITH COMMON TOILET) WITH PROVISION OF   RAINWATER COLLECTOR, SCHOOL FURNITURE, SOLAR PV ENERGY SYSTEM AND WATER SYSTEM</t>
  </si>
  <si>
    <t>PB-BAC1-Construction 2024-001</t>
  </si>
  <si>
    <t>CLC Construction Services &amp; Supply</t>
  </si>
  <si>
    <t>Completed (Including Variation Order)</t>
  </si>
  <si>
    <t>Lonsi ES</t>
  </si>
  <si>
    <t>ALUBIJID</t>
  </si>
  <si>
    <t>PB-BAC1-Construction 2024-002</t>
  </si>
  <si>
    <t xml:space="preserve">Trench </t>
  </si>
  <si>
    <t>Completed (Including Variation Order )</t>
  </si>
  <si>
    <t>Oroquieta City</t>
  </si>
  <si>
    <t>Kanowanan Tribal ES</t>
  </si>
  <si>
    <t>OROQUIETA CITY (Capital)</t>
  </si>
  <si>
    <t xml:space="preserve">CONSTRUCTION OF 1STY2CL SCHOOL BUILDING (WITH TOILET) WITH PROVISION OF RAINWATER COLLECTOR, SCHOOL FURNITURE, SOLAR PV ENERGY SYSTEM  AND FLOOD MARKER </t>
  </si>
  <si>
    <t>RSMA BUILDERS &amp; GEN. MDSE</t>
  </si>
  <si>
    <t>Processing for Occupancy Permit.</t>
  </si>
  <si>
    <t>Pershing Tan Queto Sr. ES</t>
  </si>
  <si>
    <t>092-CIVIL 2023-003 (EPA)</t>
  </si>
  <si>
    <t>Mitz and Nick Builders</t>
  </si>
  <si>
    <t>with time extension</t>
  </si>
  <si>
    <t>Tangub City</t>
  </si>
  <si>
    <t>Capalaran West ES</t>
  </si>
  <si>
    <t>TANGUB CITY</t>
  </si>
  <si>
    <t>CONSTRUCTION OF ONE (1) STOREY - FOUR (4) CLASSROOMS SCHOOL BUILDING (WITH COMMON TOILET) WITH PROVISION OF RAINWATER COLLECTOR, SCHOOL FURNITURE AND SOLAR PV ENERGY SYSTEM</t>
  </si>
  <si>
    <t>LMS 2023-Region X-Tangub 001</t>
  </si>
  <si>
    <t>RIC Construction</t>
  </si>
  <si>
    <t>Valencia City</t>
  </si>
  <si>
    <t>MAKAILAW ELEMENTARY SCHOOL</t>
  </si>
  <si>
    <t>VALENCIA CITY</t>
  </si>
  <si>
    <t>CONSTRUCTION OF 2 UNITS 1ST-2CL SCHOOL BUILDING (WITH TOILET) WITH PROVISION OF RAINWATER COLLECTOR, SCHOOL FURNITURE, AND WATER SYSTEM</t>
  </si>
  <si>
    <t>009 s. 2024</t>
  </si>
  <si>
    <t>ALRAF CONSTRUCTION</t>
  </si>
  <si>
    <t>Contract Terminated/rescinded</t>
  </si>
  <si>
    <t>Merol-O Elementary School</t>
  </si>
  <si>
    <t xml:space="preserve">CONSTRUCTION OF 1STY4CL SCHOOL BUILDING (WITH TOILET) WITH PROVISION OF RAINWATER COLLECTOR, SCHOOL FURNITURE, SOLAR PV ENERGY SYSTEM, WATER SYSTEM AND FLOOD MARKER </t>
  </si>
  <si>
    <t>Oct.25, 2024/Revised completion date: Dec. 24, 2024</t>
  </si>
  <si>
    <t>LMS-L001-2024</t>
  </si>
  <si>
    <t>#4 s. 2024 INF DL-XI</t>
  </si>
  <si>
    <t>Oct.27, 2023-November 16,2023</t>
  </si>
  <si>
    <t>Nov.3, 2023</t>
  </si>
  <si>
    <t>Nov.16, 2023</t>
  </si>
  <si>
    <t>Jan.12, 2024</t>
  </si>
  <si>
    <t>May 29, 2024</t>
  </si>
  <si>
    <t>Kiokong Construction</t>
  </si>
  <si>
    <t>Manaong National High School</t>
  </si>
  <si>
    <t>Puting Bato Elementary School</t>
  </si>
  <si>
    <t>PROPOSED CONSTRUCTION OF ONE (1) STOREY - TWO (2) CLASSROOMS SCHOOL BUILDING (WITH COMMON TOILET) WITH PROVISION OF RAINWATER COLLECTOR, SCHOOL FURNITURE,  SOLAR PV ENERGY SYSTEM, WATER SYSTEM AND FLOOD MARKER</t>
  </si>
  <si>
    <t>as of April: postponed, submitted authority letter to CO allowing them to implement to other recipient
NO RTA submitted to CO; as per DO this is for defferment; MGB Result; high susceptible to landslide</t>
  </si>
  <si>
    <t>Mambatang ES</t>
  </si>
  <si>
    <t>MABINI (DOÑA ALICIA)</t>
  </si>
  <si>
    <t>DUGAYAN NHS</t>
  </si>
  <si>
    <t xml:space="preserve">CONSTRUCTION OF 2 STOREY 6  CLASRROOM SCHOOL BUILDING (WITH TOILET) WITH PROVISION OF RAINWATER COLLECTOR, SCHOOL FURNITURE, SOLAR PV ENERGY SYSTEM, WATER SYSTEM AND FLOOD MARKER </t>
  </si>
  <si>
    <t>Mark Anthony Construction &amp; Supply</t>
  </si>
  <si>
    <t>Davao del Sur</t>
  </si>
  <si>
    <t>Nodilla Elementary School</t>
  </si>
  <si>
    <t>KIBLAWAN</t>
  </si>
  <si>
    <t>May 28, 2024</t>
  </si>
  <si>
    <t>June 07, 2024</t>
  </si>
  <si>
    <t>August 09, 2024</t>
  </si>
  <si>
    <t>PHSMB CONSTRUCTION AND SUPPLY</t>
  </si>
  <si>
    <t>for issuance NTP</t>
  </si>
  <si>
    <t>Davao Occidental</t>
  </si>
  <si>
    <t>Kangko ES</t>
  </si>
  <si>
    <t>MALITA</t>
  </si>
  <si>
    <t>CONSTRUCTION OF 1STY3CL SCHOOL BUILDING (WITH TOILET) WITH PROVISION OF RAINWATER COLLECTOR, SCHOOL FURNITURE, SOLAR PV ENERGY SYSTEM</t>
  </si>
  <si>
    <t>February 24, 2024</t>
  </si>
  <si>
    <t>ITB W-03-2024</t>
  </si>
  <si>
    <t>contract no. 2024-010</t>
  </si>
  <si>
    <t>April 15, 2024- April 29, 2024</t>
  </si>
  <si>
    <t>April 23, 2024</t>
  </si>
  <si>
    <t>resolution no. 09,s. 2024</t>
  </si>
  <si>
    <t>August 08, 2024</t>
  </si>
  <si>
    <t>Digos Constrak Corporation</t>
  </si>
  <si>
    <t>On-going</t>
  </si>
  <si>
    <t>Mc Arthur S. Madani Integrated School</t>
  </si>
  <si>
    <t>CONSTRUCTION  OF 1 UNIT 1STRY-2CL SCHOOL BUILDING (WITH TOILET) WITH PROVISION OF RAINWATER COLLECTOR, SCHOOL FURNITURE, SOLAR PV ENERGY SYSTEM, WATER SYSTEM AND FLOOD MARKER - MC ARTHUR S. MADANI IS</t>
  </si>
  <si>
    <t>October 3, 2024</t>
  </si>
  <si>
    <t>November 29, 2024</t>
  </si>
  <si>
    <t>2024-012</t>
  </si>
  <si>
    <t>December 8, 2023</t>
  </si>
  <si>
    <t>June 4, 2024</t>
  </si>
  <si>
    <t>ELLE</t>
  </si>
  <si>
    <t>w/ Time Extension</t>
  </si>
  <si>
    <t>Logdeck Elementary School</t>
  </si>
  <si>
    <t>LUPON</t>
  </si>
  <si>
    <t>CONSTRUCTION  OF 1 UNIT 1STRY-2CL SCHOOL BUILDING (WITH TOILET) WITH PROVISION OF RAINWATER COLLECTOR, SCHOOL FURNITURE, SOLAR PV ENERGY SYSTEM, WATER SYSTEM AND FLOOD MARKER - LOGDECK ELEMENTARY SCHOOL</t>
  </si>
  <si>
    <t>September 26, 2024</t>
  </si>
  <si>
    <t>2024-011</t>
  </si>
  <si>
    <t>Matt Glass</t>
  </si>
  <si>
    <t>Panabo City</t>
  </si>
  <si>
    <t>Mabunao ES</t>
  </si>
  <si>
    <t>CITY OF PANABO</t>
  </si>
  <si>
    <t xml:space="preserve">CONSTRUCTION OF 1STY2CL SCHOOL BUILDING (WITH TOILET) WITH PROVISION OF RAINWATER COLLECTOR, SOLAR PV ENERGY SYSTEM, WATER SYSTEM AND FLOOD MARKER </t>
  </si>
  <si>
    <t>JUNE 28, 2024</t>
  </si>
  <si>
    <t>JULY 3, 2024</t>
  </si>
  <si>
    <t>JULY 18, 2024</t>
  </si>
  <si>
    <t>AUGUST 8, 2024</t>
  </si>
  <si>
    <t>RUPLINO SEISMUNDO CONSTRUCTION CORPORATION</t>
  </si>
  <si>
    <t>General Santos City</t>
  </si>
  <si>
    <t>Tanda Elementary School</t>
  </si>
  <si>
    <t>GENERAL SANTOS CITY (DADIANGAS)</t>
  </si>
  <si>
    <t>CONSTRUCTION OF TWO(2) STOREY - FOUR(4) CLASSROOMS SCHOOL BUILDING (WITH COMMON TOILET) WITH PROVISION OF RAIN WATER COLLECTOR, SCHOOL FURNITURE, SOLAR PV ENERGY SYSTEM, AND WATER SYSTEM</t>
  </si>
  <si>
    <t>change of program;
for reversion/ waive due to armed conflict</t>
  </si>
  <si>
    <t>Tubak Elementary School</t>
  </si>
  <si>
    <t>LAKE SEBU</t>
  </si>
  <si>
    <t xml:space="preserve">CONSTRUCTION OF ONE (1) STOREY - THREE (3) CLASSROOMS AND ONE (1) STOREY - TWO (2) CLASSROOMS SCHOOL BUILDING (WITH TOILET) WITH PROVISION OF RAINWATER COLLECTOR, SCHOOL FURNITURE, SOLAR PV ENERGY SYSTEM, WATER SYSTEM AND FLOOD MARKER </t>
  </si>
  <si>
    <t>DSC-24-08-131</t>
  </si>
  <si>
    <t>2025-009</t>
  </si>
  <si>
    <t>COFFEJOK CONSTRUCTION &amp; SUPPLY CORPORATION</t>
  </si>
  <si>
    <t>suspended; WITH TIME SUSPENSION</t>
  </si>
  <si>
    <t>Kule Elementary School</t>
  </si>
  <si>
    <t>T'BOLI</t>
  </si>
  <si>
    <t>2025-008</t>
  </si>
  <si>
    <t>Sultan Kudarat</t>
  </si>
  <si>
    <t>DATU SALAYAN ELEMENTARY SCHOOL</t>
  </si>
  <si>
    <t>BAGUMBAYAN</t>
  </si>
  <si>
    <t>24-01-005</t>
  </si>
  <si>
    <t>Cofejok Construction and Supply Corporation</t>
  </si>
  <si>
    <t>Time Extended due to road inaccessibility</t>
  </si>
  <si>
    <t>Row Labels</t>
  </si>
  <si>
    <t>Sum of Provision of Solar Panel</t>
  </si>
  <si>
    <t>DETAILS OF PROCUREMENT OF CY 2023 PROJECTS</t>
  </si>
  <si>
    <t>as of August 30, 2023</t>
  </si>
  <si>
    <t>PRE- CONSTRUCTION ACTIVITIES</t>
  </si>
  <si>
    <t>CONSTRUCTION</t>
  </si>
  <si>
    <t>PROGRAM</t>
  </si>
  <si>
    <t>TARGETS</t>
  </si>
  <si>
    <t>Not Yet Started (Procurement)</t>
  </si>
  <si>
    <t>Issuance of Invitations to Bid</t>
  </si>
  <si>
    <t>Pre-bid Conference</t>
  </si>
  <si>
    <t>Issuance of Resolution to Award (RTA)</t>
  </si>
  <si>
    <t>Issuance of Notice to Proceed (NTP)</t>
  </si>
  <si>
    <t>Not Yet Started (Construction)</t>
  </si>
  <si>
    <t>No. of Sites</t>
  </si>
  <si>
    <t>No. of CL</t>
  </si>
  <si>
    <t>New Construction</t>
  </si>
  <si>
    <t>Repair/ Rehabilitation</t>
  </si>
  <si>
    <t>DPWH Implemented</t>
  </si>
  <si>
    <t>DepEd Implemented</t>
  </si>
  <si>
    <t>Electrification Program</t>
  </si>
  <si>
    <t>Last Mile Schools Program</t>
  </si>
  <si>
    <t>Restoration of Gabaldon</t>
  </si>
  <si>
    <t>updated as of August 30</t>
  </si>
  <si>
    <t>Quick Response Fund</t>
  </si>
  <si>
    <t>as of October 31, 2023</t>
  </si>
  <si>
    <t>January</t>
  </si>
  <si>
    <t>February</t>
  </si>
  <si>
    <t>March</t>
  </si>
  <si>
    <t>April</t>
  </si>
  <si>
    <t>May</t>
  </si>
  <si>
    <t>June</t>
  </si>
  <si>
    <t>Tigunhao PS</t>
  </si>
  <si>
    <t>The school was re-aligned to Omlot PS</t>
  </si>
  <si>
    <t>inaugurated</t>
  </si>
  <si>
    <t>Implementing Office: CO</t>
  </si>
  <si>
    <t>Letter request for suspension was sent to the Central Office</t>
  </si>
  <si>
    <t>as of May 31, 2023</t>
  </si>
  <si>
    <t xml:space="preserve"> PROJECT ALLOCATION</t>
  </si>
  <si>
    <t xml:space="preserve"> No. of Sites Completed</t>
  </si>
  <si>
    <t xml:space="preserve"> No. of Sites On Going</t>
  </si>
  <si>
    <t xml:space="preserve"> No. of Sites Under Procurement</t>
  </si>
  <si>
    <t xml:space="preserve"> No. of Sites Not yet started</t>
  </si>
  <si>
    <t xml:space="preserve"> No. of Sites Reverted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</si>
</sst>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_-;\-* #,##0_-;_-* &quot;-&quot;??_-;_-@"/>
    <numFmt numFmtId="165" formatCode="_-* #,##0.00_-;\-* #,##0.00_-;_-* &quot;-&quot;??_-;_-@"/>
    <numFmt numFmtId="166" formatCode="[$-409]mmmm\ d\,\ yyyy"/>
    <numFmt numFmtId="167" formatCode="_(* #,##0_);_(* \(#,##0\);_(* &quot;-&quot;??_);_(@_)"/>
    <numFmt numFmtId="168" formatCode="[$-409]mmmm\ d\,\ yyyy;@"/>
    <numFmt numFmtId="169" formatCode="_-* #,##0.00_-;\-* #,##0.00_-;_-* &quot;-&quot;??_-;_-@_-"/>
    <numFmt numFmtId="170" formatCode="[$-3409]mmmm\ dd\,\ yyyy;@"/>
    <numFmt numFmtId="171" formatCode="mmmm&quot; &quot;d&quot;, &quot;yyyy"/>
  </numFmts>
  <fonts count="32">
    <font>
      <sz val="11"/>
      <color theme="1"/>
      <name val="Calibri"/>
      <scheme val="minor"/>
    </font>
    <font>
      <sz val="11"/>
      <color theme="1"/>
      <name val="Calibri"/>
      <family val="2"/>
      <scheme val="minor"/>
    </font>
    <font>
      <sz val="11"/>
      <color theme="1"/>
      <name val="Calibri"/>
      <family val="2"/>
      <scheme val="minor"/>
    </font>
    <font>
      <b/>
      <sz val="18"/>
      <color theme="1"/>
      <name val="Calibri"/>
      <family val="2"/>
    </font>
    <font>
      <sz val="11"/>
      <color theme="1"/>
      <name val="Calibri"/>
      <family val="2"/>
    </font>
    <font>
      <sz val="12"/>
      <color theme="1"/>
      <name val="Calibri"/>
      <family val="2"/>
    </font>
    <font>
      <sz val="14"/>
      <color theme="1"/>
      <name val="Calibri"/>
      <family val="2"/>
    </font>
    <font>
      <b/>
      <sz val="12"/>
      <color theme="1"/>
      <name val="Calibri"/>
      <family val="2"/>
    </font>
    <font>
      <b/>
      <sz val="14"/>
      <color theme="1"/>
      <name val="Calibri"/>
      <family val="2"/>
    </font>
    <font>
      <sz val="16"/>
      <color theme="1"/>
      <name val="Calibri"/>
      <family val="2"/>
    </font>
    <font>
      <sz val="14"/>
      <color rgb="FF000000"/>
      <name val="Calibri"/>
      <family val="2"/>
    </font>
    <font>
      <sz val="11"/>
      <color theme="1"/>
      <name val="Calibri"/>
      <family val="2"/>
      <scheme val="minor"/>
    </font>
    <font>
      <sz val="14"/>
      <color theme="1"/>
      <name val="Calibri"/>
      <family val="2"/>
      <scheme val="minor"/>
    </font>
    <font>
      <sz val="11"/>
      <color theme="1"/>
      <name val="Calibri"/>
      <family val="2"/>
      <scheme val="minor"/>
    </font>
    <font>
      <b/>
      <sz val="11"/>
      <color theme="1"/>
      <name val="Calibri"/>
      <family val="2"/>
      <scheme val="minor"/>
    </font>
    <font>
      <sz val="14"/>
      <color theme="0"/>
      <name val="Arial Black"/>
      <family val="2"/>
    </font>
    <font>
      <b/>
      <sz val="12"/>
      <color theme="1"/>
      <name val="Arial Black"/>
      <family val="2"/>
    </font>
    <font>
      <b/>
      <sz val="16"/>
      <color theme="1"/>
      <name val="Calibri"/>
      <family val="2"/>
      <scheme val="minor"/>
    </font>
    <font>
      <sz val="8"/>
      <name val="Calibri"/>
      <family val="2"/>
      <scheme val="minor"/>
    </font>
    <font>
      <b/>
      <sz val="12"/>
      <color theme="1"/>
      <name val="Calibri"/>
      <family val="2"/>
      <scheme val="minor"/>
    </font>
    <font>
      <sz val="11"/>
      <color theme="1"/>
      <name val="Calibri"/>
      <family val="2"/>
      <scheme val="minor"/>
    </font>
    <font>
      <sz val="16"/>
      <color theme="1"/>
      <name val="Calibri"/>
      <family val="2"/>
      <scheme val="minor"/>
    </font>
    <font>
      <b/>
      <sz val="18"/>
      <name val="Calibri"/>
      <family val="2"/>
    </font>
    <font>
      <sz val="11"/>
      <name val="Calibri"/>
      <family val="2"/>
      <scheme val="minor"/>
    </font>
    <font>
      <sz val="12"/>
      <name val="Calibri"/>
      <family val="2"/>
    </font>
    <font>
      <sz val="14"/>
      <name val="Calibri"/>
      <family val="2"/>
    </font>
    <font>
      <sz val="14"/>
      <name val="Calibri"/>
      <family val="2"/>
      <scheme val="minor"/>
    </font>
    <font>
      <b/>
      <sz val="12"/>
      <name val="Calibri"/>
      <family val="2"/>
    </font>
    <font>
      <b/>
      <sz val="12"/>
      <name val="Calibri"/>
      <family val="2"/>
      <scheme val="minor"/>
    </font>
    <font>
      <sz val="14"/>
      <color rgb="FF000000"/>
      <name val="Bookman Old Style"/>
      <family val="1"/>
    </font>
    <font>
      <sz val="11"/>
      <color rgb="FFFF0000"/>
      <name val="Calibri"/>
      <family val="2"/>
      <scheme val="minor"/>
    </font>
    <font>
      <sz val="12"/>
      <name val="Calibri"/>
      <family val="2"/>
      <scheme val="minor"/>
    </font>
  </fonts>
  <fills count="24">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DEEAF6"/>
        <bgColor rgb="FFDEEAF6"/>
      </patternFill>
    </fill>
    <fill>
      <patternFill patternType="solid">
        <fgColor rgb="FFFFC000"/>
        <bgColor rgb="FFFFC000"/>
      </patternFill>
    </fill>
    <fill>
      <patternFill patternType="solid">
        <fgColor rgb="FFFFFFFF"/>
        <bgColor rgb="FFFFFFFF"/>
      </patternFill>
    </fill>
    <fill>
      <patternFill patternType="solid">
        <fgColor rgb="FFFFFF00"/>
        <bgColor rgb="FFDEEAF6"/>
      </patternFill>
    </fill>
    <fill>
      <patternFill patternType="solid">
        <fgColor theme="8" tint="-0.249977111117893"/>
        <bgColor indexed="64"/>
      </patternFill>
    </fill>
    <fill>
      <patternFill patternType="solid">
        <fgColor theme="0"/>
        <bgColor indexed="64"/>
      </patternFill>
    </fill>
    <fill>
      <patternFill patternType="solid">
        <fgColor rgb="FFD9E2F3"/>
        <bgColor rgb="FFD9E2F3"/>
      </patternFill>
    </fill>
    <fill>
      <patternFill patternType="solid">
        <fgColor theme="8"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9"/>
        <bgColor indexed="64"/>
      </patternFill>
    </fill>
    <fill>
      <patternFill patternType="solid">
        <fgColor theme="5"/>
        <bgColor indexed="64"/>
      </patternFill>
    </fill>
    <fill>
      <patternFill patternType="solid">
        <fgColor rgb="FFFF0000"/>
        <bgColor indexed="64"/>
      </patternFill>
    </fill>
    <fill>
      <patternFill patternType="solid">
        <fgColor rgb="FFFFC000"/>
        <bgColor theme="0"/>
      </patternFill>
    </fill>
    <fill>
      <patternFill patternType="solid">
        <fgColor theme="7" tint="0.39997558519241921"/>
        <bgColor rgb="FFFFFF00"/>
      </patternFill>
    </fill>
    <fill>
      <patternFill patternType="solid">
        <fgColor rgb="FF7030A0"/>
        <bgColor theme="0"/>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s>
  <cellStyleXfs count="16">
    <xf numFmtId="0" fontId="0" fillId="0" borderId="0"/>
    <xf numFmtId="9" fontId="11" fillId="0" borderId="0" applyFont="0" applyFill="0" applyBorder="0" applyAlignment="0" applyProtection="0"/>
    <xf numFmtId="0" fontId="2" fillId="0" borderId="2"/>
    <xf numFmtId="0" fontId="13" fillId="0" borderId="2"/>
    <xf numFmtId="9" fontId="2" fillId="0" borderId="2" applyFont="0" applyFill="0" applyBorder="0" applyAlignment="0" applyProtection="0"/>
    <xf numFmtId="43" fontId="13" fillId="0" borderId="0" applyFont="0" applyFill="0" applyBorder="0" applyAlignment="0" applyProtection="0"/>
    <xf numFmtId="0" fontId="20" fillId="0" borderId="2"/>
    <xf numFmtId="43" fontId="1" fillId="0" borderId="2" applyFont="0" applyFill="0" applyBorder="0" applyAlignment="0" applyProtection="0"/>
    <xf numFmtId="0" fontId="1" fillId="0" borderId="2"/>
    <xf numFmtId="169" fontId="1" fillId="0" borderId="2" applyFont="0" applyFill="0" applyBorder="0" applyAlignment="0" applyProtection="0"/>
    <xf numFmtId="9" fontId="1" fillId="0" borderId="2" applyFont="0" applyFill="0" applyBorder="0" applyAlignment="0" applyProtection="0"/>
    <xf numFmtId="0" fontId="1" fillId="0" borderId="2"/>
    <xf numFmtId="0" fontId="1" fillId="0" borderId="2"/>
    <xf numFmtId="9" fontId="1" fillId="0" borderId="2" applyFont="0" applyFill="0" applyBorder="0" applyAlignment="0" applyProtection="0"/>
    <xf numFmtId="0" fontId="1" fillId="0" borderId="2"/>
    <xf numFmtId="0" fontId="30" fillId="0" borderId="2" applyNumberFormat="0" applyFill="0" applyBorder="0" applyAlignment="0" applyProtection="0"/>
  </cellStyleXfs>
  <cellXfs count="239">
    <xf numFmtId="0" fontId="0" fillId="0" borderId="0" xfId="0"/>
    <xf numFmtId="0" fontId="3" fillId="0" borderId="0" xfId="0"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2" borderId="2" xfId="0" applyFont="1" applyFill="1" applyBorder="1" applyAlignment="1">
      <alignment horizontal="center" vertical="center"/>
    </xf>
    <xf numFmtId="164" fontId="5" fillId="0" borderId="0" xfId="0" applyNumberFormat="1" applyFont="1" applyAlignment="1">
      <alignment horizontal="center" vertical="center"/>
    </xf>
    <xf numFmtId="0" fontId="5" fillId="2" borderId="2" xfId="0" applyFont="1" applyFill="1" applyBorder="1" applyAlignment="1">
      <alignment horizontal="center" vertical="center" wrapText="1"/>
    </xf>
    <xf numFmtId="165" fontId="5" fillId="0" borderId="0" xfId="0" applyNumberFormat="1" applyFont="1" applyAlignment="1">
      <alignment vertical="center"/>
    </xf>
    <xf numFmtId="0" fontId="6" fillId="0" borderId="0" xfId="0" applyFont="1" applyAlignment="1">
      <alignment vertical="center"/>
    </xf>
    <xf numFmtId="9" fontId="6" fillId="0" borderId="0" xfId="0" applyNumberFormat="1" applyFont="1" applyAlignment="1">
      <alignment vertical="center"/>
    </xf>
    <xf numFmtId="166" fontId="5" fillId="0" borderId="0" xfId="0" applyNumberFormat="1" applyFont="1" applyAlignment="1">
      <alignment vertical="center"/>
    </xf>
    <xf numFmtId="0" fontId="5" fillId="0" borderId="0" xfId="0" applyFont="1" applyAlignment="1">
      <alignment vertical="center"/>
    </xf>
    <xf numFmtId="9" fontId="5" fillId="0" borderId="0" xfId="0" applyNumberFormat="1" applyFont="1" applyAlignment="1">
      <alignment vertical="center"/>
    </xf>
    <xf numFmtId="0" fontId="7" fillId="0" borderId="0" xfId="0" applyFont="1" applyAlignment="1">
      <alignment horizontal="center" vertical="center" wrapText="1"/>
    </xf>
    <xf numFmtId="165" fontId="7" fillId="0" borderId="0" xfId="0" applyNumberFormat="1" applyFont="1" applyAlignment="1">
      <alignment horizontal="center" vertical="center" wrapText="1"/>
    </xf>
    <xf numFmtId="0" fontId="8" fillId="0" borderId="0" xfId="0" applyFont="1" applyAlignment="1">
      <alignment horizontal="center" vertical="center" wrapText="1"/>
    </xf>
    <xf numFmtId="9" fontId="8" fillId="0" borderId="0" xfId="0" applyNumberFormat="1" applyFont="1" applyAlignment="1">
      <alignment horizontal="center" vertical="center" wrapText="1"/>
    </xf>
    <xf numFmtId="166" fontId="7" fillId="0" borderId="0" xfId="0" applyNumberFormat="1" applyFont="1" applyAlignment="1">
      <alignment horizontal="center" vertical="center" wrapText="1"/>
    </xf>
    <xf numFmtId="9" fontId="7" fillId="0" borderId="0" xfId="0" applyNumberFormat="1" applyFont="1" applyAlignment="1">
      <alignment horizontal="center" vertical="center" wrapText="1"/>
    </xf>
    <xf numFmtId="0" fontId="8" fillId="4" borderId="1" xfId="0" applyFont="1" applyFill="1" applyBorder="1" applyAlignment="1">
      <alignment horizontal="center" vertical="center" wrapText="1"/>
    </xf>
    <xf numFmtId="164" fontId="8" fillId="4" borderId="1" xfId="0" applyNumberFormat="1" applyFont="1" applyFill="1" applyBorder="1" applyAlignment="1">
      <alignment horizontal="center" vertical="center" wrapText="1"/>
    </xf>
    <xf numFmtId="165" fontId="8" fillId="5" borderId="1" xfId="0" applyNumberFormat="1" applyFont="1" applyFill="1" applyBorder="1" applyAlignment="1">
      <alignment horizontal="center" vertical="center" wrapText="1"/>
    </xf>
    <xf numFmtId="0" fontId="8" fillId="5" borderId="1" xfId="0" applyFont="1" applyFill="1" applyBorder="1" applyAlignment="1">
      <alignment horizontal="center" vertical="center" wrapText="1"/>
    </xf>
    <xf numFmtId="9" fontId="8" fillId="5" borderId="1" xfId="0" applyNumberFormat="1" applyFont="1" applyFill="1" applyBorder="1" applyAlignment="1">
      <alignment horizontal="center" vertical="center" wrapText="1"/>
    </xf>
    <xf numFmtId="166" fontId="8" fillId="5"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0" borderId="1" xfId="0" applyFont="1" applyBorder="1" applyAlignment="1">
      <alignment horizontal="center" vertical="center" wrapText="1"/>
    </xf>
    <xf numFmtId="164" fontId="6" fillId="0" borderId="1" xfId="0" applyNumberFormat="1" applyFont="1" applyBorder="1" applyAlignment="1">
      <alignment horizontal="center" vertical="center" wrapText="1"/>
    </xf>
    <xf numFmtId="165" fontId="6" fillId="0" borderId="1" xfId="0" applyNumberFormat="1" applyFont="1" applyBorder="1" applyAlignment="1">
      <alignment horizontal="center" vertical="center" wrapText="1"/>
    </xf>
    <xf numFmtId="0" fontId="9" fillId="0" borderId="1" xfId="0" applyFont="1" applyBorder="1" applyAlignment="1">
      <alignment vertical="center" wrapText="1"/>
    </xf>
    <xf numFmtId="164" fontId="9" fillId="0" borderId="1" xfId="0" applyNumberFormat="1" applyFont="1" applyBorder="1" applyAlignment="1">
      <alignment vertical="center" wrapText="1"/>
    </xf>
    <xf numFmtId="0" fontId="6" fillId="0" borderId="0" xfId="0" applyFont="1" applyAlignment="1">
      <alignment horizontal="center" vertical="center" wrapText="1"/>
    </xf>
    <xf numFmtId="0" fontId="10" fillId="0" borderId="1" xfId="0" applyFont="1" applyBorder="1" applyAlignment="1">
      <alignment horizontal="center" vertical="center" wrapText="1"/>
    </xf>
    <xf numFmtId="0" fontId="5" fillId="2" borderId="2" xfId="0" applyFont="1" applyFill="1" applyBorder="1" applyAlignment="1">
      <alignment vertical="center"/>
    </xf>
    <xf numFmtId="0" fontId="4" fillId="0" borderId="0" xfId="0" applyFont="1"/>
    <xf numFmtId="0" fontId="12" fillId="0" borderId="0" xfId="0" applyFont="1"/>
    <xf numFmtId="0" fontId="6" fillId="0" borderId="3" xfId="0" applyFont="1" applyBorder="1" applyAlignment="1">
      <alignment horizontal="center" vertical="center" wrapText="1"/>
    </xf>
    <xf numFmtId="0" fontId="12" fillId="0" borderId="5" xfId="0" applyFont="1" applyBorder="1"/>
    <xf numFmtId="0" fontId="8" fillId="4" borderId="3" xfId="0" applyFont="1" applyFill="1" applyBorder="1" applyAlignment="1">
      <alignment horizontal="center" vertical="center" wrapText="1"/>
    </xf>
    <xf numFmtId="0" fontId="6" fillId="0" borderId="5" xfId="0" applyFont="1" applyBorder="1" applyAlignment="1">
      <alignment horizontal="center" vertical="center" wrapText="1"/>
    </xf>
    <xf numFmtId="9" fontId="6" fillId="0" borderId="5" xfId="0" applyNumberFormat="1" applyFont="1" applyBorder="1" applyAlignment="1">
      <alignment horizontal="center" vertical="center" wrapText="1"/>
    </xf>
    <xf numFmtId="0" fontId="8" fillId="0" borderId="5" xfId="0" applyFont="1" applyBorder="1" applyAlignment="1">
      <alignment horizontal="center" vertical="center" wrapText="1"/>
    </xf>
    <xf numFmtId="9" fontId="6" fillId="0" borderId="7" xfId="0" applyNumberFormat="1" applyFont="1" applyBorder="1" applyAlignment="1">
      <alignment horizontal="center" vertical="center" wrapText="1"/>
    </xf>
    <xf numFmtId="9" fontId="10" fillId="0" borderId="7" xfId="0" applyNumberFormat="1" applyFont="1" applyBorder="1" applyAlignment="1">
      <alignment horizontal="center" vertical="center" wrapText="1"/>
    </xf>
    <xf numFmtId="9" fontId="6" fillId="0" borderId="6" xfId="0" applyNumberFormat="1" applyFont="1" applyBorder="1" applyAlignment="1">
      <alignment horizontal="center" vertical="center" wrapText="1"/>
    </xf>
    <xf numFmtId="9" fontId="6" fillId="0" borderId="8" xfId="0" applyNumberFormat="1" applyFont="1" applyBorder="1" applyAlignment="1">
      <alignment horizontal="center" vertical="center" wrapText="1"/>
    </xf>
    <xf numFmtId="9" fontId="6" fillId="0" borderId="9" xfId="0" applyNumberFormat="1" applyFont="1" applyBorder="1" applyAlignment="1">
      <alignment horizontal="center" vertical="center" wrapText="1"/>
    </xf>
    <xf numFmtId="0" fontId="5" fillId="2" borderId="5" xfId="0" applyFont="1" applyFill="1" applyBorder="1" applyAlignment="1">
      <alignment vertical="center"/>
    </xf>
    <xf numFmtId="0" fontId="0" fillId="0" borderId="0" xfId="0" applyAlignment="1">
      <alignment wrapText="1"/>
    </xf>
    <xf numFmtId="0" fontId="8" fillId="7" borderId="5" xfId="0" applyFont="1" applyFill="1" applyBorder="1" applyAlignment="1">
      <alignment horizontal="center" vertical="center" wrapText="1"/>
    </xf>
    <xf numFmtId="0" fontId="2" fillId="8" borderId="2" xfId="2" applyFill="1"/>
    <xf numFmtId="0" fontId="15" fillId="8" borderId="2" xfId="2" applyFont="1" applyFill="1" applyAlignment="1">
      <alignment vertical="center"/>
    </xf>
    <xf numFmtId="0" fontId="2" fillId="0" borderId="2" xfId="2"/>
    <xf numFmtId="0" fontId="2" fillId="9" borderId="2" xfId="2" applyFill="1"/>
    <xf numFmtId="0" fontId="16" fillId="9" borderId="2" xfId="2" applyFont="1" applyFill="1" applyAlignment="1">
      <alignment horizontal="left" vertical="center"/>
    </xf>
    <xf numFmtId="0" fontId="17" fillId="9" borderId="2" xfId="2" applyFont="1" applyFill="1"/>
    <xf numFmtId="9" fontId="6" fillId="0" borderId="1" xfId="0" applyNumberFormat="1" applyFont="1" applyBorder="1" applyAlignment="1">
      <alignment horizontal="center" vertical="center" wrapText="1"/>
    </xf>
    <xf numFmtId="166" fontId="6" fillId="0" borderId="1" xfId="0" applyNumberFormat="1" applyFont="1" applyBorder="1" applyAlignment="1">
      <alignment horizontal="center" vertical="center" wrapText="1"/>
    </xf>
    <xf numFmtId="0" fontId="10" fillId="0" borderId="1" xfId="0" applyFont="1" applyBorder="1" applyAlignment="1">
      <alignment horizontal="center" wrapText="1"/>
    </xf>
    <xf numFmtId="0" fontId="6" fillId="0" borderId="4" xfId="0" applyFont="1" applyBorder="1" applyAlignment="1">
      <alignment horizontal="center" vertical="center" wrapText="1"/>
    </xf>
    <xf numFmtId="43" fontId="5" fillId="0" borderId="0" xfId="5" applyFont="1" applyAlignment="1">
      <alignment vertical="center"/>
    </xf>
    <xf numFmtId="43" fontId="7" fillId="0" borderId="0" xfId="5" applyFont="1" applyAlignment="1">
      <alignment horizontal="center" vertical="center" wrapText="1"/>
    </xf>
    <xf numFmtId="43" fontId="8" fillId="4" borderId="1" xfId="5" applyFont="1" applyFill="1" applyBorder="1" applyAlignment="1">
      <alignment horizontal="center" vertical="center" wrapText="1"/>
    </xf>
    <xf numFmtId="43" fontId="6" fillId="0" borderId="1" xfId="5" applyFont="1" applyBorder="1" applyAlignment="1">
      <alignment horizontal="center" vertical="center" wrapText="1"/>
    </xf>
    <xf numFmtId="43" fontId="6" fillId="0" borderId="1" xfId="5" applyFont="1" applyBorder="1" applyAlignment="1">
      <alignment vertical="center" wrapText="1"/>
    </xf>
    <xf numFmtId="43" fontId="4" fillId="0" borderId="0" xfId="5" applyFont="1"/>
    <xf numFmtId="43" fontId="0" fillId="0" borderId="0" xfId="5" applyFont="1"/>
    <xf numFmtId="168" fontId="5" fillId="0" borderId="0" xfId="0" applyNumberFormat="1" applyFont="1" applyAlignment="1">
      <alignment vertical="center"/>
    </xf>
    <xf numFmtId="168" fontId="7" fillId="0" borderId="0" xfId="0" applyNumberFormat="1" applyFont="1" applyAlignment="1">
      <alignment horizontal="center" vertical="center" wrapText="1"/>
    </xf>
    <xf numFmtId="168" fontId="8" fillId="5" borderId="1" xfId="0" applyNumberFormat="1" applyFont="1" applyFill="1" applyBorder="1" applyAlignment="1">
      <alignment horizontal="center" vertical="center" wrapText="1"/>
    </xf>
    <xf numFmtId="168" fontId="4" fillId="0" borderId="0" xfId="0" applyNumberFormat="1" applyFont="1"/>
    <xf numFmtId="168" fontId="0" fillId="0" borderId="0" xfId="0" applyNumberFormat="1"/>
    <xf numFmtId="167" fontId="19" fillId="10" borderId="5" xfId="5" applyNumberFormat="1" applyFont="1" applyFill="1" applyBorder="1" applyAlignment="1">
      <alignment horizontal="center" vertical="center" wrapText="1"/>
    </xf>
    <xf numFmtId="43" fontId="19" fillId="10" borderId="5" xfId="5" applyFont="1" applyFill="1" applyBorder="1" applyAlignment="1">
      <alignment horizontal="center" vertical="center" wrapText="1"/>
    </xf>
    <xf numFmtId="0" fontId="6" fillId="4" borderId="5" xfId="0" applyFont="1" applyFill="1" applyBorder="1" applyAlignment="1">
      <alignment horizontal="center" vertical="center" wrapText="1"/>
    </xf>
    <xf numFmtId="164" fontId="6" fillId="0" borderId="5" xfId="0" applyNumberFormat="1" applyFont="1" applyBorder="1" applyAlignment="1">
      <alignment horizontal="center" vertical="center" wrapText="1"/>
    </xf>
    <xf numFmtId="164" fontId="5" fillId="2" borderId="5" xfId="0" applyNumberFormat="1" applyFont="1" applyFill="1" applyBorder="1" applyAlignment="1">
      <alignment vertical="center"/>
    </xf>
    <xf numFmtId="0" fontId="21" fillId="0" borderId="5" xfId="0" pivotButton="1" applyFont="1" applyBorder="1" applyAlignment="1">
      <alignment wrapText="1"/>
    </xf>
    <xf numFmtId="0" fontId="21" fillId="0" borderId="5" xfId="0" applyFont="1" applyBorder="1" applyAlignment="1">
      <alignment wrapText="1"/>
    </xf>
    <xf numFmtId="0" fontId="21" fillId="0" borderId="5" xfId="0" applyFont="1" applyBorder="1" applyAlignment="1">
      <alignment horizontal="center" vertical="center" wrapText="1"/>
    </xf>
    <xf numFmtId="0" fontId="21" fillId="0" borderId="5" xfId="0" applyFont="1" applyBorder="1"/>
    <xf numFmtId="43" fontId="21" fillId="0" borderId="5" xfId="0" applyNumberFormat="1" applyFont="1" applyBorder="1"/>
    <xf numFmtId="0" fontId="14" fillId="0" borderId="2" xfId="6" applyFont="1"/>
    <xf numFmtId="0" fontId="20" fillId="0" borderId="2" xfId="6"/>
    <xf numFmtId="0" fontId="1" fillId="0" borderId="2" xfId="6" applyFont="1"/>
    <xf numFmtId="0" fontId="1" fillId="14" borderId="5" xfId="6" applyFont="1" applyFill="1" applyBorder="1" applyAlignment="1">
      <alignment horizontal="center" vertical="center" wrapText="1"/>
    </xf>
    <xf numFmtId="0" fontId="1" fillId="12" borderId="5" xfId="6" applyFont="1" applyFill="1" applyBorder="1" applyAlignment="1">
      <alignment horizontal="center" vertical="center" wrapText="1"/>
    </xf>
    <xf numFmtId="0" fontId="1" fillId="13" borderId="5" xfId="6" applyFont="1" applyFill="1" applyBorder="1" applyAlignment="1">
      <alignment horizontal="center" vertical="center" wrapText="1"/>
    </xf>
    <xf numFmtId="0" fontId="14" fillId="15" borderId="5" xfId="6" applyFont="1" applyFill="1" applyBorder="1" applyAlignment="1">
      <alignment wrapText="1"/>
    </xf>
    <xf numFmtId="167" fontId="1" fillId="0" borderId="5" xfId="7" applyNumberFormat="1" applyFont="1" applyBorder="1"/>
    <xf numFmtId="0" fontId="1" fillId="15" borderId="5" xfId="6" applyFont="1" applyFill="1" applyBorder="1" applyAlignment="1">
      <alignment horizontal="center" wrapText="1"/>
    </xf>
    <xf numFmtId="0" fontId="14" fillId="0" borderId="5" xfId="6" applyFont="1" applyBorder="1" applyAlignment="1">
      <alignment wrapText="1"/>
    </xf>
    <xf numFmtId="167" fontId="1" fillId="0" borderId="5" xfId="7" applyNumberFormat="1" applyFont="1" applyFill="1" applyBorder="1"/>
    <xf numFmtId="167" fontId="1" fillId="16" borderId="5" xfId="7" applyNumberFormat="1" applyFont="1" applyFill="1" applyBorder="1"/>
    <xf numFmtId="167" fontId="1" fillId="17" borderId="5" xfId="7" applyNumberFormat="1" applyFont="1" applyFill="1" applyBorder="1"/>
    <xf numFmtId="167" fontId="1" fillId="0" borderId="5" xfId="7" applyNumberFormat="1" applyFont="1" applyBorder="1" applyAlignment="1">
      <alignment horizontal="center" vertical="center" wrapText="1"/>
    </xf>
    <xf numFmtId="167" fontId="20" fillId="0" borderId="2" xfId="6" applyNumberFormat="1"/>
    <xf numFmtId="167" fontId="20" fillId="0" borderId="2" xfId="6" applyNumberFormat="1" applyAlignment="1">
      <alignment horizontal="center"/>
    </xf>
    <xf numFmtId="0" fontId="6" fillId="0" borderId="6" xfId="0" applyFont="1" applyBorder="1" applyAlignment="1">
      <alignment horizontal="center" vertical="center" wrapText="1"/>
    </xf>
    <xf numFmtId="164" fontId="6" fillId="0" borderId="4" xfId="0" applyNumberFormat="1" applyFont="1" applyBorder="1" applyAlignment="1">
      <alignment horizontal="center" vertical="center" wrapText="1"/>
    </xf>
    <xf numFmtId="43" fontId="6" fillId="0" borderId="4" xfId="5" applyFont="1" applyBorder="1" applyAlignment="1">
      <alignment horizontal="center" vertical="center" wrapText="1"/>
    </xf>
    <xf numFmtId="9" fontId="6" fillId="0" borderId="12" xfId="0" applyNumberFormat="1" applyFont="1" applyBorder="1" applyAlignment="1">
      <alignment horizontal="center" vertical="center" wrapText="1"/>
    </xf>
    <xf numFmtId="9" fontId="6" fillId="0" borderId="16" xfId="0" applyNumberFormat="1" applyFont="1" applyBorder="1" applyAlignment="1">
      <alignment horizontal="center" vertical="center" wrapText="1"/>
    </xf>
    <xf numFmtId="0" fontId="6" fillId="0" borderId="16" xfId="0" applyFont="1" applyBorder="1" applyAlignment="1">
      <alignment horizontal="center" vertical="center" wrapText="1"/>
    </xf>
    <xf numFmtId="0" fontId="6" fillId="0" borderId="2" xfId="0" applyFont="1" applyBorder="1" applyAlignment="1">
      <alignment horizontal="center" vertical="center" wrapText="1"/>
    </xf>
    <xf numFmtId="0" fontId="8" fillId="4" borderId="5" xfId="0" applyFont="1" applyFill="1" applyBorder="1" applyAlignment="1">
      <alignment horizontal="center" vertical="center" wrapText="1"/>
    </xf>
    <xf numFmtId="164" fontId="8" fillId="4" borderId="5" xfId="0" applyNumberFormat="1"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3" borderId="5" xfId="0" applyFont="1" applyFill="1" applyBorder="1" applyAlignment="1">
      <alignment horizontal="center" vertical="center" wrapText="1"/>
    </xf>
    <xf numFmtId="43" fontId="6" fillId="0" borderId="5" xfId="5" applyFont="1" applyBorder="1" applyAlignment="1">
      <alignment horizontal="center" vertical="center" wrapText="1"/>
    </xf>
    <xf numFmtId="0" fontId="6" fillId="19" borderId="5" xfId="0" applyFont="1" applyFill="1" applyBorder="1" applyAlignment="1">
      <alignment horizontal="center" vertical="center" wrapText="1"/>
    </xf>
    <xf numFmtId="0" fontId="6" fillId="20" borderId="5" xfId="0" applyFont="1" applyFill="1" applyBorder="1" applyAlignment="1">
      <alignment horizontal="center" vertical="center" wrapText="1"/>
    </xf>
    <xf numFmtId="0" fontId="6" fillId="18" borderId="5" xfId="0" applyFont="1" applyFill="1" applyBorder="1" applyAlignment="1">
      <alignment horizontal="center" vertical="center" wrapText="1"/>
    </xf>
    <xf numFmtId="0" fontId="6" fillId="16" borderId="5" xfId="0" applyFont="1" applyFill="1" applyBorder="1" applyAlignment="1">
      <alignment horizontal="center" vertical="center" wrapText="1"/>
    </xf>
    <xf numFmtId="0" fontId="22" fillId="0" borderId="0" xfId="0" applyFont="1" applyAlignment="1">
      <alignment horizontal="left" vertical="center"/>
    </xf>
    <xf numFmtId="0" fontId="23" fillId="0" borderId="0" xfId="0" applyFont="1"/>
    <xf numFmtId="0" fontId="24" fillId="0" borderId="0" xfId="0" applyFont="1" applyAlignment="1">
      <alignment horizontal="center" vertical="center"/>
    </xf>
    <xf numFmtId="0" fontId="24" fillId="0" borderId="0" xfId="0" applyFont="1" applyAlignment="1">
      <alignment horizontal="center" vertical="center" wrapText="1"/>
    </xf>
    <xf numFmtId="164" fontId="24" fillId="0" borderId="0" xfId="0" applyNumberFormat="1" applyFont="1" applyAlignment="1">
      <alignment horizontal="center" vertical="center"/>
    </xf>
    <xf numFmtId="43" fontId="24" fillId="0" borderId="0" xfId="5" applyFont="1" applyAlignment="1">
      <alignment vertical="center"/>
    </xf>
    <xf numFmtId="0" fontId="25" fillId="0" borderId="0" xfId="0" applyFont="1" applyAlignment="1">
      <alignment vertical="center"/>
    </xf>
    <xf numFmtId="0" fontId="24" fillId="0" borderId="0" xfId="0" applyFont="1" applyAlignment="1">
      <alignment vertical="center"/>
    </xf>
    <xf numFmtId="9" fontId="24" fillId="0" borderId="0" xfId="0" applyNumberFormat="1" applyFont="1" applyAlignment="1">
      <alignment vertical="center"/>
    </xf>
    <xf numFmtId="0" fontId="26" fillId="0" borderId="0" xfId="0" applyFont="1"/>
    <xf numFmtId="0" fontId="27" fillId="0" borderId="0" xfId="0" applyFont="1" applyAlignment="1">
      <alignment horizontal="center" vertical="center" wrapText="1"/>
    </xf>
    <xf numFmtId="165" fontId="27" fillId="0" borderId="0" xfId="0" applyNumberFormat="1" applyFont="1" applyAlignment="1">
      <alignment horizontal="center" vertical="center" wrapText="1"/>
    </xf>
    <xf numFmtId="0" fontId="6" fillId="0" borderId="4" xfId="0" applyFont="1" applyBorder="1" applyAlignment="1">
      <alignment vertical="center" wrapText="1"/>
    </xf>
    <xf numFmtId="164" fontId="6" fillId="0" borderId="4" xfId="0" applyNumberFormat="1" applyFont="1" applyBorder="1" applyAlignment="1">
      <alignment vertical="center" wrapText="1"/>
    </xf>
    <xf numFmtId="0" fontId="6" fillId="0" borderId="1" xfId="0" applyFont="1" applyBorder="1" applyAlignment="1">
      <alignment vertical="center" wrapText="1"/>
    </xf>
    <xf numFmtId="164" fontId="6" fillId="0" borderId="1" xfId="0" applyNumberFormat="1" applyFont="1" applyBorder="1" applyAlignment="1">
      <alignment vertical="center" wrapText="1"/>
    </xf>
    <xf numFmtId="0" fontId="6" fillId="0" borderId="5" xfId="0" applyFont="1" applyBorder="1" applyAlignment="1">
      <alignment vertical="center" wrapText="1"/>
    </xf>
    <xf numFmtId="164" fontId="6" fillId="0" borderId="5" xfId="0" applyNumberFormat="1" applyFont="1" applyBorder="1" applyAlignment="1">
      <alignment vertical="center" wrapText="1"/>
    </xf>
    <xf numFmtId="0" fontId="6" fillId="2" borderId="4" xfId="0" applyFont="1" applyFill="1" applyBorder="1" applyAlignment="1">
      <alignment horizontal="center" vertical="center" wrapText="1"/>
    </xf>
    <xf numFmtId="0" fontId="6" fillId="2" borderId="1" xfId="0" applyFont="1" applyFill="1" applyBorder="1" applyAlignment="1">
      <alignment horizontal="center" vertical="center" wrapText="1"/>
    </xf>
    <xf numFmtId="9" fontId="6" fillId="0" borderId="8" xfId="0" applyNumberFormat="1" applyFont="1" applyBorder="1" applyAlignment="1">
      <alignment horizontal="center" wrapText="1"/>
    </xf>
    <xf numFmtId="10" fontId="6" fillId="0" borderId="9" xfId="0" applyNumberFormat="1" applyFont="1" applyBorder="1" applyAlignment="1">
      <alignment horizontal="center" vertical="center" wrapText="1"/>
    </xf>
    <xf numFmtId="0" fontId="6" fillId="2" borderId="1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2" borderId="5" xfId="0" applyFont="1" applyFill="1" applyBorder="1" applyAlignment="1">
      <alignment horizontal="center" vertical="center" wrapText="1"/>
    </xf>
    <xf numFmtId="0" fontId="12" fillId="0" borderId="5" xfId="8" applyFont="1" applyBorder="1" applyAlignment="1">
      <alignment horizontal="center" vertical="center" wrapText="1"/>
    </xf>
    <xf numFmtId="43" fontId="8" fillId="5" borderId="5" xfId="5" applyFont="1" applyFill="1" applyBorder="1" applyAlignment="1">
      <alignment horizontal="center" vertical="center" wrapText="1"/>
    </xf>
    <xf numFmtId="9" fontId="6" fillId="0" borderId="0" xfId="1" applyFont="1" applyAlignment="1">
      <alignment vertical="center"/>
    </xf>
    <xf numFmtId="9" fontId="25" fillId="0" borderId="0" xfId="1" applyFont="1" applyAlignment="1">
      <alignment vertical="center"/>
    </xf>
    <xf numFmtId="9" fontId="8" fillId="5" borderId="5" xfId="1" applyFont="1" applyFill="1" applyBorder="1" applyAlignment="1">
      <alignment horizontal="center" vertical="center" wrapText="1"/>
    </xf>
    <xf numFmtId="9" fontId="0" fillId="0" borderId="0" xfId="1" applyFont="1"/>
    <xf numFmtId="0" fontId="6" fillId="0" borderId="5" xfId="0" applyFont="1" applyBorder="1" applyAlignment="1">
      <alignment wrapText="1"/>
    </xf>
    <xf numFmtId="164" fontId="8" fillId="4" borderId="7" xfId="0" applyNumberFormat="1" applyFont="1" applyFill="1" applyBorder="1" applyAlignment="1">
      <alignment horizontal="center" vertical="center" wrapText="1"/>
    </xf>
    <xf numFmtId="43" fontId="8" fillId="4" borderId="14" xfId="5" applyFont="1" applyFill="1" applyBorder="1" applyAlignment="1">
      <alignment horizontal="center" vertical="center" wrapText="1"/>
    </xf>
    <xf numFmtId="0" fontId="0" fillId="0" borderId="0" xfId="0" pivotButton="1"/>
    <xf numFmtId="0" fontId="0" fillId="0" borderId="0" xfId="0" applyAlignment="1">
      <alignment horizontal="left"/>
    </xf>
    <xf numFmtId="0" fontId="12" fillId="0" borderId="2" xfId="0" applyFont="1" applyBorder="1" applyAlignment="1">
      <alignment wrapText="1"/>
    </xf>
    <xf numFmtId="0" fontId="12" fillId="0" borderId="0" xfId="0" applyFont="1" applyAlignment="1">
      <alignment wrapText="1"/>
    </xf>
    <xf numFmtId="0" fontId="12" fillId="0" borderId="5" xfId="0" applyFont="1" applyBorder="1" applyAlignment="1">
      <alignment wrapText="1"/>
    </xf>
    <xf numFmtId="0" fontId="10" fillId="0" borderId="4" xfId="0" applyFont="1" applyBorder="1" applyAlignment="1">
      <alignment horizontal="center" wrapText="1"/>
    </xf>
    <xf numFmtId="10" fontId="6" fillId="0" borderId="7" xfId="0" applyNumberFormat="1" applyFont="1" applyBorder="1" applyAlignment="1">
      <alignment horizontal="center" vertical="center" wrapText="1"/>
    </xf>
    <xf numFmtId="0" fontId="6" fillId="2" borderId="5" xfId="0" applyFont="1" applyFill="1" applyBorder="1" applyAlignment="1">
      <alignment vertical="center" wrapText="1"/>
    </xf>
    <xf numFmtId="164" fontId="6" fillId="2" borderId="5" xfId="0" applyNumberFormat="1" applyFont="1" applyFill="1" applyBorder="1" applyAlignment="1">
      <alignment vertical="center" wrapText="1"/>
    </xf>
    <xf numFmtId="0" fontId="6" fillId="2" borderId="2" xfId="0" applyFont="1" applyFill="1" applyBorder="1" applyAlignment="1">
      <alignment vertical="center" wrapText="1"/>
    </xf>
    <xf numFmtId="0" fontId="29" fillId="0" borderId="2" xfId="0" applyFont="1" applyBorder="1" applyAlignment="1">
      <alignment wrapText="1"/>
    </xf>
    <xf numFmtId="0" fontId="12" fillId="0" borderId="16" xfId="0" applyFont="1" applyBorder="1" applyAlignment="1">
      <alignment wrapText="1"/>
    </xf>
    <xf numFmtId="1" fontId="6" fillId="2" borderId="4" xfId="0" applyNumberFormat="1" applyFont="1" applyFill="1" applyBorder="1" applyAlignment="1">
      <alignment horizontal="center" vertical="center" wrapText="1"/>
    </xf>
    <xf numFmtId="164" fontId="6" fillId="2" borderId="4" xfId="0" applyNumberFormat="1" applyFont="1" applyFill="1" applyBorder="1" applyAlignment="1">
      <alignment horizontal="center" vertical="center" wrapText="1"/>
    </xf>
    <xf numFmtId="43" fontId="6" fillId="2" borderId="4" xfId="5" applyFont="1" applyFill="1" applyBorder="1" applyAlignment="1">
      <alignment horizontal="center" vertical="center" wrapText="1"/>
    </xf>
    <xf numFmtId="9" fontId="6" fillId="2" borderId="17" xfId="0" applyNumberFormat="1" applyFont="1" applyFill="1" applyBorder="1" applyAlignment="1">
      <alignment horizontal="center" vertical="center" wrapText="1"/>
    </xf>
    <xf numFmtId="0" fontId="6" fillId="2" borderId="16" xfId="0" applyFont="1" applyFill="1" applyBorder="1" applyAlignment="1">
      <alignment vertical="center" wrapText="1"/>
    </xf>
    <xf numFmtId="1" fontId="6"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43" fontId="6" fillId="2" borderId="1" xfId="5" applyFont="1" applyFill="1" applyBorder="1" applyAlignment="1">
      <alignment horizontal="center" vertical="center" wrapText="1"/>
    </xf>
    <xf numFmtId="9" fontId="6" fillId="2" borderId="6" xfId="0" applyNumberFormat="1" applyFont="1" applyFill="1" applyBorder="1" applyAlignment="1">
      <alignment horizontal="center" vertical="center" wrapText="1"/>
    </xf>
    <xf numFmtId="43" fontId="6" fillId="2" borderId="5" xfId="5" applyFont="1" applyFill="1" applyBorder="1" applyAlignment="1">
      <alignment vertical="center" wrapText="1"/>
    </xf>
    <xf numFmtId="9" fontId="10" fillId="6" borderId="8" xfId="1" applyFont="1" applyFill="1" applyBorder="1" applyAlignment="1">
      <alignment horizontal="center" wrapText="1"/>
    </xf>
    <xf numFmtId="9" fontId="10" fillId="6" borderId="6" xfId="0" applyNumberFormat="1" applyFont="1" applyFill="1" applyBorder="1" applyAlignment="1">
      <alignment horizontal="center" wrapText="1"/>
    </xf>
    <xf numFmtId="1" fontId="6" fillId="0" borderId="1" xfId="0" applyNumberFormat="1" applyFont="1" applyBorder="1" applyAlignment="1">
      <alignment horizontal="center" vertical="center" wrapText="1"/>
    </xf>
    <xf numFmtId="164" fontId="6" fillId="2" borderId="5" xfId="0" applyNumberFormat="1" applyFont="1" applyFill="1" applyBorder="1" applyAlignment="1">
      <alignment horizontal="center" vertical="center" wrapText="1"/>
    </xf>
    <xf numFmtId="43" fontId="6" fillId="2" borderId="3" xfId="5" applyFont="1" applyFill="1" applyBorder="1" applyAlignment="1">
      <alignment horizontal="center" vertical="center" wrapText="1"/>
    </xf>
    <xf numFmtId="9" fontId="6" fillId="6" borderId="8" xfId="0" applyNumberFormat="1" applyFont="1" applyFill="1" applyBorder="1" applyAlignment="1">
      <alignment horizontal="center" vertical="center" wrapText="1"/>
    </xf>
    <xf numFmtId="9" fontId="6" fillId="6" borderId="9" xfId="0" applyNumberFormat="1" applyFont="1" applyFill="1" applyBorder="1" applyAlignment="1">
      <alignment horizontal="center" vertical="center" wrapText="1"/>
    </xf>
    <xf numFmtId="0" fontId="12" fillId="0" borderId="10" xfId="0" applyFont="1" applyBorder="1" applyAlignment="1">
      <alignment wrapText="1"/>
    </xf>
    <xf numFmtId="1" fontId="6" fillId="2" borderId="11" xfId="0" applyNumberFormat="1" applyFont="1" applyFill="1" applyBorder="1" applyAlignment="1">
      <alignment horizontal="center" vertical="center" wrapText="1"/>
    </xf>
    <xf numFmtId="164" fontId="6" fillId="2" borderId="11" xfId="0" applyNumberFormat="1" applyFont="1" applyFill="1" applyBorder="1" applyAlignment="1">
      <alignment horizontal="center" vertical="center" wrapText="1"/>
    </xf>
    <xf numFmtId="43" fontId="6" fillId="2" borderId="11" xfId="5" applyFont="1" applyFill="1" applyBorder="1" applyAlignment="1">
      <alignment horizontal="center" vertical="center" wrapText="1"/>
    </xf>
    <xf numFmtId="0" fontId="6" fillId="0" borderId="1" xfId="0" applyFont="1" applyBorder="1" applyAlignment="1">
      <alignment wrapText="1"/>
    </xf>
    <xf numFmtId="9" fontId="6" fillId="0" borderId="9" xfId="1" applyFont="1" applyBorder="1" applyAlignment="1">
      <alignment wrapText="1"/>
    </xf>
    <xf numFmtId="9" fontId="6" fillId="0" borderId="5" xfId="1" applyFont="1" applyBorder="1" applyAlignment="1">
      <alignment wrapText="1"/>
    </xf>
    <xf numFmtId="0" fontId="6" fillId="0" borderId="2" xfId="0" applyFont="1" applyBorder="1" applyAlignment="1">
      <alignment wrapText="1"/>
    </xf>
    <xf numFmtId="0" fontId="6" fillId="2" borderId="0" xfId="0" applyFont="1" applyFill="1" applyAlignment="1">
      <alignment vertical="center" wrapText="1"/>
    </xf>
    <xf numFmtId="43" fontId="6" fillId="0" borderId="5" xfId="5" applyFont="1" applyBorder="1" applyAlignment="1">
      <alignment wrapText="1"/>
    </xf>
    <xf numFmtId="0" fontId="6" fillId="0" borderId="0" xfId="0" applyFont="1" applyAlignment="1">
      <alignment wrapText="1"/>
    </xf>
    <xf numFmtId="0" fontId="6" fillId="0" borderId="5" xfId="11" applyFont="1" applyBorder="1" applyAlignment="1">
      <alignment wrapText="1"/>
    </xf>
    <xf numFmtId="0" fontId="6" fillId="21" borderId="5" xfId="0" applyFont="1" applyFill="1" applyBorder="1" applyAlignment="1">
      <alignment vertical="center" wrapText="1"/>
    </xf>
    <xf numFmtId="0" fontId="6" fillId="0" borderId="7" xfId="0" applyFont="1" applyBorder="1" applyAlignment="1">
      <alignment wrapText="1"/>
    </xf>
    <xf numFmtId="43" fontId="6" fillId="0" borderId="14" xfId="5" applyFont="1" applyBorder="1" applyAlignment="1">
      <alignment wrapText="1"/>
    </xf>
    <xf numFmtId="9" fontId="6" fillId="6" borderId="5" xfId="0" applyNumberFormat="1" applyFont="1" applyFill="1" applyBorder="1" applyAlignment="1">
      <alignment horizontal="center" vertical="center" wrapText="1"/>
    </xf>
    <xf numFmtId="0" fontId="6" fillId="0" borderId="5" xfId="11" applyFont="1" applyBorder="1" applyAlignment="1">
      <alignment horizontal="center" vertical="center" wrapText="1"/>
    </xf>
    <xf numFmtId="9" fontId="6" fillId="0" borderId="5" xfId="13" applyFont="1" applyBorder="1" applyAlignment="1">
      <alignment horizontal="center" vertical="center" wrapText="1"/>
    </xf>
    <xf numFmtId="9" fontId="6" fillId="0" borderId="5" xfId="13" applyFont="1" applyBorder="1" applyAlignment="1">
      <alignment wrapText="1"/>
    </xf>
    <xf numFmtId="43" fontId="27" fillId="0" borderId="0" xfId="5" applyFont="1" applyAlignment="1">
      <alignment horizontal="center" vertical="center" wrapText="1"/>
    </xf>
    <xf numFmtId="14" fontId="5" fillId="0" borderId="0" xfId="0" applyNumberFormat="1" applyFont="1" applyAlignment="1">
      <alignment vertical="center"/>
    </xf>
    <xf numFmtId="14" fontId="24" fillId="0" borderId="0" xfId="0" applyNumberFormat="1" applyFont="1" applyAlignment="1">
      <alignment vertical="center"/>
    </xf>
    <xf numFmtId="14" fontId="27" fillId="0" borderId="0" xfId="0" applyNumberFormat="1" applyFont="1" applyAlignment="1">
      <alignment horizontal="center" vertical="center" wrapText="1"/>
    </xf>
    <xf numFmtId="14" fontId="8" fillId="5" borderId="5" xfId="0" applyNumberFormat="1" applyFont="1" applyFill="1" applyBorder="1" applyAlignment="1">
      <alignment horizontal="center" vertical="center" wrapText="1"/>
    </xf>
    <xf numFmtId="14" fontId="0" fillId="0" borderId="0" xfId="0" applyNumberFormat="1"/>
    <xf numFmtId="0" fontId="8" fillId="22" borderId="5" xfId="0" applyFont="1" applyFill="1" applyBorder="1" applyAlignment="1">
      <alignment horizontal="center" vertical="center" wrapText="1"/>
    </xf>
    <xf numFmtId="0" fontId="14" fillId="0" borderId="5" xfId="0" pivotButton="1" applyFont="1" applyBorder="1" applyAlignment="1">
      <alignment horizontal="center" vertical="center" wrapText="1"/>
    </xf>
    <xf numFmtId="0" fontId="14" fillId="0" borderId="5" xfId="0" applyFont="1" applyBorder="1"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horizontal="left"/>
    </xf>
    <xf numFmtId="167" fontId="0" fillId="0" borderId="5" xfId="0" applyNumberFormat="1" applyBorder="1"/>
    <xf numFmtId="0" fontId="2" fillId="0" borderId="2" xfId="2" applyAlignment="1">
      <alignment wrapText="1"/>
    </xf>
    <xf numFmtId="0" fontId="31" fillId="0" borderId="5" xfId="0" applyFont="1" applyBorder="1" applyAlignment="1">
      <alignment horizontal="center" vertical="center" wrapText="1"/>
    </xf>
    <xf numFmtId="43" fontId="6" fillId="0" borderId="4" xfId="7" applyFont="1" applyBorder="1" applyAlignment="1">
      <alignment horizontal="center" vertical="center" wrapText="1"/>
    </xf>
    <xf numFmtId="9" fontId="6" fillId="0" borderId="4" xfId="13" applyFont="1" applyBorder="1" applyAlignment="1">
      <alignment horizontal="center" vertical="center" wrapText="1"/>
    </xf>
    <xf numFmtId="170" fontId="6" fillId="0" borderId="4" xfId="7" applyNumberFormat="1" applyFont="1" applyBorder="1" applyAlignment="1">
      <alignment horizontal="center" vertical="center" wrapText="1"/>
    </xf>
    <xf numFmtId="170" fontId="6" fillId="0" borderId="1" xfId="0" applyNumberFormat="1" applyFont="1" applyBorder="1" applyAlignment="1">
      <alignment horizontal="center" vertical="center" wrapText="1"/>
    </xf>
    <xf numFmtId="43" fontId="6" fillId="0" borderId="8" xfId="7" applyFont="1" applyBorder="1" applyAlignment="1">
      <alignment horizontal="center" vertical="center" wrapText="1"/>
    </xf>
    <xf numFmtId="170" fontId="6" fillId="0" borderId="3" xfId="0" applyNumberFormat="1" applyFont="1" applyBorder="1" applyAlignment="1">
      <alignment horizontal="center" vertical="center" wrapText="1"/>
    </xf>
    <xf numFmtId="43" fontId="6" fillId="0" borderId="1" xfId="0" applyNumberFormat="1" applyFont="1" applyBorder="1" applyAlignment="1">
      <alignment wrapText="1"/>
    </xf>
    <xf numFmtId="170" fontId="6" fillId="0" borderId="1" xfId="0" applyNumberFormat="1" applyFont="1" applyBorder="1" applyAlignment="1">
      <alignment horizontal="right" wrapText="1"/>
    </xf>
    <xf numFmtId="171" fontId="6" fillId="0" borderId="1" xfId="0" applyNumberFormat="1" applyFont="1" applyBorder="1" applyAlignment="1">
      <alignment horizontal="right" wrapText="1"/>
    </xf>
    <xf numFmtId="43" fontId="6" fillId="0" borderId="5" xfId="7" applyFont="1" applyBorder="1" applyAlignment="1">
      <alignment wrapText="1"/>
    </xf>
    <xf numFmtId="170" fontId="6" fillId="0" borderId="5" xfId="0" applyNumberFormat="1" applyFont="1" applyBorder="1" applyAlignment="1">
      <alignment wrapText="1"/>
    </xf>
    <xf numFmtId="0" fontId="6" fillId="23" borderId="5" xfId="0" applyFont="1" applyFill="1" applyBorder="1" applyAlignment="1">
      <alignment vertical="center" wrapText="1"/>
    </xf>
    <xf numFmtId="167" fontId="28" fillId="0" borderId="0" xfId="5" applyNumberFormat="1" applyFont="1" applyAlignment="1">
      <alignment horizontal="center"/>
    </xf>
    <xf numFmtId="0" fontId="28" fillId="0" borderId="0" xfId="0" applyFont="1" applyAlignment="1">
      <alignment horizontal="center"/>
    </xf>
    <xf numFmtId="167" fontId="20" fillId="11" borderId="15" xfId="6" applyNumberFormat="1" applyFill="1" applyBorder="1" applyAlignment="1">
      <alignment horizontal="center"/>
    </xf>
    <xf numFmtId="167" fontId="20" fillId="11" borderId="15" xfId="6" applyNumberFormat="1" applyFill="1" applyBorder="1" applyAlignment="1">
      <alignment horizontal="center" vertical="center"/>
    </xf>
    <xf numFmtId="0" fontId="14" fillId="12" borderId="5" xfId="6" applyFont="1" applyFill="1" applyBorder="1" applyAlignment="1">
      <alignment horizontal="center"/>
    </xf>
    <xf numFmtId="0" fontId="14" fillId="13" borderId="12" xfId="6" applyFont="1" applyFill="1" applyBorder="1" applyAlignment="1">
      <alignment horizontal="center"/>
    </xf>
    <xf numFmtId="0" fontId="14" fillId="13" borderId="13" xfId="6" applyFont="1" applyFill="1" applyBorder="1" applyAlignment="1">
      <alignment horizontal="center"/>
    </xf>
    <xf numFmtId="0" fontId="14" fillId="14" borderId="5" xfId="6" applyFont="1" applyFill="1" applyBorder="1" applyAlignment="1">
      <alignment horizontal="center" vertical="center" wrapText="1"/>
    </xf>
    <xf numFmtId="0" fontId="14" fillId="12" borderId="5" xfId="6" applyFont="1" applyFill="1" applyBorder="1" applyAlignment="1">
      <alignment horizontal="center" vertical="center" wrapText="1"/>
    </xf>
    <xf numFmtId="0" fontId="14" fillId="13" borderId="7" xfId="6" applyFont="1" applyFill="1" applyBorder="1" applyAlignment="1">
      <alignment horizontal="center" vertical="center" wrapText="1"/>
    </xf>
    <xf numFmtId="0" fontId="14" fillId="13" borderId="14" xfId="6" applyFont="1" applyFill="1" applyBorder="1" applyAlignment="1">
      <alignment horizontal="center" vertical="center" wrapText="1"/>
    </xf>
    <xf numFmtId="0" fontId="14" fillId="13" borderId="5" xfId="6" applyFont="1" applyFill="1" applyBorder="1" applyAlignment="1">
      <alignment horizontal="center" vertical="center" wrapText="1"/>
    </xf>
    <xf numFmtId="167" fontId="19" fillId="0" borderId="0" xfId="5" applyNumberFormat="1" applyFont="1" applyAlignment="1">
      <alignment horizontal="center"/>
    </xf>
    <xf numFmtId="0" fontId="19" fillId="0" borderId="0" xfId="0" applyFont="1" applyAlignment="1">
      <alignment horizontal="center"/>
    </xf>
    <xf numFmtId="9" fontId="8" fillId="7" borderId="5" xfId="0" applyNumberFormat="1" applyFont="1" applyFill="1" applyBorder="1" applyAlignment="1">
      <alignment horizontal="center" vertical="center" wrapText="1"/>
    </xf>
    <xf numFmtId="0" fontId="10" fillId="0" borderId="4" xfId="0" applyFont="1" applyBorder="1" applyAlignment="1">
      <alignment horizontal="center" vertical="center" wrapText="1"/>
    </xf>
  </cellXfs>
  <cellStyles count="16">
    <cellStyle name="Comma" xfId="5" builtinId="3"/>
    <cellStyle name="Comma 2" xfId="7" xr:uid="{59280B4B-CF00-4FE1-A6A5-4FD31E9F0ACE}"/>
    <cellStyle name="Comma 3" xfId="9" xr:uid="{DB6A649F-524E-4716-B830-84B041D65211}"/>
    <cellStyle name="Normal" xfId="0" builtinId="0"/>
    <cellStyle name="Normal 2" xfId="2" xr:uid="{3E0EB401-E539-4BEC-B239-90960089192F}"/>
    <cellStyle name="Normal 2 2" xfId="11" xr:uid="{7A5ABB4A-CF14-45DE-905E-BE3BB18D5C15}"/>
    <cellStyle name="Normal 3" xfId="3" xr:uid="{F0B1F776-1A04-400A-A647-1CDEDAD2D850}"/>
    <cellStyle name="Normal 3 2" xfId="12" xr:uid="{59EF9D1F-2F69-4290-8588-DB76C7B8FC3A}"/>
    <cellStyle name="Normal 4" xfId="6" xr:uid="{AA1DA5C8-6E62-45DA-B49E-AE0BD432E8CD}"/>
    <cellStyle name="Normal 4 2" xfId="14" xr:uid="{CE3004F3-8C57-45F1-8225-28FC62620A74}"/>
    <cellStyle name="Normal 5" xfId="8" xr:uid="{F20A9459-618C-44A4-8F15-21A75A069AC9}"/>
    <cellStyle name="Percent" xfId="1" builtinId="5"/>
    <cellStyle name="Percent 2" xfId="4" xr:uid="{DE4D8FFB-661A-4A31-8749-6F953AD141AE}"/>
    <cellStyle name="Percent 2 2" xfId="13" xr:uid="{97DD1F0F-96CD-4098-B8CD-3F9ACA5F03FC}"/>
    <cellStyle name="Percent 3" xfId="10" xr:uid="{3B017E8A-7E89-43DC-9EC1-EA51F535544D}"/>
    <cellStyle name="Warning Text 2" xfId="15" xr:uid="{2F24378D-8611-4BA1-89DC-5B16334B950D}"/>
  </cellStyles>
  <dxfs count="75">
    <dxf>
      <fill>
        <patternFill>
          <bgColor theme="5" tint="0.39994506668294322"/>
        </patternFill>
      </fill>
    </dxf>
    <dxf>
      <fill>
        <patternFill>
          <bgColor theme="5" tint="0.39994506668294322"/>
        </patternFill>
      </fill>
    </dxf>
    <dxf>
      <fill>
        <patternFill>
          <bgColor theme="5" tint="0.39994506668294322"/>
        </patternFill>
      </fill>
    </dxf>
    <dxf>
      <fill>
        <patternFill>
          <bgColor theme="5"/>
        </patternFill>
      </fill>
    </dxf>
    <dxf>
      <fill>
        <patternFill>
          <bgColor theme="5"/>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alignment horizontal="center"/>
    </dxf>
    <dxf>
      <alignment vertical="center"/>
    </dxf>
    <dxf>
      <numFmt numFmtId="35" formatCode="_(* #,##0.00_);_(* \(#,##0.00\);_(* &quot;-&quot;??_);_(@_)"/>
    </dxf>
    <dxf>
      <font>
        <sz val="16"/>
      </font>
    </dxf>
    <dxf>
      <font>
        <sz val="16"/>
      </font>
    </dxf>
    <dxf>
      <font>
        <sz val="16"/>
      </font>
    </dxf>
    <dxf>
      <font>
        <sz val="16"/>
      </font>
    </dxf>
    <dxf>
      <font>
        <sz val="16"/>
      </font>
    </dxf>
    <dxf>
      <font>
        <sz val="16"/>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wrapText="1"/>
    </dxf>
    <dxf>
      <alignment wrapText="1"/>
    </dxf>
    <dxf>
      <alignment wrapText="1"/>
    </dxf>
    <dxf>
      <alignment wrapText="1"/>
    </dxf>
    <dxf>
      <alignment horizontal="center"/>
    </dxf>
    <dxf>
      <alignment horizontal="center"/>
    </dxf>
    <dxf>
      <alignment vertical="center"/>
    </dxf>
    <dxf>
      <alignment vertical="center"/>
    </dxf>
    <dxf>
      <font>
        <b/>
        <family val="2"/>
      </font>
    </dxf>
    <dxf>
      <font>
        <b/>
        <family val="2"/>
      </font>
    </dxf>
    <dxf>
      <alignment wrapText="1"/>
    </dxf>
    <dxf>
      <alignment wrapText="1"/>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 #,##0_);_(* \(#,##0\);_(* &quot;-&quot;??_);_(@_)"/>
    </dxf>
    <dxf>
      <alignment wrapText="1"/>
    </dxf>
    <dxf>
      <alignment horizontal="center"/>
    </dxf>
    <dxf>
      <alignment vertical="center"/>
    </dxf>
    <dxf>
      <font>
        <b/>
        <family val="2"/>
      </font>
    </dxf>
    <dxf>
      <alignment wrapText="1"/>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 #,##0_);_(* \(#,##0\);_(* &quot;-&quot;??_);_(@_)"/>
    </dxf>
    <dxf>
      <alignment wrapText="1"/>
    </dxf>
    <dxf>
      <alignment wrapText="1"/>
    </dxf>
    <dxf>
      <alignment horizontal="center"/>
    </dxf>
    <dxf>
      <alignment horizont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pivotCacheDefinition" Target="pivotCache/pivotCacheDefinition3.xml"/><Relationship Id="rId28" Type="http://schemas.openxmlformats.org/officeDocument/2006/relationships/calcChain" Target="calcChain.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pivotCacheDefinition" Target="pivotCache/pivotCacheDefinition2.xml"/><Relationship Id="rId27" Type="http://schemas.openxmlformats.org/officeDocument/2006/relationships/sharedStrings" Target="sharedStrings.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95250</xdr:colOff>
      <xdr:row>2</xdr:row>
      <xdr:rowOff>0</xdr:rowOff>
    </xdr:from>
    <xdr:to>
      <xdr:col>3</xdr:col>
      <xdr:colOff>0</xdr:colOff>
      <xdr:row>10</xdr:row>
      <xdr:rowOff>10885</xdr:rowOff>
    </xdr:to>
    <xdr:sp macro="" textlink="">
      <xdr:nvSpPr>
        <xdr:cNvPr id="2" name="TextBox 1">
          <a:extLst>
            <a:ext uri="{FF2B5EF4-FFF2-40B4-BE49-F238E27FC236}">
              <a16:creationId xmlns:a16="http://schemas.microsoft.com/office/drawing/2014/main" id="{2600E3E7-26DC-4850-8678-D6C2C5373693}"/>
            </a:ext>
          </a:extLst>
        </xdr:cNvPr>
        <xdr:cNvSpPr txBox="1"/>
      </xdr:nvSpPr>
      <xdr:spPr>
        <a:xfrm>
          <a:off x="95250" y="881743"/>
          <a:ext cx="2539093" cy="24601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ysClr val="windowText" lastClr="000000"/>
              </a:solidFill>
            </a:rPr>
            <a:t>To reach out to and</a:t>
          </a:r>
          <a:r>
            <a:rPr lang="en-US" sz="1400" baseline="0">
              <a:solidFill>
                <a:sysClr val="windowText" lastClr="000000"/>
              </a:solidFill>
            </a:rPr>
            <a:t> close the gap between Geographically Isolated and Disadvantaged Areas (GIDA) to their counterparts in urban centers, DepEd has developed the Last Mile Schools Program to provide these areas with unhampered and equal access to quality education</a:t>
          </a:r>
          <a:endParaRPr lang="en-US" sz="1400">
            <a:solidFill>
              <a:sysClr val="windowText" lastClr="000000"/>
            </a:solidFill>
          </a:endParaRPr>
        </a:p>
      </xdr:txBody>
    </xdr:sp>
    <xdr:clientData/>
  </xdr:twoCellAnchor>
  <xdr:twoCellAnchor editAs="oneCell">
    <xdr:from>
      <xdr:col>0</xdr:col>
      <xdr:colOff>289240</xdr:colOff>
      <xdr:row>10</xdr:row>
      <xdr:rowOff>10886</xdr:rowOff>
    </xdr:from>
    <xdr:to>
      <xdr:col>2</xdr:col>
      <xdr:colOff>331693</xdr:colOff>
      <xdr:row>20</xdr:row>
      <xdr:rowOff>53788</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2B5FB9AD-00EB-9645-A4D5-4F17F2FF44B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89240" y="3184392"/>
              <a:ext cx="1934006" cy="1835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LT\Program%20Planning.Oct%209\BSE%20STAFF%20-OT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Glenn%20Orteza_for%20read-only!\NCR\Change%20Order%20Estimate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LEADER\Glen\manila\Lupang%20Pangako%20E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LT\Program%20Planning.Oct%209\Noynoy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Y:\Program%20Planning.Oct%209\Noynoy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Users\E420s\Downloads\GJHSP_2016%20Revised%20draft%200723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Program%20Planning.Oct%209\BSE%20STAFF%20-OT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REGION%208%20&amp;%20CARAGA\QRF-FILES\2022-QRF-REPLENISHMENT\QRF-2022-REPLENISHMEN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Users\DepEd\AppData\Local\Temp\Rar$DI00.967\Users\Save%20the\Downloads\1-20-16\MONITORING\2016validation%20sir%20andrew%2012016\jointvalidationpriority12\2016%20Schools%20for%20Site%20Validation%20(Priority%202%20&amp;%203)_Bulacan%202N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Y:\Users\DepEd\AppData\Local\Temp\Rar$DI00.967\Users\Save%20the\Downloads\1-20-16\MONITORING\2016validation%20sir%20andrew%2012016\jointvalidationpriority12\2016%20Schools%20for%20Site%20Validation%20(Priority%202%20&amp;%203)_Bulacan%202ND.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WINDOWS\TEMP\LIMINANGCON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Zaida%20FILES\Allocation\Allocation%20FY%202016\2016%20ALLOCATION%20FOR%20SHS\NON-TEACHING%20POS\1ST%20BATCH\2016%20SHS%20NON-TEACHING%20PROPOSED%20ALLOCATION%20FINAL%20REvised%20as%20of%206April201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Users\LENOVO\Desktop\2014%20Triangulation\Day%201\HRDS\SDD\budget\2014\Users\dmnievarez.DMNIEVAREZ-PPD\Desktop\BSE%20STAFF%20-OT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Glenn%20Orteza_for%20read-only!\NCR\Change%20Order%20Estimat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U4"/>
      <sheetName val="edu May -ot"/>
      <sheetName val="LYDS4"/>
      <sheetName val="MIMAY4"/>
      <sheetName val="HELEN4"/>
      <sheetName val="OT-PAYROLL"/>
      <sheetName val="ALOBS"/>
      <sheetName val="Edu-5"/>
      <sheetName val="LYDS4 (2)"/>
      <sheetName val="Database"/>
      <sheetName val="Sheet2"/>
      <sheetName val="#REF"/>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
      <sheetName val="Lupang Pangako"/>
      <sheetName val="Database"/>
      <sheetName val="Sheet1"/>
      <sheetName val="Sheet2"/>
      <sheetName val="Sheet3"/>
      <sheetName val="SUMMARY"/>
      <sheetName val="Lupang_Pangako"/>
      <sheetName val="Max"/>
      <sheetName val="Lupang_Pangako6"/>
      <sheetName val="Lupang_Pangako1"/>
      <sheetName val="Lupang_Pangako4"/>
      <sheetName val="Lupang_Pangako2"/>
      <sheetName val="Lupang_Pangako3"/>
      <sheetName val="Lupang_Pangako5"/>
      <sheetName val="Lupang_Pangako7"/>
      <sheetName val="Lupang_Pangako8"/>
      <sheetName val="Lupang_Pangako10"/>
      <sheetName val="Lupang_Pangako9"/>
      <sheetName val="Target for 2019"/>
      <sheetName val="Per Program"/>
      <sheetName val="REPAIR 2017"/>
      <sheetName val="Repair 2018"/>
      <sheetName val="REPAIR 2019"/>
      <sheetName val="Electrification 2018"/>
      <sheetName val="buhelebongES"/>
      <sheetName val="EDU4"/>
      <sheetName val="dbase"/>
      <sheetName val="Lupang_Pangako11"/>
      <sheetName val="Target_for_2019"/>
      <sheetName val="Per_Program"/>
      <sheetName val="REPAIR_2017"/>
      <sheetName val="Repair_2018"/>
      <sheetName val="REPAIR_2019"/>
      <sheetName val="Electrification_2018"/>
      <sheetName val="SOM"/>
      <sheetName val="DO 71 s 2013"/>
      <sheetName val="LIBRARY"/>
      <sheetName val="101(2)e"/>
      <sheetName val="101(2)g"/>
      <sheetName val="101(2)c"/>
      <sheetName val="101(2)f"/>
      <sheetName val="Worksheet"/>
      <sheetName val="Lupang_Pangako12"/>
      <sheetName val="Target_for_20191"/>
      <sheetName val="Per_Program1"/>
      <sheetName val="REPAIR_20171"/>
      <sheetName val="Repair_20181"/>
      <sheetName val="REPAIR_20191"/>
      <sheetName val="Electrification_20181"/>
      <sheetName val="rates"/>
      <sheetName val="RATE"/>
      <sheetName val="ABC"/>
      <sheetName val="general"/>
      <sheetName val="ACCOMP. REPORT sub"/>
      <sheetName val="TABLES"/>
      <sheetName val="DRSB_Weight"/>
      <sheetName val="EQUIPMENT"/>
      <sheetName val="nm"/>
      <sheetName val="Payitems"/>
      <sheetName val="Basis (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sheetData sheetId="1" refreshError="1"/>
      <sheetData sheetId="2" refreshError="1"/>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sheetData sheetId="1" refreshError="1"/>
      <sheetData sheetId="2" refreshError="1"/>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Info"/>
      <sheetName val="Table1"/>
      <sheetName val="Tables2-3"/>
      <sheetName val="Tables4-5"/>
      <sheetName val="Table6"/>
      <sheetName val="Table7"/>
      <sheetName val="Table8"/>
      <sheetName val="Tables9-10"/>
      <sheetName val="Table11"/>
      <sheetName val="Table12"/>
      <sheetName val="Table13-Box1"/>
      <sheetName val="Tables15"/>
      <sheetName val="Box2-Table16"/>
      <sheetName val="Box3"/>
      <sheetName val="Tables17-18"/>
      <sheetName val="Box4-5"/>
      <sheetName val="Tables19-20"/>
      <sheetName val="Box6-Table21"/>
      <sheetName val="Table22-Box8"/>
      <sheetName val="Boxes9-11"/>
      <sheetName val="Table23-Box12"/>
      <sheetName val="Boxes13-14"/>
      <sheetName val="Alloc working w formula"/>
      <sheetName val="Sheet2"/>
      <sheetName val="Enrolees&amp;Graduated"/>
      <sheetName val="Sheet1"/>
      <sheetName val="EDU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U4"/>
      <sheetName val="edu May -ot"/>
      <sheetName val="LYDS4"/>
      <sheetName val="MIMAY4"/>
      <sheetName val="HELEN4"/>
      <sheetName val="OT-PAYROLL"/>
      <sheetName val="ALOBS"/>
      <sheetName val="Edu-5"/>
      <sheetName val="LYDS4 (2)"/>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S AND DIVISIONS"/>
      <sheetName val="Sheet1"/>
      <sheetName val="SCHOOL LEVEL DATA"/>
      <sheetName val="RAW"/>
      <sheetName val="Baseline"/>
      <sheetName val="Sheet5"/>
      <sheetName val="RAW_TRUE"/>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ORITY 2"/>
      <sheetName val="PRIORITY 3"/>
      <sheetName val="Costs and Types"/>
      <sheetName val="Database"/>
      <sheetName val="EDU4"/>
    </sheetNames>
    <sheetDataSet>
      <sheetData sheetId="0" refreshError="1"/>
      <sheetData sheetId="1" refreshError="1"/>
      <sheetData sheetId="2"/>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ORITY 2"/>
      <sheetName val="PRIORITY 3"/>
      <sheetName val="Costs and Types"/>
      <sheetName val="Database"/>
    </sheetNames>
    <sheetDataSet>
      <sheetData sheetId="0" refreshError="1"/>
      <sheetData sheetId="1" refreshError="1"/>
      <sheetData sheetId="2"/>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minangcong"/>
      <sheetName val="Recommendation"/>
      <sheetName val="Liminangcong-SWA"/>
      <sheetName val="Liminangcong-WPR"/>
      <sheetName val="Database"/>
      <sheetName val="Template"/>
      <sheetName val="Summary"/>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buhelebongES"/>
      <sheetName val="DECS 2cl OMS (2)"/>
      <sheetName val="COP2 okiot tabuac bcps(100)"/>
      <sheetName val="Detailed Estimate"/>
      <sheetName val="Sheet2"/>
      <sheetName val="Sheet1"/>
      <sheetName val="unit weight of angle bars"/>
      <sheetName val="unit weight of purlins"/>
      <sheetName val="NEWCON 2017 (CL)"/>
      <sheetName val="BEFF 2016"/>
      <sheetName val="Account Type"/>
      <sheetName val="Source of data"/>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Costs and Types"/>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 val="rates"/>
      <sheetName val="BOQ"/>
      <sheetName val="unit"/>
      <sheetName val="abc"/>
      <sheetName val="Port"/>
      <sheetName val="RATE"/>
      <sheetName val="List and equivalents"/>
      <sheetName val="Profile"/>
      <sheetName val="1_x005f_x0005_"/>
      <sheetName val="⋜ú曆衟Ùꩋᄷ}衭_x005f_x0009_d刀_x0010__x0000__x0000__x0000__x0001_"/>
      <sheetName val="⋜ú曆衟Ùꩋᄷ}衭_x005f_x0009_d_x0000__x0000_Ā_x0000__x0000__x0000_"/>
      <sheetName val="1cl_7x9_modified_wo_ceiling_23"/>
      <sheetName val="pow_(final)21"/>
      <sheetName val="2cl_7x9_modified21"/>
      <sheetName val="1cl_7x9_Ramon21"/>
      <sheetName val="1cl_7x7_modified21"/>
      <sheetName val="2cl_7x7_modified21"/>
      <sheetName val="1cl_7x9_modified21"/>
      <sheetName val="3cl_7x9_modified21"/>
      <sheetName val="2sty4cl_21"/>
      <sheetName val="2sty6cl_21"/>
      <sheetName val="2sty8cl_21"/>
      <sheetName val="h_e_21"/>
      <sheetName val="cr_attached21"/>
      <sheetName val="cr_detached21"/>
      <sheetName val="rc_septic_vault21"/>
      <sheetName val="chb_septic_vault21"/>
      <sheetName val="1cl_(2)21"/>
      <sheetName val="PROGRAM_of_WORK21"/>
      <sheetName val="1cl_7x7_M21"/>
      <sheetName val="repair_det_est12"/>
      <sheetName val="program_of_works12"/>
      <sheetName val="2cl_7x7_M12"/>
      <sheetName val="3cl_7x7_M12"/>
      <sheetName val="1cl_7x9_M12"/>
      <sheetName val="2cl_7x9_M12"/>
      <sheetName val="3cl_7x9_M12"/>
      <sheetName val="4cl_7x9_M12"/>
      <sheetName val="1cl_7x9_O12"/>
      <sheetName val="2cl_7x9_O12"/>
      <sheetName val="2cl_7x9_O_sphere12"/>
      <sheetName val="3cl_7x9_O12"/>
      <sheetName val="science_lab12"/>
      <sheetName val="Typhoon_Resistance_2CL12"/>
      <sheetName val="DECS_2cl_OMS_(2)8"/>
      <sheetName val="COP2_okiot_tabuac_bcps(100)8"/>
      <sheetName val="Detailed_Estimate2"/>
      <sheetName val="unit_weight_of_angle_bars2"/>
      <sheetName val="unit_weight_of_purlins2"/>
      <sheetName val="NEWCON_2017_(CL)2"/>
      <sheetName val="BEFF_20162"/>
      <sheetName val="Account_Type2"/>
      <sheetName val="Source_of_data1"/>
      <sheetName val="1"/>
      <sheetName val="⋜ú曆衟Ùꩋᄷ}衭_d駒ÿ꫏ì蠱"/>
      <sheetName val="Costs_and_Types"/>
      <sheetName val="GRAND_SUM"/>
      <sheetName val="Summary_Conf_Rm"/>
      <sheetName val="DET_CONF_RM"/>
      <sheetName val="rc_ceptic_vault"/>
      <sheetName val="2020_unit_cost"/>
      <sheetName val="⋜ú曆衟Ùꩋᄷ}衭_d駒ÿ꫏ì蠱1"/>
      <sheetName val="⋜ú曆衟Ùꩋᄷ}衭_x005f_x0009_d刀_x0010_"/>
      <sheetName val="⋜ú曆衟Ùꩋᄷ}衭_x005f_x0009_d"/>
      <sheetName val="⋜ú曆衟Ùꩋᄷ}衭_x005f_x0009_d刀_x0010__x0001_"/>
      <sheetName val="Sheet1 (2)"/>
      <sheetName val="CD (3)"/>
      <sheetName val="CD (2)"/>
      <sheetName val="BckUp"/>
      <sheetName val="RSB"/>
      <sheetName val="ROOF"/>
      <sheetName val="403(a)StSteel"/>
      <sheetName val="CLUB"/>
      <sheetName val="4.1_haul-aggregates"/>
      <sheetName val="FEET"/>
      <sheetName val="asdfghj"/>
      <sheetName val="600(3)a"/>
      <sheetName val="242-3 summaryOPC"/>
      <sheetName val="101(2)e"/>
      <sheetName val="101(2)g"/>
      <sheetName val="101(2)c"/>
      <sheetName val="101(2)f"/>
      <sheetName val="Lab Sum"/>
      <sheetName val="Equip &amp; Fuel"/>
      <sheetName val="BQ"/>
      <sheetName val="Cost"/>
      <sheetName val="Mat'l"/>
      <sheetName val="DETAILED ESTIMATES"/>
      <sheetName val="DATA"/>
      <sheetName val="ACCOMP. REPORT sub"/>
      <sheetName val="TABLES"/>
      <sheetName val="JP RIZAL"/>
      <sheetName val="DataSheet"/>
      <sheetName val="Variations"/>
      <sheetName val="Criteria"/>
      <sheetName val="FINAL POW DRAFT"/>
      <sheetName val="table"/>
      <sheetName val="REFERENCE"/>
      <sheetName val="equipment n materials"/>
      <sheetName val="5.1_BPA_sum"/>
      <sheetName val="3_equipment"/>
      <sheetName val="2_comm mat'ls"/>
      <sheetName val="Def"/>
      <sheetName val="1cl_7x9_modified_wo_ceiling_24"/>
      <sheetName val="pow_(final)22"/>
      <sheetName val="2cl_7x9_modified22"/>
      <sheetName val="1cl_7x9_Ramon22"/>
      <sheetName val="1cl_7x7_modified22"/>
      <sheetName val="2cl_7x7_modified22"/>
      <sheetName val="1cl_7x9_modified22"/>
      <sheetName val="3cl_7x9_modified22"/>
      <sheetName val="2sty4cl_22"/>
      <sheetName val="2sty6cl_22"/>
      <sheetName val="2sty8cl_22"/>
      <sheetName val="h_e_22"/>
      <sheetName val="cr_attached22"/>
      <sheetName val="cr_detached22"/>
      <sheetName val="rc_septic_vault22"/>
      <sheetName val="chb_septic_vault22"/>
      <sheetName val="1cl_(2)22"/>
      <sheetName val="PROGRAM_of_WORK22"/>
      <sheetName val="1cl_7x7_M22"/>
      <sheetName val="repair_det_est13"/>
      <sheetName val="program_of_works13"/>
      <sheetName val="2cl_7x7_M13"/>
      <sheetName val="3cl_7x7_M13"/>
      <sheetName val="1cl_7x9_M13"/>
      <sheetName val="2cl_7x9_M13"/>
      <sheetName val="3cl_7x9_M13"/>
      <sheetName val="4cl_7x9_M13"/>
      <sheetName val="1cl_7x9_O13"/>
      <sheetName val="2cl_7x9_O13"/>
      <sheetName val="2cl_7x9_O_sphere13"/>
      <sheetName val="3cl_7x9_O13"/>
      <sheetName val="science_lab13"/>
      <sheetName val="Typhoon_Resistance_2CL13"/>
      <sheetName val="DECS_2cl_OMS_(2)9"/>
      <sheetName val="COP2_okiot_tabuac_bcps(100)9"/>
      <sheetName val="Detailed_Estimate3"/>
      <sheetName val="unit_weight_of_angle_bars3"/>
      <sheetName val="unit_weight_of_purlins3"/>
      <sheetName val="NEWCON_2017_(CL)3"/>
      <sheetName val="BEFF_20163"/>
      <sheetName val="Account_Type3"/>
      <sheetName val="Source_of_data2"/>
      <sheetName val="⋜ú曆衟Ùꩋᄷ}衭_d駒ÿ꫏ì蠱2"/>
      <sheetName val="Costs_and_Types1"/>
      <sheetName val="GRAND_SUM1"/>
      <sheetName val="Summary_Conf_Rm1"/>
      <sheetName val="DET_CONF_RM1"/>
      <sheetName val="rc_ceptic_vault1"/>
      <sheetName val="2020_unit_cost1"/>
      <sheetName val="List_and_equivalents"/>
      <sheetName val="⋜ú曆衟Ùꩋᄷ}衭_x005f_x0009_d刀"/>
      <sheetName val="Sheet1_(2)"/>
      <sheetName val="CD_(3)"/>
      <sheetName val="CD_(2)"/>
      <sheetName val="4_1_haul-aggregates"/>
      <sheetName val="242-3_summaryOPC"/>
      <sheetName val="Lab_Sum"/>
      <sheetName val="Equip_&amp;_Fuel"/>
      <sheetName val="Paint)"/>
      <sheetName val="EQUIPMENT"/>
      <sheetName val="TOE FCL_FSL Fin"/>
      <sheetName val="Source"/>
      <sheetName val="Basis (2)"/>
      <sheetName val="Max"/>
    </sheetNames>
    <sheetDataSet>
      <sheetData sheetId="0"/>
      <sheetData sheetId="1"/>
      <sheetData sheetId="2"/>
      <sheetData sheetId="3"/>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refreshError="1"/>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refreshError="1"/>
      <sheetData sheetId="242"/>
      <sheetData sheetId="243"/>
      <sheetData sheetId="244" refreshError="1"/>
      <sheetData sheetId="245"/>
      <sheetData sheetId="246"/>
      <sheetData sheetId="247"/>
      <sheetData sheetId="248"/>
      <sheetData sheetId="249"/>
      <sheetData sheetId="250"/>
      <sheetData sheetId="251"/>
      <sheetData sheetId="252"/>
      <sheetData sheetId="253"/>
      <sheetData sheetId="254"/>
      <sheetData sheetId="255"/>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refreshError="1"/>
      <sheetData sheetId="778" refreshError="1"/>
      <sheetData sheetId="779" refreshError="1"/>
      <sheetData sheetId="780" refreshError="1"/>
      <sheetData sheetId="781" refreshError="1"/>
      <sheetData sheetId="782" refreshError="1"/>
      <sheetData sheetId="783"/>
      <sheetData sheetId="784"/>
      <sheetData sheetId="785"/>
      <sheetData sheetId="786"/>
      <sheetData sheetId="787"/>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refreshError="1"/>
      <sheetData sheetId="852" refreshError="1"/>
      <sheetData sheetId="853" refreshError="1"/>
      <sheetData sheetId="854"/>
      <sheetData sheetId="855"/>
      <sheetData sheetId="856"/>
      <sheetData sheetId="857"/>
      <sheetData sheetId="858"/>
      <sheetData sheetId="859"/>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sheetData sheetId="872"/>
      <sheetData sheetId="873"/>
      <sheetData sheetId="874"/>
      <sheetData sheetId="875"/>
      <sheetData sheetId="876" refreshError="1"/>
      <sheetData sheetId="877" refreshError="1"/>
      <sheetData sheetId="878"/>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refreshError="1"/>
      <sheetData sheetId="951" refreshError="1"/>
      <sheetData sheetId="952" refreshError="1"/>
      <sheetData sheetId="953" refreshError="1"/>
      <sheetData sheetId="954" refreshError="1"/>
      <sheetData sheetId="95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 DBM"/>
      <sheetName val="FINAL ALLOCATION"/>
      <sheetName val="Standards w Reqmnts"/>
      <sheetName val="Alloc working w formula"/>
      <sheetName val="Funding Reqmts"/>
      <sheetName val="Nurse GC &amp; PDO Requirements"/>
      <sheetName val="Stand Alone"/>
      <sheetName val="School Info"/>
      <sheetName val="list"/>
      <sheetName val="Sheet2"/>
      <sheetName val="Database"/>
      <sheetName val="Costs and Typ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U4"/>
      <sheetName val="edu May -ot"/>
      <sheetName val="LYDS4"/>
      <sheetName val="MIMAY4"/>
      <sheetName val="HELEN4"/>
      <sheetName val="OT-PAYROLL"/>
      <sheetName val="ALOBS"/>
      <sheetName val="Edu-5"/>
      <sheetName val="LYDS4 (2)"/>
      <sheetName val="Database"/>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 val="Def"/>
      <sheetName val="BACOLOD RENTAL RATES"/>
      <sheetName val="Enrolees&amp;Graduat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 sheetId="846" refreshError="1"/>
      <sheetData sheetId="847" refreshError="1"/>
      <sheetData sheetId="84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gr Ive Jay Tambis" refreshedDate="45838.649238888887" createdVersion="8" refreshedVersion="8" minRefreshableVersion="3" recordCount="368" xr:uid="{3BF7DA3F-6874-4E52-A81D-4DB7772B166E}">
  <cacheSource type="worksheet">
    <worksheetSource ref="A7:AU375" sheet="LMS 2020-2024"/>
  </cacheSource>
  <cacheFields count="48">
    <cacheField name="CATEGORY" numFmtId="0">
      <sharedItems count="4">
        <s v="LMS 2020"/>
        <s v="LMS 2021"/>
        <s v="LMS 2022"/>
        <s v="LMS 2023"/>
      </sharedItems>
    </cacheField>
    <cacheField name="REGION" numFmtId="0">
      <sharedItems/>
    </cacheField>
    <cacheField name="DIVISION" numFmtId="0">
      <sharedItems/>
    </cacheField>
    <cacheField name="SCHOOL ID" numFmtId="0">
      <sharedItems containsString="0" containsBlank="1" containsNumber="1" containsInteger="1" minValue="100001" maxValue="502340"/>
    </cacheField>
    <cacheField name="SCHOOL NAME" numFmtId="0">
      <sharedItems/>
    </cacheField>
    <cacheField name="MUNICIPALITY" numFmtId="0">
      <sharedItems/>
    </cacheField>
    <cacheField name="LD" numFmtId="0">
      <sharedItems containsMixedTypes="1" containsNumber="1" containsInteger="1" minValue="0" maxValue="7"/>
    </cacheField>
    <cacheField name="NO. OF SITES" numFmtId="0">
      <sharedItems containsString="0" containsBlank="1" containsNumber="1" containsInteger="1" minValue="1" maxValue="1"/>
    </cacheField>
    <cacheField name="NO. OF CL" numFmtId="0">
      <sharedItems containsSemiMixedTypes="0" containsString="0" containsNumber="1" containsInteger="1" minValue="1" maxValue="14"/>
    </cacheField>
    <cacheField name="SCOPE OF WORK" numFmtId="0">
      <sharedItems longText="1"/>
    </cacheField>
    <cacheField name="PROJECT ALLOCATION" numFmtId="0">
      <sharedItems containsString="0" containsBlank="1" containsNumber="1" minValue="6520" maxValue="37084540.170000002"/>
    </cacheField>
    <cacheField name="CONTRACT AMOUNT" numFmtId="43">
      <sharedItems containsBlank="1" containsMixedTypes="1" containsNumber="1" minValue="0" maxValue="32000000"/>
    </cacheField>
    <cacheField name="STATUS" numFmtId="0">
      <sharedItems/>
    </cacheField>
    <cacheField name="PERCENTAGE OF COMPLETION" numFmtId="0">
      <sharedItems containsSemiMixedTypes="0" containsString="0" containsNumber="1" minValue="0" maxValue="1"/>
    </cacheField>
    <cacheField name=" Target Completion Date " numFmtId="170">
      <sharedItems containsDate="1" containsBlank="1" containsMixedTypes="1" minDate="1899-12-30T00:00:00" maxDate="2025-06-18T00:00:00"/>
    </cacheField>
    <cacheField name="Actual Date of Completion" numFmtId="170">
      <sharedItems containsDate="1" containsBlank="1" containsMixedTypes="1" minDate="1899-12-30T00:00:00" maxDate="2025-05-31T00:00:00"/>
    </cacheField>
    <cacheField name="Project ID" numFmtId="0">
      <sharedItems containsBlank="1" containsMixedTypes="1" containsNumber="1" containsInteger="1" minValue="0" maxValue="44986"/>
    </cacheField>
    <cacheField name="Contract ID" numFmtId="0">
      <sharedItems containsBlank="1" containsMixedTypes="1" containsNumber="1" containsInteger="1" minValue="0" maxValue="45536"/>
    </cacheField>
    <cacheField name="Issuance of Invitation to Bid" numFmtId="0">
      <sharedItems containsDate="1" containsBlank="1" containsMixedTypes="1" minDate="1899-12-31T00:00:00" maxDate="2024-06-07T00:00:00"/>
    </cacheField>
    <cacheField name="Pre-Submission Conference" numFmtId="0">
      <sharedItems containsDate="1" containsBlank="1" containsMixedTypes="1" minDate="1899-12-31T00:00:00" maxDate="2024-06-15T00:00:00"/>
    </cacheField>
    <cacheField name="Bid Opening" numFmtId="0">
      <sharedItems containsDate="1" containsBlank="1" containsMixedTypes="1" minDate="1899-12-31T00:00:00" maxDate="2024-07-06T00:00:00"/>
    </cacheField>
    <cacheField name="Issuance of Resolution to Award" numFmtId="0">
      <sharedItems containsDate="1" containsBlank="1" containsMixedTypes="1" minDate="1899-12-31T00:00:00" maxDate="2024-08-06T00:00:00"/>
    </cacheField>
    <cacheField name="Issuance of Notice to Proceed" numFmtId="0">
      <sharedItems containsDate="1" containsBlank="1" containsMixedTypes="1" minDate="1899-12-31T00:00:00" maxDate="2024-08-27T00:00:00"/>
    </cacheField>
    <cacheField name="Name of Contractor" numFmtId="0">
      <sharedItems containsBlank="1" containsMixedTypes="1" containsNumber="1" containsInteger="1" minValue="0" maxValue="0"/>
    </cacheField>
    <cacheField name="Other Remarks" numFmtId="0">
      <sharedItems containsBlank="1" containsMixedTypes="1" containsNumber="1" containsInteger="1" minValue="0" maxValue="0"/>
    </cacheField>
    <cacheField name="No. of Sites Reverted" numFmtId="0">
      <sharedItems containsSemiMixedTypes="0" containsString="0" containsNumber="1" containsInteger="1" minValue="0" maxValue="1"/>
    </cacheField>
    <cacheField name="No. of Sites Not yet started" numFmtId="0">
      <sharedItems containsSemiMixedTypes="0" containsString="0" containsNumber="1" containsInteger="1" minValue="0" maxValue="1"/>
    </cacheField>
    <cacheField name="No. of Sites Under Procurement" numFmtId="0">
      <sharedItems containsSemiMixedTypes="0" containsString="0" containsNumber="1" containsInteger="1" minValue="0" maxValue="0"/>
    </cacheField>
    <cacheField name="No. of Sites On Going" numFmtId="0">
      <sharedItems containsSemiMixedTypes="0" containsString="0" containsNumber="1" containsInteger="1" minValue="0" maxValue="1"/>
    </cacheField>
    <cacheField name="No. of Sites Completed" numFmtId="0">
      <sharedItems containsSemiMixedTypes="0" containsString="0" containsNumber="1" containsInteger="1" minValue="0" maxValue="1"/>
    </cacheField>
    <cacheField name="No. of Sites Terminated/ Abandoned" numFmtId="0">
      <sharedItems containsSemiMixedTypes="0" containsString="0" containsNumber="1" containsInteger="1" minValue="0" maxValue="1"/>
    </cacheField>
    <cacheField name="No. of CL Reverted" numFmtId="0">
      <sharedItems containsSemiMixedTypes="0" containsString="0" containsNumber="1" containsInteger="1" minValue="0" maxValue="4"/>
    </cacheField>
    <cacheField name="No. of CL Not yet started" numFmtId="0">
      <sharedItems containsSemiMixedTypes="0" containsString="0" containsNumber="1" containsInteger="1" minValue="0" maxValue="4"/>
    </cacheField>
    <cacheField name="No. of CL Under Procurement" numFmtId="0">
      <sharedItems containsSemiMixedTypes="0" containsString="0" containsNumber="1" containsInteger="1" minValue="0" maxValue="0"/>
    </cacheField>
    <cacheField name="No. of CL On Going" numFmtId="0">
      <sharedItems containsSemiMixedTypes="0" containsString="0" containsNumber="1" containsInteger="1" minValue="0" maxValue="4"/>
    </cacheField>
    <cacheField name="No. of CL Completed" numFmtId="0">
      <sharedItems containsSemiMixedTypes="0" containsString="0" containsNumber="1" containsInteger="1" minValue="0" maxValue="14"/>
    </cacheField>
    <cacheField name="No. of CL Terminated/ Abandoned" numFmtId="164">
      <sharedItems containsSemiMixedTypes="0" containsString="0" containsNumber="1" containsInteger="1" minValue="0" maxValue="4"/>
    </cacheField>
    <cacheField name="No. of Sites Reverted2" numFmtId="0">
      <sharedItems containsSemiMixedTypes="0" containsString="0" containsNumber="1" containsInteger="1" minValue="0" maxValue="1"/>
    </cacheField>
    <cacheField name="No. of Sites Not yet started2" numFmtId="0">
      <sharedItems containsSemiMixedTypes="0" containsString="0" containsNumber="1" containsInteger="1" minValue="0" maxValue="1"/>
    </cacheField>
    <cacheField name="No. of Sites Under Procurement2" numFmtId="0">
      <sharedItems containsSemiMixedTypes="0" containsString="0" containsNumber="1" containsInteger="1" minValue="0" maxValue="0"/>
    </cacheField>
    <cacheField name="No. of Sites On Going2" numFmtId="0">
      <sharedItems containsSemiMixedTypes="0" containsString="0" containsNumber="1" containsInteger="1" minValue="0" maxValue="1"/>
    </cacheField>
    <cacheField name="No. of Sites Completed2" numFmtId="0">
      <sharedItems containsSemiMixedTypes="0" containsString="0" containsNumber="1" containsInteger="1" minValue="0" maxValue="1"/>
    </cacheField>
    <cacheField name="No. of Sites Terminated/ Abandoned2" numFmtId="0">
      <sharedItems containsSemiMixedTypes="0" containsString="0" containsNumber="1" containsInteger="1" minValue="0" maxValue="1"/>
    </cacheField>
    <cacheField name="Previous %" numFmtId="0">
      <sharedItems containsSemiMixedTypes="0" containsString="0" containsNumber="1" minValue="0" maxValue="1"/>
    </cacheField>
    <cacheField name="Difference" numFmtId="9">
      <sharedItems containsSemiMixedTypes="0" containsString="0" containsNumber="1" minValue="0" maxValue="0.55000000000000004"/>
    </cacheField>
    <cacheField name="Month Completed" numFmtId="0">
      <sharedItems containsBlank="1" containsMixedTypes="1" containsNumber="1" minValue="1.24" maxValue="12.24"/>
    </cacheField>
    <cacheField name="OGP SCHOOLS with DCP Packages" numFmtId="0">
      <sharedItems containsBlank="1" containsMixedTypes="1" containsNumber="1" containsInteger="1" minValue="1" maxValue="1"/>
    </cacheField>
    <cacheField name="% Completed" numFmtId="0" formula="'No. of Sites Completed2'/'NO. OF SITES'" databaseField="0"/>
  </cacheFields>
  <extLst>
    <ext xmlns:x14="http://schemas.microsoft.com/office/spreadsheetml/2009/9/main" uri="{725AE2AE-9491-48be-B2B4-4EB974FC3084}">
      <x14:pivotCacheDefinition pivotCacheId="11500425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gr Ive Jay Tambis" refreshedDate="45838.649240856481" createdVersion="8" refreshedVersion="8" minRefreshableVersion="3" recordCount="542" xr:uid="{A3763EA6-8697-4C19-B56D-2A17C3C0D311}">
  <cacheSource type="worksheet">
    <worksheetSource ref="A7:BD549" sheet="LMS 2020-2024"/>
  </cacheSource>
  <cacheFields count="56">
    <cacheField name="CATEGORY" numFmtId="0">
      <sharedItems count="5">
        <s v="LMS 2020"/>
        <s v="LMS 2021"/>
        <s v="LMS 2022"/>
        <s v="LMS 2023"/>
        <s v="LMS 2024"/>
      </sharedItems>
    </cacheField>
    <cacheField name="REGION" numFmtId="0">
      <sharedItems/>
    </cacheField>
    <cacheField name="DIVISION" numFmtId="0">
      <sharedItems/>
    </cacheField>
    <cacheField name="SCHOOL ID" numFmtId="0">
      <sharedItems containsString="0" containsBlank="1" containsNumber="1" containsInteger="1" minValue="100001" maxValue="502340"/>
    </cacheField>
    <cacheField name="SCHOOL NAME" numFmtId="0">
      <sharedItems/>
    </cacheField>
    <cacheField name="MUNICIPALITY" numFmtId="0">
      <sharedItems/>
    </cacheField>
    <cacheField name="LD" numFmtId="0">
      <sharedItems containsMixedTypes="1" containsNumber="1" containsInteger="1" minValue="0" maxValue="7"/>
    </cacheField>
    <cacheField name="NO. OF SITES" numFmtId="0">
      <sharedItems containsString="0" containsBlank="1" containsNumber="1" containsInteger="1" minValue="1" maxValue="1"/>
    </cacheField>
    <cacheField name="NO. OF CL" numFmtId="0">
      <sharedItems containsString="0" containsBlank="1" containsNumber="1" containsInteger="1" minValue="1" maxValue="14"/>
    </cacheField>
    <cacheField name="SCOPE OF WORK" numFmtId="0">
      <sharedItems longText="1"/>
    </cacheField>
    <cacheField name="PROJECT ALLOCATION" numFmtId="0">
      <sharedItems containsString="0" containsBlank="1" containsNumber="1" minValue="6520" maxValue="51045855.219999999"/>
    </cacheField>
    <cacheField name="CONTRACT AMOUNT" numFmtId="43">
      <sharedItems containsBlank="1" containsMixedTypes="1" containsNumber="1" minValue="0" maxValue="50030042.700000003"/>
    </cacheField>
    <cacheField name="STATUS" numFmtId="0">
      <sharedItems/>
    </cacheField>
    <cacheField name="PERCENTAGE OF COMPLETION" numFmtId="0">
      <sharedItems containsMixedTypes="1" containsNumber="1" minValue="0" maxValue="1"/>
    </cacheField>
    <cacheField name=" Target Completion Date " numFmtId="170">
      <sharedItems containsDate="1" containsBlank="1" containsMixedTypes="1" minDate="1899-12-30T00:00:00" maxDate="2026-04-03T00:00:00"/>
    </cacheField>
    <cacheField name="Actual Date of Completion" numFmtId="170">
      <sharedItems containsDate="1" containsBlank="1" containsMixedTypes="1" minDate="1899-12-30T00:00:00" maxDate="2025-06-30T00:00:00"/>
    </cacheField>
    <cacheField name="Project ID" numFmtId="0">
      <sharedItems containsBlank="1" containsMixedTypes="1" containsNumber="1" containsInteger="1" minValue="0" maxValue="10336667"/>
    </cacheField>
    <cacheField name="Contract ID" numFmtId="0">
      <sharedItems containsBlank="1" containsMixedTypes="1" containsNumber="1" containsInteger="1" minValue="0" maxValue="10312123"/>
    </cacheField>
    <cacheField name="Issuance of Invitation to Bid" numFmtId="0">
      <sharedItems containsDate="1" containsBlank="1" containsMixedTypes="1" minDate="1899-12-31T00:00:00" maxDate="2024-11-24T00:00:00"/>
    </cacheField>
    <cacheField name="Pre-Submission Conference" numFmtId="0">
      <sharedItems containsDate="1" containsBlank="1" containsMixedTypes="1" minDate="1899-12-31T00:00:00" maxDate="2024-12-01T00:00:00"/>
    </cacheField>
    <cacheField name="Bid Opening" numFmtId="0">
      <sharedItems containsDate="1" containsBlank="1" containsMixedTypes="1" minDate="1899-12-31T00:00:00" maxDate="2024-08-28T00:00:00"/>
    </cacheField>
    <cacheField name="Issuance of Resolution to Award" numFmtId="0">
      <sharedItems containsDate="1" containsBlank="1" containsMixedTypes="1" minDate="1899-12-31T00:00:00" maxDate="2024-10-01T00:00:00"/>
    </cacheField>
    <cacheField name="Issuance of Notice to Proceed" numFmtId="0">
      <sharedItems containsDate="1" containsBlank="1" containsMixedTypes="1" minDate="1899-12-31T00:00:00" maxDate="2025-03-08T00:00:00"/>
    </cacheField>
    <cacheField name="Name of Contractor" numFmtId="0">
      <sharedItems containsBlank="1" containsMixedTypes="1" containsNumber="1" containsInteger="1" minValue="0" maxValue="0"/>
    </cacheField>
    <cacheField name="Other Remarks" numFmtId="0">
      <sharedItems containsBlank="1" containsMixedTypes="1" containsNumber="1" containsInteger="1" minValue="0" maxValue="0"/>
    </cacheField>
    <cacheField name="No. of Sites Reverted" numFmtId="0">
      <sharedItems containsSemiMixedTypes="0" containsString="0" containsNumber="1" containsInteger="1" minValue="0" maxValue="1"/>
    </cacheField>
    <cacheField name="No. of Sites Not yet started" numFmtId="0">
      <sharedItems containsSemiMixedTypes="0" containsString="0" containsNumber="1" containsInteger="1" minValue="0" maxValue="1"/>
    </cacheField>
    <cacheField name="No. of Sites Under Procurement" numFmtId="0">
      <sharedItems containsSemiMixedTypes="0" containsString="0" containsNumber="1" containsInteger="1" minValue="0" maxValue="1"/>
    </cacheField>
    <cacheField name="No. of Sites On Going" numFmtId="0">
      <sharedItems containsSemiMixedTypes="0" containsString="0" containsNumber="1" containsInteger="1" minValue="0" maxValue="1"/>
    </cacheField>
    <cacheField name="No. of Sites Completed" numFmtId="0">
      <sharedItems containsSemiMixedTypes="0" containsString="0" containsNumber="1" containsInteger="1" minValue="0" maxValue="1"/>
    </cacheField>
    <cacheField name="No. of Sites Terminated/ Abandoned" numFmtId="0">
      <sharedItems containsSemiMixedTypes="0" containsString="0" containsNumber="1" containsInteger="1" minValue="0" maxValue="1"/>
    </cacheField>
    <cacheField name="No. of CL Reverted" numFmtId="0">
      <sharedItems containsSemiMixedTypes="0" containsString="0" containsNumber="1" containsInteger="1" minValue="0" maxValue="4"/>
    </cacheField>
    <cacheField name="No. of CL Not yet started" numFmtId="0">
      <sharedItems containsSemiMixedTypes="0" containsString="0" containsNumber="1" containsInteger="1" minValue="0" maxValue="4"/>
    </cacheField>
    <cacheField name="No. of CL Under Procurement" numFmtId="0">
      <sharedItems containsSemiMixedTypes="0" containsString="0" containsNumber="1" containsInteger="1" minValue="0" maxValue="4"/>
    </cacheField>
    <cacheField name="No. of CL On Going" numFmtId="0">
      <sharedItems containsSemiMixedTypes="0" containsString="0" containsNumber="1" containsInteger="1" minValue="0" maxValue="6"/>
    </cacheField>
    <cacheField name="No. of CL Completed" numFmtId="0">
      <sharedItems containsSemiMixedTypes="0" containsString="0" containsNumber="1" containsInteger="1" minValue="0" maxValue="14"/>
    </cacheField>
    <cacheField name="No. of CL Terminated/ Abandoned" numFmtId="164">
      <sharedItems containsSemiMixedTypes="0" containsString="0" containsNumber="1" containsInteger="1" minValue="0" maxValue="4"/>
    </cacheField>
    <cacheField name="No. of Sites Reverted2" numFmtId="0">
      <sharedItems containsSemiMixedTypes="0" containsString="0" containsNumber="1" containsInteger="1" minValue="0" maxValue="1"/>
    </cacheField>
    <cacheField name="No. of Sites Not yet started2" numFmtId="0">
      <sharedItems containsSemiMixedTypes="0" containsString="0" containsNumber="1" containsInteger="1" minValue="0" maxValue="1"/>
    </cacheField>
    <cacheField name="No. of Sites Under Procurement2" numFmtId="0">
      <sharedItems containsSemiMixedTypes="0" containsString="0" containsNumber="1" containsInteger="1" minValue="0" maxValue="1"/>
    </cacheField>
    <cacheField name="No. of Sites On Going2" numFmtId="0">
      <sharedItems containsSemiMixedTypes="0" containsString="0" containsNumber="1" containsInteger="1" minValue="0" maxValue="1"/>
    </cacheField>
    <cacheField name="No. of Sites Completed2" numFmtId="0">
      <sharedItems containsSemiMixedTypes="0" containsString="0" containsNumber="1" containsInteger="1" minValue="0" maxValue="1"/>
    </cacheField>
    <cacheField name="No. of Sites Terminated/ Abandoned2" numFmtId="0">
      <sharedItems containsSemiMixedTypes="0" containsString="0" containsNumber="1" containsInteger="1" minValue="0" maxValue="1"/>
    </cacheField>
    <cacheField name="Previous %" numFmtId="0">
      <sharedItems containsSemiMixedTypes="0" containsString="0" containsNumber="1" minValue="0" maxValue="1"/>
    </cacheField>
    <cacheField name="Difference" numFmtId="9">
      <sharedItems containsMixedTypes="1" containsNumber="1" minValue="0" maxValue="0.95"/>
    </cacheField>
    <cacheField name="Month Completed" numFmtId="0">
      <sharedItems containsBlank="1" containsMixedTypes="1" containsNumber="1" minValue="1.24" maxValue="12.24"/>
    </cacheField>
    <cacheField name="OGP SCHOOLS with DCP Packages" numFmtId="0">
      <sharedItems containsBlank="1" containsMixedTypes="1" containsNumber="1" containsInteger="1" minValue="1" maxValue="1"/>
    </cacheField>
    <cacheField name="TO BE COMPLETED BY 2023" numFmtId="0">
      <sharedItems containsString="0" containsBlank="1" containsNumber="1" containsInteger="1" minValue="0" maxValue="1"/>
    </cacheField>
    <cacheField name="TO BE COMPLETED BY 20232" numFmtId="0">
      <sharedItems containsString="0" containsBlank="1" containsNumber="1" containsInteger="1" minValue="0" maxValue="1"/>
    </cacheField>
    <cacheField name="No. of Sites (original)" numFmtId="0">
      <sharedItems containsString="0" containsBlank="1" containsNumber="1" containsInteger="1" minValue="1" maxValue="1"/>
    </cacheField>
    <cacheField name="No. of Classrooms (original)" numFmtId="0">
      <sharedItems containsString="0" containsBlank="1" containsNumber="1" containsInteger="1" minValue="2" maxValue="6"/>
    </cacheField>
    <cacheField name="Project Allocation (original)" numFmtId="0">
      <sharedItems containsString="0" containsBlank="1" containsNumber="1" minValue="10379721.4300004" maxValue="24792922.25"/>
    </cacheField>
    <cacheField name="BBM ADMINISTRATION" numFmtId="0">
      <sharedItems containsBlank="1"/>
    </cacheField>
    <cacheField name="Batch" numFmtId="0">
      <sharedItems containsString="0" containsBlank="1" containsNumber="1" containsInteger="1" minValue="1" maxValue="2"/>
    </cacheField>
    <cacheField name="Municipality Class" numFmtId="0">
      <sharedItems containsBlank="1"/>
    </cacheField>
    <cacheField name="Provision of Solar Panel"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gr Ive Jay Tambis" refreshedDate="45838.650371064818" createdVersion="8" refreshedVersion="8" minRefreshableVersion="3" recordCount="542" xr:uid="{C05E2CC1-96E2-48EE-B1C8-30BB31471A81}">
  <cacheSource type="worksheet">
    <worksheetSource ref="A7:BC549" sheet="LMS 2020-2024"/>
  </cacheSource>
  <cacheFields count="55">
    <cacheField name="CATEGORY" numFmtId="0">
      <sharedItems count="5">
        <s v="LMS 2020"/>
        <s v="LMS 2021"/>
        <s v="LMS 2022"/>
        <s v="LMS 2023"/>
        <s v="LMS 2024"/>
      </sharedItems>
    </cacheField>
    <cacheField name="REGION" numFmtId="0">
      <sharedItems count="15">
        <s v="CAR"/>
        <s v="CARAGA"/>
        <s v="Region I"/>
        <s v="Region II"/>
        <s v="Region IV-A"/>
        <s v="Region IV-B"/>
        <s v="Region IX"/>
        <s v="Region V"/>
        <s v="Region VI"/>
        <s v="Region VII"/>
        <s v="Region VIII"/>
        <s v="Region X"/>
        <s v="Region XI"/>
        <s v="Region XII"/>
        <s v="Region III"/>
      </sharedItems>
    </cacheField>
    <cacheField name="DIVISION" numFmtId="0">
      <sharedItems/>
    </cacheField>
    <cacheField name="SCHOOL ID" numFmtId="0">
      <sharedItems containsString="0" containsBlank="1" containsNumber="1" containsInteger="1" minValue="100001" maxValue="502340"/>
    </cacheField>
    <cacheField name="SCHOOL NAME" numFmtId="0">
      <sharedItems/>
    </cacheField>
    <cacheField name="MUNICIPALITY" numFmtId="0">
      <sharedItems/>
    </cacheField>
    <cacheField name="LD" numFmtId="0">
      <sharedItems containsMixedTypes="1" containsNumber="1" containsInteger="1" minValue="0" maxValue="7"/>
    </cacheField>
    <cacheField name="NO. OF SITES" numFmtId="0">
      <sharedItems containsString="0" containsBlank="1" containsNumber="1" containsInteger="1" minValue="1" maxValue="1"/>
    </cacheField>
    <cacheField name="NO. OF CL" numFmtId="0">
      <sharedItems containsString="0" containsBlank="1" containsNumber="1" containsInteger="1" minValue="1" maxValue="14"/>
    </cacheField>
    <cacheField name="SCOPE OF WORK" numFmtId="0">
      <sharedItems longText="1"/>
    </cacheField>
    <cacheField name="PROJECT ALLOCATION" numFmtId="0">
      <sharedItems containsString="0" containsBlank="1" containsNumber="1" minValue="6520" maxValue="51045855.219999999"/>
    </cacheField>
    <cacheField name="CONTRACT AMOUNT" numFmtId="43">
      <sharedItems containsBlank="1" containsMixedTypes="1" containsNumber="1" minValue="0" maxValue="50030042.700000003"/>
    </cacheField>
    <cacheField name="STATUS" numFmtId="0">
      <sharedItems/>
    </cacheField>
    <cacheField name="PERCENTAGE OF COMPLETION" numFmtId="0">
      <sharedItems containsMixedTypes="1" containsNumber="1" minValue="0" maxValue="1"/>
    </cacheField>
    <cacheField name=" Target Completion Date " numFmtId="170">
      <sharedItems containsDate="1" containsBlank="1" containsMixedTypes="1" minDate="1899-12-30T00:00:00" maxDate="2026-04-03T00:00:00"/>
    </cacheField>
    <cacheField name="Actual Date of Completion" numFmtId="170">
      <sharedItems containsDate="1" containsBlank="1" containsMixedTypes="1" minDate="1899-12-30T00:00:00" maxDate="2025-06-30T00:00:00"/>
    </cacheField>
    <cacheField name="Project ID" numFmtId="0">
      <sharedItems containsBlank="1" containsMixedTypes="1" containsNumber="1" containsInteger="1" minValue="0" maxValue="10336667"/>
    </cacheField>
    <cacheField name="Contract ID" numFmtId="0">
      <sharedItems containsBlank="1" containsMixedTypes="1" containsNumber="1" containsInteger="1" minValue="0" maxValue="10312123"/>
    </cacheField>
    <cacheField name="Issuance of Invitation to Bid" numFmtId="0">
      <sharedItems containsDate="1" containsBlank="1" containsMixedTypes="1" minDate="1899-12-31T00:00:00" maxDate="2024-11-24T00:00:00"/>
    </cacheField>
    <cacheField name="Pre-Submission Conference" numFmtId="0">
      <sharedItems containsDate="1" containsBlank="1" containsMixedTypes="1" minDate="1899-12-31T00:00:00" maxDate="2024-12-01T00:00:00"/>
    </cacheField>
    <cacheField name="Bid Opening" numFmtId="0">
      <sharedItems containsDate="1" containsBlank="1" containsMixedTypes="1" minDate="1899-12-31T00:00:00" maxDate="2024-08-28T00:00:00"/>
    </cacheField>
    <cacheField name="Issuance of Resolution to Award" numFmtId="0">
      <sharedItems containsDate="1" containsBlank="1" containsMixedTypes="1" minDate="1899-12-31T00:00:00" maxDate="2024-10-01T00:00:00"/>
    </cacheField>
    <cacheField name="Issuance of Notice to Proceed" numFmtId="0">
      <sharedItems containsDate="1" containsBlank="1" containsMixedTypes="1" minDate="1899-12-31T00:00:00" maxDate="2025-03-08T00:00:00"/>
    </cacheField>
    <cacheField name="Name of Contractor" numFmtId="0">
      <sharedItems containsBlank="1" containsMixedTypes="1" containsNumber="1" containsInteger="1" minValue="0" maxValue="0"/>
    </cacheField>
    <cacheField name="Other Remarks" numFmtId="0">
      <sharedItems containsBlank="1" containsMixedTypes="1" containsNumber="1" containsInteger="1" minValue="0" maxValue="0"/>
    </cacheField>
    <cacheField name="No. of Sites Reverted" numFmtId="0">
      <sharedItems containsSemiMixedTypes="0" containsString="0" containsNumber="1" containsInteger="1" minValue="0" maxValue="1"/>
    </cacheField>
    <cacheField name="No. of Sites Not yet started" numFmtId="0">
      <sharedItems containsSemiMixedTypes="0" containsString="0" containsNumber="1" containsInteger="1" minValue="0" maxValue="1"/>
    </cacheField>
    <cacheField name="No. of Sites Under Procurement" numFmtId="0">
      <sharedItems containsSemiMixedTypes="0" containsString="0" containsNumber="1" containsInteger="1" minValue="0" maxValue="1"/>
    </cacheField>
    <cacheField name="No. of Sites On Going" numFmtId="0">
      <sharedItems containsSemiMixedTypes="0" containsString="0" containsNumber="1" containsInteger="1" minValue="0" maxValue="1"/>
    </cacheField>
    <cacheField name="No. of Sites Completed" numFmtId="0">
      <sharedItems containsSemiMixedTypes="0" containsString="0" containsNumber="1" containsInteger="1" minValue="0" maxValue="1"/>
    </cacheField>
    <cacheField name="No. of Sites Terminated/ Abandoned" numFmtId="0">
      <sharedItems containsSemiMixedTypes="0" containsString="0" containsNumber="1" containsInteger="1" minValue="0" maxValue="1"/>
    </cacheField>
    <cacheField name="No. of CL Reverted" numFmtId="0">
      <sharedItems containsSemiMixedTypes="0" containsString="0" containsNumber="1" containsInteger="1" minValue="0" maxValue="4"/>
    </cacheField>
    <cacheField name="No. of CL Not yet started" numFmtId="0">
      <sharedItems containsSemiMixedTypes="0" containsString="0" containsNumber="1" containsInteger="1" minValue="0" maxValue="4"/>
    </cacheField>
    <cacheField name="No. of CL Under Procurement" numFmtId="0">
      <sharedItems containsSemiMixedTypes="0" containsString="0" containsNumber="1" containsInteger="1" minValue="0" maxValue="4"/>
    </cacheField>
    <cacheField name="No. of CL On Going" numFmtId="0">
      <sharedItems containsSemiMixedTypes="0" containsString="0" containsNumber="1" containsInteger="1" minValue="0" maxValue="6"/>
    </cacheField>
    <cacheField name="No. of CL Completed" numFmtId="0">
      <sharedItems containsSemiMixedTypes="0" containsString="0" containsNumber="1" containsInteger="1" minValue="0" maxValue="14"/>
    </cacheField>
    <cacheField name="No. of CL Terminated/ Abandoned" numFmtId="164">
      <sharedItems containsSemiMixedTypes="0" containsString="0" containsNumber="1" containsInteger="1" minValue="0" maxValue="4"/>
    </cacheField>
    <cacheField name="No. of Sites Reverted2" numFmtId="0">
      <sharedItems containsSemiMixedTypes="0" containsString="0" containsNumber="1" containsInteger="1" minValue="0" maxValue="1"/>
    </cacheField>
    <cacheField name="No. of Sites Not yet started2" numFmtId="0">
      <sharedItems containsSemiMixedTypes="0" containsString="0" containsNumber="1" containsInteger="1" minValue="0" maxValue="1"/>
    </cacheField>
    <cacheField name="No. of Sites Under Procurement2" numFmtId="0">
      <sharedItems containsSemiMixedTypes="0" containsString="0" containsNumber="1" containsInteger="1" minValue="0" maxValue="1"/>
    </cacheField>
    <cacheField name="No. of Sites On Going2" numFmtId="0">
      <sharedItems containsSemiMixedTypes="0" containsString="0" containsNumber="1" containsInteger="1" minValue="0" maxValue="1"/>
    </cacheField>
    <cacheField name="No. of Sites Completed2" numFmtId="0">
      <sharedItems containsSemiMixedTypes="0" containsString="0" containsNumber="1" containsInteger="1" minValue="0" maxValue="1"/>
    </cacheField>
    <cacheField name="No. of Sites Terminated/ Abandoned2" numFmtId="0">
      <sharedItems containsSemiMixedTypes="0" containsString="0" containsNumber="1" containsInteger="1" minValue="0" maxValue="1"/>
    </cacheField>
    <cacheField name="Previous %" numFmtId="0">
      <sharedItems containsSemiMixedTypes="0" containsString="0" containsNumber="1" minValue="0" maxValue="1"/>
    </cacheField>
    <cacheField name="Difference" numFmtId="9">
      <sharedItems containsMixedTypes="1" containsNumber="1" minValue="0" maxValue="0.95"/>
    </cacheField>
    <cacheField name="Month Completed" numFmtId="0">
      <sharedItems containsBlank="1" containsMixedTypes="1" containsNumber="1" minValue="1.24" maxValue="12.24"/>
    </cacheField>
    <cacheField name="OGP SCHOOLS with DCP Packages" numFmtId="0">
      <sharedItems containsBlank="1" containsMixedTypes="1" containsNumber="1" containsInteger="1" minValue="1" maxValue="1"/>
    </cacheField>
    <cacheField name="TO BE COMPLETED BY 2023" numFmtId="0">
      <sharedItems containsString="0" containsBlank="1" containsNumber="1" containsInteger="1" minValue="0" maxValue="1"/>
    </cacheField>
    <cacheField name="TO BE COMPLETED BY 20232" numFmtId="0">
      <sharedItems containsString="0" containsBlank="1" containsNumber="1" containsInteger="1" minValue="0" maxValue="1"/>
    </cacheField>
    <cacheField name="No. of Sites (original)" numFmtId="0">
      <sharedItems containsString="0" containsBlank="1" containsNumber="1" containsInteger="1" minValue="1" maxValue="1"/>
    </cacheField>
    <cacheField name="No. of Classrooms (original)" numFmtId="0">
      <sharedItems containsString="0" containsBlank="1" containsNumber="1" containsInteger="1" minValue="2" maxValue="6"/>
    </cacheField>
    <cacheField name="Project Allocation (original)" numFmtId="0">
      <sharedItems containsString="0" containsBlank="1" containsNumber="1" minValue="10379721.4300004" maxValue="24792922.25"/>
    </cacheField>
    <cacheField name="BBM ADMINISTRATION" numFmtId="0">
      <sharedItems containsBlank="1"/>
    </cacheField>
    <cacheField name="Batch" numFmtId="0">
      <sharedItems containsString="0" containsBlank="1" containsNumber="1" containsInteger="1" minValue="1" maxValue="2"/>
    </cacheField>
    <cacheField name="Municipality Class" numFmtId="0">
      <sharedItems containsBlank="1"/>
    </cacheField>
  </cacheFields>
  <extLst>
    <ext xmlns:x14="http://schemas.microsoft.com/office/spreadsheetml/2009/9/main" uri="{725AE2AE-9491-48be-B2B4-4EB974FC3084}">
      <x14:pivotCacheDefinition pivotCacheId="1404359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8">
  <r>
    <x v="0"/>
    <s v="CAR"/>
    <s v="Abra"/>
    <n v="135114"/>
    <s v="Tillilo PS"/>
    <s v="LUBA"/>
    <n v="0"/>
    <n v="1"/>
    <n v="2"/>
    <s v=" CONSTRUCTION OF ONE (1) STOREY - TWO (2) CLASSROOMS SCHOOL BUILDING (WITH COMMON TOILET) WITH PROVISION OF RAINWATER COLLECTOR, SCHOOL FURNITURE, SOIL PROTECTION, AND WATER SYSTEM"/>
    <n v="18778535.110199999"/>
    <n v="18761650.969999999"/>
    <s v="Completed"/>
    <n v="1"/>
    <d v="2022-05-12T00:00:00"/>
    <d v="2022-04-12T00:00:00"/>
    <n v="0"/>
    <s v="CAR-ABRA-2021-07"/>
    <d v="2021-07-14T00:00:00"/>
    <d v="2021-07-21T00:00:00"/>
    <d v="2021-08-03T00:00:00"/>
    <d v="2021-08-13T00:00:00"/>
    <d v="2021-09-01T00:00:00"/>
    <s v="Lonnie Construction/Lonnie Moun B.Quilloy"/>
    <n v="0"/>
    <n v="0"/>
    <n v="0"/>
    <n v="0"/>
    <n v="0"/>
    <n v="1"/>
    <n v="0"/>
    <n v="0"/>
    <n v="0"/>
    <n v="0"/>
    <n v="0"/>
    <n v="2"/>
    <n v="0"/>
    <n v="0"/>
    <n v="0"/>
    <n v="0"/>
    <n v="0"/>
    <n v="1"/>
    <n v="0"/>
    <n v="1"/>
    <n v="0"/>
    <s v="previous yrs"/>
    <m/>
  </r>
  <r>
    <x v="0"/>
    <s v="CAR"/>
    <s v="Abra"/>
    <n v="135170"/>
    <s v="Bantay Primary School"/>
    <s v="SALLAPADAN"/>
    <n v="0"/>
    <n v="1"/>
    <n v="2"/>
    <s v=" CONSTRUCTION OF ONE (1) STOREY - TWO (2) CLASSROOMS SCHOOL BUILDING (WITH COMMON TOILET) WITH PROVISION OF RAINWATER COLLECTOR, SCHOOL FURNITURE, SOIL PROTECTION, AND WATER SYSTEM"/>
    <n v="9593256.5077"/>
    <n v="9578381.7200000007"/>
    <s v="Completed"/>
    <n v="1"/>
    <d v="2022-06-01T00:00:00"/>
    <d v="2022-03-12T00:00:00"/>
    <n v="0"/>
    <s v="CAR-ABRA-2021-09"/>
    <d v="2021-07-14T00:00:00"/>
    <d v="2021-07-21T00:00:00"/>
    <d v="2021-08-03T00:00:00"/>
    <d v="2021-08-13T00:00:00"/>
    <d v="2021-09-01T00:00:00"/>
    <s v="HGW=3 Engineering &amp; Construction/ Hilbert B. Willie       "/>
    <n v="0"/>
    <n v="0"/>
    <n v="0"/>
    <n v="0"/>
    <n v="0"/>
    <n v="1"/>
    <n v="0"/>
    <n v="0"/>
    <n v="0"/>
    <n v="0"/>
    <n v="0"/>
    <n v="2"/>
    <n v="0"/>
    <n v="0"/>
    <n v="0"/>
    <n v="0"/>
    <n v="0"/>
    <n v="1"/>
    <n v="0"/>
    <n v="1"/>
    <n v="0"/>
    <s v="previous yrs"/>
    <n v="1"/>
  </r>
  <r>
    <x v="0"/>
    <s v="CAR"/>
    <s v="Abra"/>
    <n v="135101"/>
    <s v="Likowan PS"/>
    <s v="TUBO"/>
    <n v="0"/>
    <n v="1"/>
    <n v="2"/>
    <s v="CONSTRUCTION OF ONE (1) STOREY - TWO (2) CLASSROOMS SCHOOL BUILDING (WITHOUT TOILET) WITH PROVISION OF RAINWATER COLLECTOR, WATER AND SANITATION FACILITIES (4 - SEATER), SCHOOL FURNITURE, SOIL PROTECTION AND WATER SYSTEM"/>
    <n v="18135713.249069933"/>
    <n v="18121787.120000001"/>
    <s v="Completed"/>
    <n v="1"/>
    <d v="2022-06-11T00:00:00"/>
    <d v="2022-06-27T00:00:00"/>
    <n v="0"/>
    <s v="CAR-ABRA-2021-10"/>
    <d v="2021-07-14T00:00:00"/>
    <d v="2021-07-21T00:00:00"/>
    <d v="2021-08-03T00:00:00"/>
    <d v="2021-08-13T00:00:00"/>
    <d v="2021-09-01T00:00:00"/>
    <s v="HOPE EFG Builders/Esther P. Sangcaan"/>
    <n v="0"/>
    <n v="0"/>
    <n v="0"/>
    <n v="0"/>
    <n v="0"/>
    <n v="1"/>
    <n v="0"/>
    <n v="0"/>
    <n v="0"/>
    <n v="0"/>
    <n v="0"/>
    <n v="2"/>
    <n v="0"/>
    <n v="0"/>
    <n v="0"/>
    <n v="0"/>
    <n v="0"/>
    <n v="1"/>
    <n v="0"/>
    <n v="1"/>
    <n v="0"/>
    <s v="previous yrs"/>
    <m/>
  </r>
  <r>
    <x v="0"/>
    <s v="CAR"/>
    <s v="Abra"/>
    <n v="218508"/>
    <s v="Gacab PS"/>
    <s v="MALIBCONG"/>
    <n v="1"/>
    <n v="1"/>
    <n v="2"/>
    <s v=" CONSTRUCTION OF ONE (1) STOREY - TWO (2) CLASSROOMS SCHOOL BUILDING (WITH COMMON TOILET) WITH PROVISION OF RAIN WATER COLLECTOR, SCHOOL FURNITURE,  WATER SYSTEM AND SLOPE PROTECTION"/>
    <n v="21387725.206"/>
    <n v="21372483.539999999"/>
    <s v="Completed"/>
    <n v="1"/>
    <d v="2022-07-01T00:00:00"/>
    <d v="2022-03-12T00:00:00"/>
    <n v="0"/>
    <s v="CAR-ABRA-2021-08"/>
    <d v="2021-07-14T00:00:00"/>
    <d v="2021-07-21T00:00:00"/>
    <d v="2021-08-03T00:00:00"/>
    <d v="2021-08-13T00:00:00"/>
    <d v="2021-09-01T00:00:00"/>
    <s v="Baje Construction/Ernesto B. Baje"/>
    <n v="0"/>
    <n v="0"/>
    <n v="0"/>
    <n v="0"/>
    <n v="0"/>
    <n v="1"/>
    <n v="0"/>
    <n v="0"/>
    <n v="0"/>
    <n v="0"/>
    <n v="0"/>
    <n v="2"/>
    <n v="0"/>
    <n v="0"/>
    <n v="0"/>
    <n v="0"/>
    <n v="0"/>
    <n v="1"/>
    <n v="0"/>
    <n v="1"/>
    <n v="0"/>
    <s v="previous yrs"/>
    <m/>
  </r>
  <r>
    <x v="0"/>
    <s v="CAR"/>
    <s v="Apayao"/>
    <n v="135231"/>
    <s v="Cadaclan ES"/>
    <s v="CALANASAN (BAYAG)"/>
    <n v="0"/>
    <n v="1"/>
    <n v="2"/>
    <s v="CONSTRUCTION OF ONE (1) STOREY - TWO (2) CLASSROOMS SCHOOL BUILDING WITH PROVISION OF SCHOOL FURNITURE, RAIN WATER COLLECTOR AND SOLAR PV ENERGY SYSTEM"/>
    <n v="18186711.662100002"/>
    <n v="0"/>
    <s v="Completed"/>
    <n v="1"/>
    <d v="1899-12-30T00:00:00"/>
    <d v="1899-12-30T00:00:00"/>
    <s v="LMS-2020-001"/>
    <n v="0"/>
    <s v="July 1,2021"/>
    <s v="July 7,2021"/>
    <s v="July 19,2021"/>
    <d v="1899-12-30T00:00:00"/>
    <d v="1899-12-30T00:00:00"/>
    <n v="0"/>
    <s v="Contract Preparation"/>
    <n v="0"/>
    <n v="0"/>
    <n v="0"/>
    <n v="0"/>
    <n v="1"/>
    <n v="0"/>
    <n v="0"/>
    <n v="0"/>
    <n v="0"/>
    <n v="0"/>
    <n v="2"/>
    <n v="0"/>
    <n v="0"/>
    <n v="0"/>
    <n v="0"/>
    <n v="0"/>
    <n v="1"/>
    <n v="0"/>
    <n v="1"/>
    <n v="0"/>
    <s v="previous yrs"/>
    <n v="1"/>
  </r>
  <r>
    <x v="0"/>
    <s v="CAR"/>
    <s v="Apayao"/>
    <n v="135231"/>
    <s v="Cadaclan ES"/>
    <s v="CALANASAN (BAYAG)"/>
    <n v="0"/>
    <m/>
    <n v="2"/>
    <s v="CONSTRUCTION OF ONE (1) STOREY - TWO (2) CLASSROOMS SCHOOL BUILDING WITH PROVISION OF SCHOOL FURNITURE, RAIN WATER COLLECTOR AND SOLAR PV ENERGY SYSTEM"/>
    <m/>
    <n v="0"/>
    <s v="Completed"/>
    <n v="1"/>
    <d v="1899-12-30T00:00:00"/>
    <d v="1899-12-30T00:00:00"/>
    <s v="LMS-2020-001"/>
    <n v="0"/>
    <s v="July 1,2021"/>
    <s v="July 7,2021"/>
    <s v="July 19,2021"/>
    <d v="1899-12-30T00:00:00"/>
    <d v="1899-12-30T00:00:00"/>
    <n v="0"/>
    <s v="Contract Preparation"/>
    <n v="0"/>
    <n v="0"/>
    <n v="0"/>
    <n v="0"/>
    <n v="1"/>
    <n v="0"/>
    <n v="0"/>
    <n v="0"/>
    <n v="0"/>
    <n v="0"/>
    <n v="2"/>
    <n v="0"/>
    <n v="0"/>
    <n v="0"/>
    <n v="0"/>
    <n v="0"/>
    <n v="0"/>
    <n v="0"/>
    <n v="1"/>
    <n v="0"/>
    <s v="previous yrs"/>
    <n v="1"/>
  </r>
  <r>
    <x v="0"/>
    <s v="CAR"/>
    <s v="Benguet"/>
    <n v="135556"/>
    <s v="Mongoto Elementary School"/>
    <s v="Kabayan"/>
    <n v="0"/>
    <n v="1"/>
    <n v="4"/>
    <s v=" CONSTRUCTION OF ONE (1) STOREY - FOUR (4) CLASSROOMS SCHOOL BUILDING (WITH COMMON TOILET) WITH PROVISION OF RAINWATER COLLECTOR, SCHOOL FURNITURE, SOLAR PV ENERGY SYSTEM, AND WATER SYSTEM AND RETAINING WALL"/>
    <n v="20828590.340697818"/>
    <n v="0"/>
    <s v="Completed"/>
    <n v="1"/>
    <d v="1899-12-30T00:00:00"/>
    <d v="1899-12-30T00:00:00"/>
    <n v="0"/>
    <n v="0"/>
    <d v="1899-12-30T00:00:00"/>
    <d v="1899-12-30T00:00:00"/>
    <d v="1899-12-30T00:00:00"/>
    <d v="1899-12-30T00:00:00"/>
    <d v="1899-12-30T00:00:00"/>
    <n v="0"/>
    <s v="Delay was caused by the collapsed retaining wall"/>
    <n v="0"/>
    <n v="0"/>
    <n v="0"/>
    <n v="0"/>
    <n v="1"/>
    <n v="0"/>
    <n v="0"/>
    <n v="0"/>
    <n v="0"/>
    <n v="0"/>
    <n v="4"/>
    <n v="0"/>
    <n v="0"/>
    <n v="0"/>
    <n v="0"/>
    <n v="0"/>
    <n v="1"/>
    <n v="0"/>
    <n v="1"/>
    <n v="0"/>
    <n v="2.23"/>
    <n v="1"/>
  </r>
  <r>
    <x v="0"/>
    <s v="CAR"/>
    <s v="Ifugao"/>
    <m/>
    <s v="Lubo-ong ES- Extension"/>
    <s v="HUNGDUAN"/>
    <n v="0"/>
    <n v="1"/>
    <n v="4"/>
    <s v=" CONSTRUCTION OF ONE (1) STOREY - FOUR (4) CLASSROOMS SCHOOL BUILDING (WITHOUT TOILET) WITH PROVISION OF   RAINWATER COLLECTOR, WATER AND SANITATION FACILITIES (4 - SEATER), SCHOOL FURNITURE , WATER SYSTEM AND SLOPE PROTECTION"/>
    <n v="14038425.3807"/>
    <n v="0"/>
    <s v="Completed"/>
    <n v="1"/>
    <d v="1899-12-30T00:00:00"/>
    <d v="1899-12-30T00:00:00"/>
    <n v="0"/>
    <n v="0"/>
    <d v="2021-07-27T00:00:00"/>
    <d v="2021-08-03T00:00:00"/>
    <d v="2021-08-17T00:00:00"/>
    <d v="1899-12-30T00:00:00"/>
    <d v="1899-12-30T00:00:00"/>
    <n v="0"/>
    <n v="0"/>
    <n v="0"/>
    <n v="0"/>
    <n v="0"/>
    <n v="0"/>
    <n v="1"/>
    <n v="0"/>
    <n v="0"/>
    <n v="0"/>
    <n v="0"/>
    <n v="0"/>
    <n v="4"/>
    <n v="0"/>
    <n v="0"/>
    <n v="0"/>
    <n v="0"/>
    <n v="0"/>
    <n v="1"/>
    <n v="0"/>
    <n v="1"/>
    <n v="0"/>
    <n v="6.23"/>
    <m/>
  </r>
  <r>
    <x v="0"/>
    <s v="CAR"/>
    <s v="Ifugao"/>
    <m/>
    <s v="Jolowon ES-Annex"/>
    <s v="Lamut"/>
    <n v="0"/>
    <n v="1"/>
    <n v="4"/>
    <s v=" CONSTRUCTION OF ONE (1) STOREY - FOUR (4) CLASSROOMS SCHOOL BUILDING (WITH COMMON TOILET) WITH PROVISION OF RAIN WATER COLLECTOR, SCHOOL FURNITURE, SLOPE PROTECTION AND WATER SYSTEM"/>
    <n v="18410762.9113"/>
    <n v="0"/>
    <s v="Completed"/>
    <n v="1"/>
    <d v="1899-12-30T00:00:00"/>
    <d v="1899-12-30T00:00:00"/>
    <n v="0"/>
    <n v="0"/>
    <d v="2021-07-27T00:00:00"/>
    <d v="2021-08-03T00:00:00"/>
    <d v="2021-08-17T00:00:00"/>
    <d v="1899-12-30T00:00:00"/>
    <d v="1899-12-30T00:00:00"/>
    <n v="0"/>
    <s v="The project was terminated due to more than 10% slippage and LD to other DepEd Projects"/>
    <n v="0"/>
    <n v="0"/>
    <n v="0"/>
    <n v="0"/>
    <n v="1"/>
    <n v="0"/>
    <n v="0"/>
    <n v="0"/>
    <n v="0"/>
    <n v="0"/>
    <n v="4"/>
    <n v="0"/>
    <n v="0"/>
    <n v="0"/>
    <n v="0"/>
    <n v="0"/>
    <n v="1"/>
    <n v="0"/>
    <n v="1"/>
    <n v="0"/>
    <n v="6.23"/>
    <n v="1"/>
  </r>
  <r>
    <x v="0"/>
    <s v="CAR"/>
    <s v="Kalinga"/>
    <n v="136128"/>
    <s v="Pangol Elementary School"/>
    <s v="TANUDAN"/>
    <n v="0"/>
    <n v="1"/>
    <n v="3"/>
    <s v="CONSTRUCTION OF ONE (1) STOREY - THREE (3) CLASSROOMS SCHOOL BUILDING (WITH COMMON TOILET) WITH PROVISION OF SCHOOL FURNITURE, RAIN WATER COLLECTOR AND WATER SYSTEM"/>
    <n v="11333380.902100001"/>
    <n v="0"/>
    <s v="Completed"/>
    <n v="1"/>
    <d v="1899-12-30T00:00:00"/>
    <d v="1899-12-30T00:00:00"/>
    <n v="0"/>
    <n v="0"/>
    <d v="1899-12-30T00:00:00"/>
    <d v="1899-12-30T00:00:00"/>
    <d v="1899-12-30T00:00:00"/>
    <d v="1899-12-30T00:00:00"/>
    <d v="1899-12-30T00:00:00"/>
    <n v="0"/>
    <s v="For Posting Due to Revalidation of the Project Site and Program Revision on Site Adoptation. (Target for posting August 17, 2021"/>
    <n v="0"/>
    <n v="0"/>
    <n v="0"/>
    <n v="0"/>
    <n v="1"/>
    <n v="0"/>
    <n v="0"/>
    <n v="0"/>
    <n v="0"/>
    <n v="0"/>
    <n v="3"/>
    <n v="0"/>
    <n v="0"/>
    <n v="0"/>
    <n v="0"/>
    <n v="0"/>
    <n v="1"/>
    <n v="0"/>
    <n v="1"/>
    <n v="0"/>
    <n v="2.23"/>
    <m/>
  </r>
  <r>
    <x v="0"/>
    <s v="CAR"/>
    <s v="Kalinga"/>
    <n v="136151"/>
    <s v="Tulgao East Elementary School"/>
    <s v="TINGLAYAN"/>
    <n v="0"/>
    <n v="1"/>
    <n v="2"/>
    <s v="PROPOSED CONSTRUCTION OF ONE (1) STOREY - TWO (2) CLASSROOMS SCHOOL BUILDING (WITHOUT TOILET) WITH SANITATION FACILITIES (4 - SEATER), SCHOOL FURNITURE, SOLAR PV ENERGY SYSTEM, AND WATER SYSTEM"/>
    <n v="20714406.06139439"/>
    <n v="0"/>
    <s v="Completed"/>
    <n v="1"/>
    <d v="1899-12-30T00:00:00"/>
    <d v="1899-12-30T00:00:00"/>
    <n v="0"/>
    <n v="0"/>
    <d v="1899-12-30T00:00:00"/>
    <d v="1899-12-30T00:00:00"/>
    <d v="1899-12-30T00:00:00"/>
    <d v="1899-12-30T00:00:00"/>
    <d v="1899-12-30T00:00:00"/>
    <n v="0"/>
    <n v="0"/>
    <n v="0"/>
    <n v="0"/>
    <n v="0"/>
    <n v="0"/>
    <n v="1"/>
    <n v="0"/>
    <n v="0"/>
    <n v="0"/>
    <n v="0"/>
    <n v="0"/>
    <n v="2"/>
    <n v="0"/>
    <n v="0"/>
    <n v="0"/>
    <n v="0"/>
    <n v="0"/>
    <n v="1"/>
    <n v="0"/>
    <n v="1"/>
    <n v="0"/>
    <n v="2.23"/>
    <m/>
  </r>
  <r>
    <x v="0"/>
    <s v="CAR"/>
    <s v="Kalinga"/>
    <n v="136151"/>
    <s v="Tulgao East Elementary School"/>
    <s v="TINGLAYAN"/>
    <n v="0"/>
    <m/>
    <n v="2"/>
    <s v="PROPOSED CONSTRUCTION OF ONE (1) STOREY - TWO (2) CLASSROOMS SCHOOL BUILDING (WITHOUT TOILET) WITH SANITATION FACILITIES (4 - SEATER), SCHOOL FURNITURE, SOLAR PV ENERGY SYSTEM"/>
    <m/>
    <n v="0"/>
    <s v="Completed"/>
    <n v="1"/>
    <d v="1899-12-30T00:00:00"/>
    <d v="1899-12-30T00:00:00"/>
    <n v="0"/>
    <n v="0"/>
    <d v="1899-12-30T00:00:00"/>
    <d v="1899-12-30T00:00:00"/>
    <d v="1899-12-30T00:00:00"/>
    <d v="1899-12-30T00:00:00"/>
    <d v="1899-12-30T00:00:00"/>
    <n v="0"/>
    <n v="0"/>
    <n v="0"/>
    <n v="0"/>
    <n v="0"/>
    <n v="0"/>
    <n v="1"/>
    <n v="0"/>
    <n v="0"/>
    <n v="0"/>
    <n v="0"/>
    <n v="0"/>
    <n v="2"/>
    <n v="0"/>
    <n v="0"/>
    <n v="0"/>
    <n v="0"/>
    <n v="0"/>
    <n v="0"/>
    <n v="0"/>
    <n v="1"/>
    <n v="0"/>
    <n v="2.23"/>
    <m/>
  </r>
  <r>
    <x v="0"/>
    <s v="CAR"/>
    <s v="Mt. Province"/>
    <n v="136284"/>
    <s v="Apalis Elementary School"/>
    <s v="PARACELIS"/>
    <n v="0"/>
    <n v="1"/>
    <n v="2"/>
    <s v="CONSTRUCTION OF ONE (1) STOREY - TWO (2) CLASSROOMS SCHOOL BUILDING (WITH COMMON TOILET) WITH PROVISION OF RAINWATER COLLECTOR, SCHOOL FURNITURE, SOLAR PV ENERGY SYSTEM, AND  SLOPE PROTECTION"/>
    <n v="27229155.307600003"/>
    <n v="0"/>
    <s v="Completed"/>
    <n v="1"/>
    <d v="1899-12-30T00:00:00"/>
    <d v="1899-12-30T00:00:00"/>
    <n v="0"/>
    <n v="0"/>
    <d v="1899-12-30T00:00:00"/>
    <d v="1899-12-30T00:00:00"/>
    <s v="August 9,2021"/>
    <d v="1899-12-30T00:00:00"/>
    <d v="1899-12-30T00:00:00"/>
    <n v="0"/>
    <n v="0"/>
    <n v="0"/>
    <n v="0"/>
    <n v="0"/>
    <n v="0"/>
    <n v="1"/>
    <n v="0"/>
    <n v="0"/>
    <n v="0"/>
    <n v="0"/>
    <n v="0"/>
    <n v="2"/>
    <n v="0"/>
    <n v="0"/>
    <n v="0"/>
    <n v="0"/>
    <n v="0"/>
    <n v="1"/>
    <n v="0"/>
    <n v="1"/>
    <n v="0"/>
    <s v="previous yrs"/>
    <m/>
  </r>
  <r>
    <x v="0"/>
    <s v="CAR"/>
    <s v="Mt. Province"/>
    <n v="136284"/>
    <s v="Apalis Elementary School"/>
    <s v="PARACELIS"/>
    <n v="0"/>
    <m/>
    <n v="2"/>
    <s v="CONSTRUCTION OF ONE (1) STOREY - TWO (2) CLASSROOMS SCHOOL BUILDING (WITH COMMON TOILET) WITH PROVISION OF RAINWATER COLLECTOR, SCHOOL FURNITURE, SOLAR PV ENERGY SYSTEM,WATER SYSTEM, &amp; SLOPE PROTECTION"/>
    <m/>
    <n v="0"/>
    <s v="Completed"/>
    <n v="1"/>
    <d v="1899-12-30T00:00:00"/>
    <d v="1899-12-30T00:00:00"/>
    <n v="0"/>
    <n v="0"/>
    <d v="1899-12-30T00:00:00"/>
    <d v="1899-12-30T00:00:00"/>
    <s v="August 9,2021"/>
    <d v="1899-12-30T00:00:00"/>
    <d v="1899-12-30T00:00:00"/>
    <n v="0"/>
    <n v="0"/>
    <n v="0"/>
    <n v="0"/>
    <n v="0"/>
    <n v="0"/>
    <n v="1"/>
    <n v="0"/>
    <n v="0"/>
    <n v="0"/>
    <n v="0"/>
    <n v="0"/>
    <n v="2"/>
    <n v="0"/>
    <n v="0"/>
    <n v="0"/>
    <n v="0"/>
    <n v="0"/>
    <n v="0"/>
    <n v="0"/>
    <n v="1"/>
    <n v="0"/>
    <s v="previous yrs"/>
    <m/>
  </r>
  <r>
    <x v="0"/>
    <s v="CAR"/>
    <s v="Tabuk City"/>
    <n v="136157"/>
    <s v="Balatoc Primary School"/>
    <s v="TABUK CITY"/>
    <n v="0"/>
    <n v="1"/>
    <n v="4"/>
    <s v=" CONSTRUCTION OF ONE STOREY FOUR CLASSROOM SCHOOL BUILDING (WITH COMMMON TOILET) WITH PROVISION OF RAINWATER COLLECTOR, SCHOOL FURNITURE, PERIMETER FENCE, AND WATER SYSTEM"/>
    <n v="15304902.174900001"/>
    <n v="0"/>
    <s v="Completed"/>
    <n v="1"/>
    <d v="1899-12-30T00:00:00"/>
    <d v="1899-12-30T00:00:00"/>
    <n v="0"/>
    <n v="0"/>
    <d v="1899-12-30T00:00:00"/>
    <d v="1899-12-30T00:00:00"/>
    <d v="1899-12-30T00:00:00"/>
    <d v="1899-12-30T00:00:00"/>
    <d v="1899-12-30T00:00:00"/>
    <n v="0"/>
    <n v="0"/>
    <n v="0"/>
    <n v="0"/>
    <n v="0"/>
    <n v="0"/>
    <n v="1"/>
    <n v="0"/>
    <n v="0"/>
    <n v="0"/>
    <n v="0"/>
    <n v="0"/>
    <n v="4"/>
    <n v="0"/>
    <n v="0"/>
    <n v="0"/>
    <n v="0"/>
    <n v="0"/>
    <n v="1"/>
    <n v="0"/>
    <n v="1"/>
    <n v="0"/>
    <s v="previous yrs"/>
    <n v="1"/>
  </r>
  <r>
    <x v="0"/>
    <s v="CAR"/>
    <s v="Tabuk City"/>
    <n v="136182"/>
    <s v="Tangbay Primary School"/>
    <s v="TABUK CITY"/>
    <n v="0"/>
    <n v="1"/>
    <n v="4"/>
    <s v=" CONSTRUCTION OF ONE (1) STOREY - FOUR (4) CLASSROOMS SCHOOL BUILDING (WITH COMMON TOILET) WITH PROVISION OF RAINWATER COLLECTOR, SCHOOL FURNITURE, PERIMETER FENCE (1 BAY = 3.0m), AND WATER SYSTEM"/>
    <n v="15364666.079778619"/>
    <n v="0"/>
    <s v="Completed"/>
    <n v="1"/>
    <d v="1899-12-30T00:00:00"/>
    <d v="1899-12-30T00:00:00"/>
    <n v="0"/>
    <n v="0"/>
    <d v="2021-07-08T00:00:00"/>
    <d v="2021-07-14T00:00:00"/>
    <d v="2021-07-27T00:00:00"/>
    <d v="1899-12-30T00:00:00"/>
    <d v="1899-12-30T00:00:00"/>
    <n v="0"/>
    <s v="ongoing lay out of cr tiles, ground clearing, installation of electrical fixture, installation of window glass and concreting of concrete infront of the building"/>
    <n v="0"/>
    <n v="0"/>
    <n v="0"/>
    <n v="0"/>
    <n v="1"/>
    <n v="0"/>
    <n v="0"/>
    <n v="0"/>
    <n v="0"/>
    <n v="0"/>
    <n v="4"/>
    <n v="0"/>
    <n v="0"/>
    <n v="0"/>
    <n v="0"/>
    <n v="0"/>
    <n v="1"/>
    <n v="0"/>
    <n v="1"/>
    <n v="0"/>
    <n v="2.23"/>
    <n v="1"/>
  </r>
  <r>
    <x v="0"/>
    <s v="CARAGA"/>
    <s v="Agusan del Norte"/>
    <n v="131592"/>
    <s v="Tinigbasan ES"/>
    <s v="TUBAY"/>
    <n v="2"/>
    <n v="1"/>
    <n v="2"/>
    <s v="PROPOSED CONSTRUCTION OF ONE (1) STOREY - TWO (2) CLASSROOMS SCHOOL BUILDING (WITH COMMON TOILET) WITH PROVISION OF RAINWATER COLLECTOR,SLOPE PROTECTION, SCHOOL FURNITURE, SOLAR PV ENERGY SYSTEM AND WATER SYSTEM "/>
    <n v="21247319.318700001"/>
    <n v="0"/>
    <s v="Completed"/>
    <n v="1"/>
    <d v="1899-12-30T00:00:00"/>
    <d v="1899-12-30T00:00:00"/>
    <s v="INFRA-2021-015"/>
    <n v="0"/>
    <s v="August 3, 2021"/>
    <s v="August 11, 2021"/>
    <s v="August 23, 2021"/>
    <d v="1899-12-30T00:00:00"/>
    <d v="1899-12-30T00:00:00"/>
    <n v="0"/>
    <n v="0"/>
    <n v="0"/>
    <n v="0"/>
    <n v="0"/>
    <n v="0"/>
    <n v="1"/>
    <n v="0"/>
    <n v="0"/>
    <n v="0"/>
    <n v="0"/>
    <n v="0"/>
    <n v="2"/>
    <n v="0"/>
    <n v="0"/>
    <n v="0"/>
    <n v="0"/>
    <n v="0"/>
    <n v="1"/>
    <n v="0"/>
    <n v="1"/>
    <n v="0"/>
    <s v="previous yrs"/>
    <n v="1"/>
  </r>
  <r>
    <x v="0"/>
    <s v="CARAGA"/>
    <s v="Agusan del Norte"/>
    <n v="131592"/>
    <s v="Tinigbasan ES"/>
    <s v="TUBAY"/>
    <n v="2"/>
    <m/>
    <n v="2"/>
    <s v="PROPOSED CONSTRUCTION OF ONE (1) STOREY - TWO (2) CLASSROOMS SCHOOL BUILDING (WITH COMMON TOILET) WITH PROVISION OF RAINWATER COLLECTOR,SLOPE PROTECTION, SCHOOL FURNITURE, SOLAR PV ENERGY SYSTEM AND WATER SYSTEM "/>
    <m/>
    <n v="0"/>
    <s v="Completed"/>
    <n v="1"/>
    <d v="1899-12-30T00:00:00"/>
    <d v="1899-12-30T00:00:00"/>
    <s v="INFRA-2021-015"/>
    <n v="0"/>
    <s v="August 3, 2021"/>
    <s v="August 11, 2021"/>
    <s v="August 23, 2021"/>
    <d v="1899-12-30T00:00:00"/>
    <d v="1899-12-30T00:00:00"/>
    <n v="0"/>
    <n v="0"/>
    <n v="0"/>
    <n v="0"/>
    <n v="0"/>
    <n v="0"/>
    <n v="1"/>
    <n v="0"/>
    <n v="0"/>
    <n v="0"/>
    <n v="0"/>
    <n v="0"/>
    <n v="2"/>
    <n v="0"/>
    <n v="0"/>
    <n v="0"/>
    <n v="0"/>
    <n v="0"/>
    <n v="0"/>
    <n v="0"/>
    <n v="1"/>
    <n v="0"/>
    <s v="previous yrs"/>
    <n v="1"/>
  </r>
  <r>
    <x v="0"/>
    <s v="CARAGA"/>
    <s v="Agusan del Sur"/>
    <n v="305479"/>
    <s v="Kolambugan National High School"/>
    <s v="SIBAGAT"/>
    <n v="2"/>
    <n v="1"/>
    <n v="2"/>
    <s v="CONSTRUCTION OF ONE (1) STOREY - TWO (2) CLASSROOMS SCHOOL BUILDING (WITH COMMON TOILET) WITH PROVISION OF RAINWATER COLLECTOR, SCHOOL FURNITURE AND SOLAR PV ENERGY SYSTEM"/>
    <n v="21060050.733799998"/>
    <n v="21014420.710000001"/>
    <s v="Completed"/>
    <n v="1"/>
    <d v="1899-12-30T00:00:00"/>
    <d v="1899-12-30T00:00:00"/>
    <n v="0"/>
    <n v="0"/>
    <s v="AUGUST 02, 2021"/>
    <s v="AUGUST 02, 2021"/>
    <s v="AUGUST 16, 2021"/>
    <d v="1899-12-30T00:00:00"/>
    <d v="1899-12-30T00:00:00"/>
    <s v="INNOVATI CONSTRUCTION CORP"/>
    <n v="0"/>
    <n v="0"/>
    <n v="0"/>
    <n v="0"/>
    <n v="0"/>
    <n v="1"/>
    <n v="0"/>
    <n v="0"/>
    <n v="0"/>
    <n v="0"/>
    <n v="0"/>
    <n v="2"/>
    <n v="0"/>
    <n v="0"/>
    <n v="0"/>
    <n v="0"/>
    <n v="0"/>
    <n v="1"/>
    <n v="0"/>
    <n v="1"/>
    <n v="0"/>
    <s v="previous yrs"/>
    <n v="1"/>
  </r>
  <r>
    <x v="0"/>
    <s v="CARAGA"/>
    <s v="Agusan del Sur"/>
    <n v="305479"/>
    <s v="Kolambugan National High School"/>
    <s v="SIBAGAT"/>
    <n v="2"/>
    <m/>
    <n v="2"/>
    <s v="CONSTRUCTION OF ONE (1) STOREY - TWO (2) CLASSROOMS SCHOOL BUILDING (WITH COMMON TOILET) WITH PROVISION OF RAINWATER COLLECTOR, SCHOOL FURNITURE AND SOLAR PV ENERGY SYSTEM"/>
    <m/>
    <n v="21014420.710000001"/>
    <s v="Completed"/>
    <n v="1"/>
    <d v="1899-12-30T00:00:00"/>
    <d v="1899-12-30T00:00:00"/>
    <n v="0"/>
    <n v="0"/>
    <s v="AUGUST 02, 2021"/>
    <s v="AUGUST 02, 2021"/>
    <s v="AUGUST 16, 2021"/>
    <d v="1899-12-30T00:00:00"/>
    <d v="1899-12-30T00:00:00"/>
    <s v="INNOVATI CONSTRUCTION CORP"/>
    <n v="0"/>
    <n v="0"/>
    <n v="0"/>
    <n v="0"/>
    <n v="0"/>
    <n v="1"/>
    <n v="0"/>
    <n v="0"/>
    <n v="0"/>
    <n v="0"/>
    <n v="0"/>
    <n v="2"/>
    <n v="0"/>
    <n v="0"/>
    <n v="0"/>
    <n v="0"/>
    <n v="0"/>
    <n v="0"/>
    <n v="0"/>
    <n v="1"/>
    <n v="0"/>
    <s v="previous yrs"/>
    <n v="1"/>
  </r>
  <r>
    <x v="0"/>
    <s v="CARAGA"/>
    <s v="Bayugan City"/>
    <n v="131607"/>
    <s v="New Salem ES"/>
    <s v="CITY OF BAYUGAN"/>
    <n v="1"/>
    <n v="1"/>
    <n v="2"/>
    <s v="CONSTRUCTION OF ONE (1) STOREY - TWO (2) CLASSROOMS SCHOOL BUILDING (WITH COMMON TOILET) WITH PROVISION OF RAINWATER COLLECTOR, SCHOOL FURNITURE, SOLAR PV ENERGY SYSTEM AND WATER SYSTEM"/>
    <n v="21432580.146403283"/>
    <n v="21382541.73"/>
    <s v="Completed"/>
    <n v="1"/>
    <d v="1899-12-30T00:00:00"/>
    <d v="1899-12-30T00:00:00"/>
    <s v="2021-008"/>
    <s v="2021-008"/>
    <s v="July 13, 2021"/>
    <s v="July 21, 2021"/>
    <s v="August 2, 2021"/>
    <s v="August 6, 2021"/>
    <d v="1899-12-30T00:00:00"/>
    <s v="Thearis Builders and Supply"/>
    <s v="For Award"/>
    <n v="0"/>
    <n v="0"/>
    <n v="0"/>
    <n v="0"/>
    <n v="1"/>
    <n v="0"/>
    <n v="0"/>
    <n v="0"/>
    <n v="0"/>
    <n v="0"/>
    <n v="2"/>
    <n v="0"/>
    <n v="0"/>
    <n v="0"/>
    <n v="0"/>
    <n v="0"/>
    <n v="1"/>
    <n v="0"/>
    <n v="1"/>
    <n v="0"/>
    <s v="previous yrs"/>
    <n v="1"/>
  </r>
  <r>
    <x v="0"/>
    <s v="CARAGA"/>
    <s v="Bayugan City"/>
    <n v="131607"/>
    <s v="New Salem ES"/>
    <s v="CITY OF BAYUGAN"/>
    <n v="1"/>
    <m/>
    <n v="2"/>
    <s v="CONSTRUCTION OF ONE (1) STOREY - TWO (2) CLASSROOMS SCHOOL BUILDING (WITH COMMON TOILET) WITH PROVISION OF RAINWATER COLLECTOR, SCHOOL FURNITURE, SOLAR PV ENERGY SYSTEM AND WATER SYSTEM"/>
    <m/>
    <n v="21382541.73"/>
    <s v="Completed"/>
    <n v="1"/>
    <d v="1899-12-30T00:00:00"/>
    <d v="1899-12-30T00:00:00"/>
    <s v="2021-008"/>
    <s v="2021-008"/>
    <s v="July 13, 2021"/>
    <s v="July 21, 2021"/>
    <s v="August 2, 2021"/>
    <s v="August 6, 2021"/>
    <d v="1899-12-30T00:00:00"/>
    <s v="Thearis Builders and Supply"/>
    <s v="For Award"/>
    <n v="0"/>
    <n v="0"/>
    <n v="0"/>
    <n v="0"/>
    <n v="1"/>
    <n v="0"/>
    <n v="0"/>
    <n v="0"/>
    <n v="0"/>
    <n v="0"/>
    <n v="2"/>
    <n v="0"/>
    <n v="0"/>
    <n v="0"/>
    <n v="0"/>
    <n v="0"/>
    <n v="0"/>
    <n v="0"/>
    <n v="1"/>
    <n v="0"/>
    <s v="previous yrs"/>
    <n v="1"/>
  </r>
  <r>
    <x v="0"/>
    <s v="CARAGA"/>
    <s v="Bislig City"/>
    <n v="132626"/>
    <s v="Pamaypayan ES"/>
    <s v="CITY OF BISLIG"/>
    <n v="2"/>
    <n v="1"/>
    <n v="4"/>
    <s v="CONSTRUCTION OF ONE (1) STOREY - FOUR (4) CLASSROOMS SCHOOL BUILDING (WITH COMMON TOILET) WITH PROVISION OF RAINWATER COLLECTOR, SCHOOL FURNITURE,  SOLAR PV ENERGY SYSTEM, AND WATER SYSTEM"/>
    <n v="19163303.306299999"/>
    <n v="19125272.890000001"/>
    <s v="Completed"/>
    <n v="1"/>
    <d v="2022-01-11T00:00:00"/>
    <d v="2022-03-02T00:00:00"/>
    <s v="LMS_BISLIG CITY_001"/>
    <s v="LMS_BISLIG CITY_001"/>
    <d v="2021-07-13T00:00:00"/>
    <d v="2021-07-21T00:00:00"/>
    <d v="2021-08-03T00:00:00"/>
    <d v="2021-08-10T00:00:00"/>
    <d v="2021-08-23T00:00:00"/>
    <s v="MN Bayalas Construction"/>
    <s v="PCAB Category &quot;B&quot;, Lic. No.: 34251"/>
    <n v="0"/>
    <n v="0"/>
    <n v="0"/>
    <n v="0"/>
    <n v="1"/>
    <n v="0"/>
    <n v="0"/>
    <n v="0"/>
    <n v="0"/>
    <n v="0"/>
    <n v="4"/>
    <n v="0"/>
    <n v="0"/>
    <n v="0"/>
    <n v="0"/>
    <n v="0"/>
    <n v="1"/>
    <n v="0"/>
    <n v="1"/>
    <n v="0"/>
    <s v="previous yrs"/>
    <m/>
  </r>
  <r>
    <x v="0"/>
    <s v="CARAGA"/>
    <s v="Dinagat Island"/>
    <n v="132391"/>
    <s v="A. Ecleo Elementary School"/>
    <s v="DINAGAT"/>
    <n v="0"/>
    <n v="1"/>
    <n v="4"/>
    <s v="CONSTRUCTION OF ONE (1) STOREY - FOUR (4) CLASSROOMS SCHOOL BUILDING (WITH COMMON TOILET) WITH PROVISION OF RAINWATER COLLECTOR, SCHOOL FURNITURE, SOLAR PV ENERGY SYSTEM, AND WATER SYSTEM"/>
    <n v="19402338.511499997"/>
    <n v="14100000"/>
    <s v="Completed"/>
    <n v="1"/>
    <d v="2021-12-01T00:00:00"/>
    <d v="2022-01-12T00:00:00"/>
    <s v="CONSTRUCTION INFRA21-002"/>
    <n v="0"/>
    <d v="2021-07-13T00:00:00"/>
    <d v="2021-07-23T00:00:00"/>
    <d v="2021-08-05T00:00:00"/>
    <d v="2021-09-27T00:00:00"/>
    <d v="2021-10-01T00:00:00"/>
    <s v="RJB CONSTRUCTION"/>
    <s v="COMPLETED\"/>
    <n v="0"/>
    <n v="0"/>
    <n v="0"/>
    <n v="0"/>
    <n v="1"/>
    <n v="0"/>
    <n v="0"/>
    <n v="0"/>
    <n v="0"/>
    <n v="0"/>
    <n v="4"/>
    <n v="0"/>
    <n v="0"/>
    <n v="0"/>
    <n v="0"/>
    <n v="0"/>
    <n v="1"/>
    <n v="0"/>
    <n v="1"/>
    <n v="0"/>
    <s v="previous yrs"/>
    <n v="1"/>
  </r>
  <r>
    <x v="0"/>
    <s v="CARAGA"/>
    <s v="Siargao"/>
    <n v="132196"/>
    <s v="Pacifico Primary School"/>
    <s v="SAN ISIDRO"/>
    <n v="1"/>
    <n v="1"/>
    <n v="4"/>
    <s v="PROPOSED CONSTRUCTION OF ONE (1) STOREY - FOUR (4) CLASSROOMS SCHOOL BUILDING (WITH COMMON TOILET) WITH PROVISION OF RAINWATER COLLECTOR, SCHOOL FURNITURE, SOLAR PV ENERGY SYSTEM, AND WATER SYSTEM"/>
    <n v="21210000"/>
    <n v="19000000"/>
    <s v="Completed"/>
    <n v="1"/>
    <d v="2021-11-24T00:00:00"/>
    <d v="1899-12-30T00:00:00"/>
    <s v="BEFF-INFRA2021-004"/>
    <n v="0"/>
    <d v="2021-07-07T00:00:00"/>
    <d v="2021-07-14T00:00:00"/>
    <d v="2021-07-27T00:00:00"/>
    <d v="2021-08-03T00:00:00"/>
    <d v="2021-08-13T00:00:00"/>
    <s v="WINDFALL"/>
    <s v="contract duration extended"/>
    <n v="0"/>
    <n v="0"/>
    <n v="0"/>
    <n v="0"/>
    <n v="1"/>
    <n v="0"/>
    <n v="0"/>
    <n v="0"/>
    <n v="0"/>
    <n v="0"/>
    <n v="4"/>
    <n v="0"/>
    <n v="0"/>
    <n v="0"/>
    <n v="0"/>
    <n v="0"/>
    <n v="1"/>
    <n v="0"/>
    <n v="1"/>
    <n v="0"/>
    <s v="previous yrs"/>
    <n v="1"/>
  </r>
  <r>
    <x v="0"/>
    <s v="CARAGA"/>
    <s v="Surigao City"/>
    <n v="132276"/>
    <s v="Arturo Borja ES"/>
    <s v="SURIGAO CITY (Capital)"/>
    <n v="2"/>
    <n v="1"/>
    <n v="4"/>
    <s v="CONSTRUCTION OF ONE (1) STOREY - FOUR (4) CLASSROOMS SCHOOL BUILDING (WITH COMMON TOILET) WITH PROVISION OF RAINWATER COLLECTOR, SCHOOL FURNITURE,  SOLAR PV ENERGY SYSTEM, AND WATER SYSTEM"/>
    <n v="18560762.851531588"/>
    <n v="18532126.309999999"/>
    <s v="Completed"/>
    <n v="1"/>
    <d v="1899-12-30T00:00:00"/>
    <d v="1899-12-30T00:00:00"/>
    <n v="0"/>
    <n v="0"/>
    <d v="2021-07-07T00:00:00"/>
    <d v="2021-07-14T00:00:00"/>
    <d v="2021-07-27T00:00:00"/>
    <d v="2021-08-10T00:00:00"/>
    <s v="FOR ISSUANCE"/>
    <s v="RJB Construction &amp; Supply"/>
    <n v="0"/>
    <n v="0"/>
    <n v="0"/>
    <n v="0"/>
    <n v="0"/>
    <n v="1"/>
    <n v="0"/>
    <n v="0"/>
    <n v="0"/>
    <n v="0"/>
    <n v="0"/>
    <n v="4"/>
    <n v="0"/>
    <n v="0"/>
    <n v="0"/>
    <n v="0"/>
    <n v="0"/>
    <n v="1"/>
    <n v="0"/>
    <n v="1"/>
    <n v="0"/>
    <s v="previous yrs"/>
    <n v="1"/>
  </r>
  <r>
    <x v="0"/>
    <s v="CARAGA"/>
    <s v="Surigao del Norte"/>
    <n v="214011"/>
    <s v="Tiltilan Elementary School"/>
    <s v="GIGAQUIT"/>
    <n v="2"/>
    <n v="1"/>
    <n v="2"/>
    <s v="PROPOSED CONSTRUCTION OF ONE (1) STOREY - TWO (2) CLASSROOMS SCHOOL BUILDING (WITH COMMON TOILET) WITH PROVISION OF RAINWATER COLLECTOR, SCHOOL FURNITURE, SOLAR PV ENERGY SYSTEM, AND WATER SYSTEM"/>
    <n v="15998830.973411176"/>
    <n v="15971550.75"/>
    <s v="Completed"/>
    <n v="1"/>
    <d v="2021-11-02T00:00:00"/>
    <d v="1899-12-30T00:00:00"/>
    <s v="2021-005-BEFF-CARAGA"/>
    <s v="005-2021"/>
    <d v="2021-07-07T00:00:00"/>
    <d v="2021-07-14T00:00:00"/>
    <d v="2021-07-26T00:00:00"/>
    <d v="2021-08-02T00:00:00"/>
    <d v="2021-08-04T00:00:00"/>
    <s v="RJB CONSTRUCTION AND SUPPLY"/>
    <n v="0"/>
    <n v="0"/>
    <n v="0"/>
    <n v="0"/>
    <n v="0"/>
    <n v="1"/>
    <n v="0"/>
    <n v="0"/>
    <n v="0"/>
    <n v="0"/>
    <n v="0"/>
    <n v="2"/>
    <n v="0"/>
    <n v="0"/>
    <n v="0"/>
    <n v="0"/>
    <n v="0"/>
    <n v="1"/>
    <n v="0"/>
    <n v="1"/>
    <n v="0"/>
    <s v="previous yrs"/>
    <n v="1"/>
  </r>
  <r>
    <x v="0"/>
    <s v="CARAGA"/>
    <s v="Surigao del Norte"/>
    <n v="132429"/>
    <s v="Cantugas Cul. Minorities ES"/>
    <s v="MAINIT"/>
    <n v="2"/>
    <n v="1"/>
    <n v="4"/>
    <s v="PROPOSED CONSTRUCTION OF ONE (1) STOREY - FOUR (4) CLASSROOMS SCHOOL BUILDING (WITH COMMON TOILET) WITH PROVISION OF RAINWATER COLLECTOR, SCHOOL FURNITURE, SOLAR PV ENERGY SYSTEM, AND WATER SYSTEM"/>
    <n v="19223342.867399998"/>
    <n v="19150635.949999999"/>
    <s v="Completed"/>
    <n v="1"/>
    <d v="2021-12-09T00:00:00"/>
    <d v="1899-12-30T00:00:00"/>
    <s v="2021-004-BEFF-CARAGA"/>
    <s v="004-2021"/>
    <d v="2021-07-07T00:00:00"/>
    <d v="2021-07-14T00:00:00"/>
    <d v="2021-07-26T00:00:00"/>
    <d v="2021-08-09T00:00:00"/>
    <d v="2021-08-11T00:00:00"/>
    <s v="CHIVES CONSTRUCTION AND SUPPLY"/>
    <n v="0"/>
    <n v="0"/>
    <n v="0"/>
    <n v="0"/>
    <n v="0"/>
    <n v="1"/>
    <n v="0"/>
    <n v="0"/>
    <n v="0"/>
    <n v="0"/>
    <n v="0"/>
    <n v="4"/>
    <n v="0"/>
    <n v="0"/>
    <n v="0"/>
    <n v="0"/>
    <n v="0"/>
    <n v="1"/>
    <n v="0"/>
    <n v="1"/>
    <n v="0"/>
    <s v="previous yrs"/>
    <n v="1"/>
  </r>
  <r>
    <x v="0"/>
    <s v="CARAGA"/>
    <s v="Surigao del Sur"/>
    <n v="132803"/>
    <s v="Napanpanan   Elementary School"/>
    <s v="Lingig"/>
    <n v="2"/>
    <n v="1"/>
    <n v="4"/>
    <s v="CONSTRUCTION OF ONE (1) STOREY - FOUR (4) CLASSROOMS SCHOOL BUILDING (WITH COMMON TOILET) WITH PROVISION OF RAINWATER COLLECTOR, SCHOOL FURNITURE, SOLAR PV ENERGY SYSTEM, AND WATER SYSTEM"/>
    <n v="19892960.4848"/>
    <n v="19859577"/>
    <s v="Completed"/>
    <n v="1"/>
    <s v="December 28, 2021"/>
    <s v="December 20, 2021"/>
    <s v="LMS 2020 - R XIII - SURIGAO DEL SUR - 001"/>
    <s v="2021 - 15"/>
    <s v="July 15, 2021"/>
    <s v="July 27, 2021"/>
    <s v="August 5, 2021"/>
    <s v="August 24, 2021"/>
    <s v="September 07, 2021"/>
    <s v="RELY CONSTRUCTION AND SUPPLY"/>
    <s v="Completed on time"/>
    <n v="0"/>
    <n v="0"/>
    <n v="0"/>
    <n v="0"/>
    <n v="1"/>
    <n v="0"/>
    <n v="0"/>
    <n v="0"/>
    <n v="0"/>
    <n v="0"/>
    <n v="4"/>
    <n v="0"/>
    <n v="0"/>
    <n v="0"/>
    <n v="0"/>
    <n v="0"/>
    <n v="1"/>
    <n v="0"/>
    <n v="1"/>
    <n v="0"/>
    <s v="previous yrs"/>
    <n v="1"/>
  </r>
  <r>
    <x v="0"/>
    <s v="CARAGA"/>
    <s v="Tandag City"/>
    <n v="132958"/>
    <s v="Banahao Elementary School"/>
    <s v="CITY OF TANDAG (Capital)"/>
    <n v="1"/>
    <n v="1"/>
    <n v="4"/>
    <s v="PROPOSED CONSTRUCTION OF ONE (1) STOREY - FOUR (4) CLASSROOMS SCHOOL BUILDING (WITHOUT TOILET) WITH PROVISION OF RAINWATER COLLECTOR, SCHOOL FURNITURE, SOLAR PV ENERGY SYSTEM, AND WATER SYSTEM"/>
    <n v="15432866.165099999"/>
    <n v="0"/>
    <s v="Completed"/>
    <n v="1"/>
    <s v="December 15, 2021"/>
    <d v="1899-12-30T00:00:00"/>
    <n v="0"/>
    <n v="0"/>
    <s v="July 8, 2021"/>
    <s v="July 22, 2021"/>
    <s v="August 2, 2021"/>
    <d v="1899-12-30T00:00:00"/>
    <d v="1899-12-30T00:00:00"/>
    <n v="0"/>
    <n v="0"/>
    <n v="0"/>
    <n v="0"/>
    <n v="0"/>
    <n v="0"/>
    <n v="1"/>
    <n v="0"/>
    <n v="0"/>
    <n v="0"/>
    <n v="0"/>
    <n v="0"/>
    <n v="4"/>
    <n v="0"/>
    <n v="0"/>
    <n v="0"/>
    <n v="0"/>
    <n v="0"/>
    <n v="1"/>
    <n v="0"/>
    <n v="1"/>
    <n v="0"/>
    <s v="previous yrs"/>
    <m/>
  </r>
  <r>
    <x v="0"/>
    <s v="Region I"/>
    <s v="Pangasinan I, Lingayen"/>
    <n v="500372"/>
    <s v="Siapar Integrated"/>
    <s v="ANDA"/>
    <n v="1"/>
    <n v="1"/>
    <n v="4"/>
    <s v="PROPOSED CONSTRUCTION OF ONE (1) STOREY - FOUR (4) CLASSROOMS SCHOOL BUILDING (WITHOUT TOILET) WITH PROVISION OF RAINWATER COLLECTOR, WATER AND SANITATION FACILITIES (4 - SEATER), SCHOOL FURNITURE, SOLAR PV ENERGY SYSTEM, AND WATER SYSTEM &amp; STEEL GATES"/>
    <n v="18456468.134792715"/>
    <n v="18371467.59"/>
    <s v="Completed"/>
    <n v="1"/>
    <s v="May 4, 2022"/>
    <d v="1899-12-30T00:00:00"/>
    <s v="2021-07-003-INFRA"/>
    <n v="0"/>
    <d v="1899-12-30T00:00:00"/>
    <d v="1899-12-30T00:00:00"/>
    <s v="August 11, 2021"/>
    <s v="August 25, 2021"/>
    <s v="September 6, 2021"/>
    <s v="ABC East Multi Builders and Traders"/>
    <n v="0"/>
    <n v="0"/>
    <n v="0"/>
    <n v="0"/>
    <n v="0"/>
    <n v="1"/>
    <n v="0"/>
    <n v="0"/>
    <n v="0"/>
    <n v="0"/>
    <n v="0"/>
    <n v="4"/>
    <n v="0"/>
    <n v="0"/>
    <n v="0"/>
    <n v="0"/>
    <n v="0"/>
    <n v="1"/>
    <n v="0"/>
    <n v="1"/>
    <n v="0"/>
    <s v="previous yrs"/>
    <n v="1"/>
  </r>
  <r>
    <x v="0"/>
    <s v="Region II"/>
    <s v="Cagayan"/>
    <n v="102348"/>
    <s v="Sawang ES"/>
    <s v="ABULUG"/>
    <n v="2"/>
    <n v="1"/>
    <n v="2"/>
    <s v="CONSTRUCTION OF ONE (1) STOREY - TWO (2) CLASSROOMS SCHOOL BUILDING (WITH COMMON TOILET) WITH PROVISION OF RAINWATER COLLECTOR, SCHOOL FURNITURE, AND WATER SYSTEM"/>
    <n v="8071210.2629000004"/>
    <n v="0"/>
    <s v="Completed"/>
    <n v="1"/>
    <d v="1899-12-30T00:00:00"/>
    <d v="1899-12-30T00:00:00"/>
    <n v="0"/>
    <n v="0"/>
    <s v="Aug.1,2021"/>
    <d v="2021-08-09T00:00:00"/>
    <s v="Aug.23,2021"/>
    <d v="1899-12-30T00:00:00"/>
    <d v="1899-12-30T00:00:00"/>
    <n v="0"/>
    <n v="0"/>
    <n v="0"/>
    <n v="0"/>
    <n v="0"/>
    <n v="0"/>
    <n v="1"/>
    <n v="0"/>
    <n v="0"/>
    <n v="0"/>
    <n v="0"/>
    <n v="0"/>
    <n v="2"/>
    <n v="0"/>
    <n v="0"/>
    <n v="0"/>
    <n v="0"/>
    <n v="0"/>
    <n v="1"/>
    <n v="0"/>
    <n v="1"/>
    <n v="0"/>
    <n v="2.23"/>
    <n v="1"/>
  </r>
  <r>
    <x v="0"/>
    <s v="Region II"/>
    <s v="Isabela"/>
    <n v="500467"/>
    <s v="Sto. Tomas Integrated School"/>
    <s v="NAGUILIAN"/>
    <n v="2"/>
    <n v="1"/>
    <n v="4"/>
    <s v="CONSTRUCTION OF ONE (1) STOREY - FOUR (4) CLASSROOMS SCHOOL BUILDING (WITH COMMON TOILET) WITH PROVISION OF RAINWATER COLLECTOR, SCHOOL FURNITURE, SOLAR PV ENERGY SYSTEM, AND WATER SYSTEM"/>
    <n v="17304310.286934666"/>
    <n v="0"/>
    <s v="Completed"/>
    <n v="1"/>
    <d v="1899-12-30T00:00:00"/>
    <d v="1899-12-30T00:00:00"/>
    <n v="0"/>
    <n v="0"/>
    <d v="1899-12-30T00:00:00"/>
    <d v="2021-08-26T00:00:00"/>
    <d v="2021-09-08T00:00:00"/>
    <d v="1899-12-30T00:00:00"/>
    <d v="1899-12-30T00:00:00"/>
    <n v="0"/>
    <n v="0"/>
    <n v="0"/>
    <n v="0"/>
    <n v="0"/>
    <n v="0"/>
    <n v="1"/>
    <n v="0"/>
    <n v="0"/>
    <n v="0"/>
    <n v="0"/>
    <n v="0"/>
    <n v="4"/>
    <n v="0"/>
    <n v="0"/>
    <n v="0"/>
    <n v="0"/>
    <n v="0"/>
    <n v="1"/>
    <n v="0"/>
    <n v="1"/>
    <n v="0"/>
    <s v="previous yrs"/>
    <n v="1"/>
  </r>
  <r>
    <x v="0"/>
    <s v="Region II"/>
    <s v="Nueva Vizcaya"/>
    <n v="103989"/>
    <s v="Dulli ES"/>
    <s v="AMBAGUIO"/>
    <n v="0"/>
    <n v="1"/>
    <n v="2"/>
    <s v="PROPOSED CONSTRUCTION OF ONE (1) STOREY - TWO (2) CLASSROOMS SCHOOL BUILDING (WITH COMMON TOILET) WITH PROVISION OF RAINWATER COLLECTOR, SCHOOL FURNITURE, SOLAR PV ENERGY SYSTEM, AND WATER SYSTEM"/>
    <n v="19382746.975761913"/>
    <n v="0"/>
    <s v="Completed"/>
    <n v="1"/>
    <d v="1899-12-30T00:00:00"/>
    <d v="1899-12-30T00:00:00"/>
    <n v="0"/>
    <n v="0"/>
    <d v="2021-07-28T00:00:00"/>
    <d v="2021-08-05T00:00:00"/>
    <d v="2021-08-17T00:00:00"/>
    <d v="1899-12-30T00:00:00"/>
    <d v="1899-12-30T00:00:00"/>
    <n v="0"/>
    <s v="With punchlist of corrective works for rectification"/>
    <n v="0"/>
    <n v="0"/>
    <n v="0"/>
    <n v="0"/>
    <n v="1"/>
    <n v="0"/>
    <n v="0"/>
    <n v="0"/>
    <n v="0"/>
    <n v="0"/>
    <n v="2"/>
    <n v="0"/>
    <n v="0"/>
    <n v="0"/>
    <n v="0"/>
    <n v="0"/>
    <n v="1"/>
    <n v="0"/>
    <n v="1"/>
    <n v="0"/>
    <s v="previous yrs"/>
    <m/>
  </r>
  <r>
    <x v="0"/>
    <s v="Region II"/>
    <s v="Nueva Vizcaya"/>
    <n v="156003"/>
    <s v="Hamhamaan PS"/>
    <s v="AMBAGUIO"/>
    <n v="0"/>
    <n v="1"/>
    <n v="2"/>
    <s v="PROPOSED CONSTRUCTION OF ONE (1) STOREY - TWO (2) CLASSROOMS SCHOOL BUILDING (WITH COMMON TOILET) WITH PROVISION OF RAINWATER COLLECTOR, SCHOOL FURNITURE, SOLAR PV ENERGY SYSTEM, AND WATER SYSTEM"/>
    <n v="15156145.769199999"/>
    <n v="0"/>
    <s v="Completed"/>
    <n v="1"/>
    <d v="1899-12-30T00:00:00"/>
    <d v="1899-12-30T00:00:00"/>
    <n v="0"/>
    <n v="0"/>
    <d v="2021-07-28T00:00:00"/>
    <d v="2021-08-05T00:00:00"/>
    <d v="2021-08-17T00:00:00"/>
    <d v="1899-12-30T00:00:00"/>
    <d v="1899-12-30T00:00:00"/>
    <n v="0"/>
    <s v="With punchlist of corrective works for rectification"/>
    <n v="0"/>
    <n v="0"/>
    <n v="0"/>
    <n v="0"/>
    <n v="1"/>
    <n v="0"/>
    <n v="0"/>
    <n v="0"/>
    <n v="0"/>
    <n v="0"/>
    <n v="2"/>
    <n v="0"/>
    <n v="0"/>
    <n v="0"/>
    <n v="0"/>
    <n v="0"/>
    <n v="1"/>
    <n v="0"/>
    <n v="1"/>
    <n v="0"/>
    <n v="2.23"/>
    <m/>
  </r>
  <r>
    <x v="0"/>
    <s v="Region II"/>
    <s v="Nueva Vizcaya"/>
    <n v="104087"/>
    <s v="Kakiduguen Elementary School"/>
    <s v="KASIBU"/>
    <n v="0"/>
    <m/>
    <n v="2"/>
    <s v="PROPOSED CONSTRUCTION OF ONE (1) UNIT ONE (1) STOREY -TWO (2) CLASSROOM SCHOOL BUILDING (WITH COMMON TOILET) WITH PROVISION OF RAINWATER COLLECTOR, SOLAR PV ENERGY SYSTEM, SCHOOL FURNITURE AND WATER SYSTEM"/>
    <n v="14875664.450036502"/>
    <n v="0"/>
    <s v="Completed"/>
    <n v="1"/>
    <d v="1899-12-30T00:00:00"/>
    <d v="1899-12-30T00:00:00"/>
    <n v="0"/>
    <n v="0"/>
    <d v="2021-07-28T00:00:00"/>
    <d v="2021-08-05T00:00:00"/>
    <d v="2021-08-17T00:00:00"/>
    <d v="1899-12-30T00:00:00"/>
    <d v="1899-12-30T00:00:00"/>
    <n v="0"/>
    <s v="With punchlist of corrective works for rectification"/>
    <n v="0"/>
    <n v="0"/>
    <n v="0"/>
    <n v="0"/>
    <n v="1"/>
    <n v="0"/>
    <n v="0"/>
    <n v="0"/>
    <n v="0"/>
    <n v="0"/>
    <n v="2"/>
    <n v="0"/>
    <n v="0"/>
    <n v="0"/>
    <n v="0"/>
    <n v="0"/>
    <n v="0"/>
    <n v="0"/>
    <n v="1"/>
    <n v="0"/>
    <s v="previous yrs"/>
    <m/>
  </r>
  <r>
    <x v="0"/>
    <s v="Region II"/>
    <s v="Nueva Vizcaya"/>
    <n v="104087"/>
    <s v="Kakiduguen ES"/>
    <s v="KASIBU"/>
    <n v="0"/>
    <n v="1"/>
    <n v="4"/>
    <s v="CONSTRUCTION OF ONE (1) STOREY - FOUR (4) CLASSROOMS SCHOOL BUILDING (WITH COMMON TOILET) WITH PROVISION OF RAINWATER COLLECTOR, SCHOOL FURNITURE, SOLAR PV ENERGY SYSTEM, AND WATER SYSTEM "/>
    <n v="19332225.982739206"/>
    <n v="0"/>
    <s v="Completed"/>
    <n v="1"/>
    <d v="1899-12-30T00:00:00"/>
    <d v="1899-12-30T00:00:00"/>
    <n v="0"/>
    <n v="0"/>
    <d v="2021-07-28T00:00:00"/>
    <d v="2021-08-05T00:00:00"/>
    <d v="2021-08-17T00:00:00"/>
    <d v="1899-12-30T00:00:00"/>
    <d v="1899-12-30T00:00:00"/>
    <n v="0"/>
    <s v="With punchlist of corrective works for rectification"/>
    <n v="0"/>
    <n v="0"/>
    <n v="0"/>
    <n v="0"/>
    <n v="1"/>
    <n v="0"/>
    <n v="0"/>
    <n v="0"/>
    <n v="0"/>
    <n v="0"/>
    <n v="4"/>
    <n v="0"/>
    <n v="0"/>
    <n v="0"/>
    <n v="0"/>
    <n v="0"/>
    <n v="1"/>
    <n v="0"/>
    <n v="1"/>
    <n v="0"/>
    <s v="previous yrs"/>
    <m/>
  </r>
  <r>
    <x v="0"/>
    <s v="Region II"/>
    <s v="Nueva Vizcaya"/>
    <n v="304675"/>
    <s v="Pinayag NHS"/>
    <s v="KAYAPA"/>
    <n v="0"/>
    <n v="1"/>
    <n v="2"/>
    <s v="CONSTRUCTION OF ONE (1) STOREY -TWO (2) CLASSROOMS SCHOOL BUILDING (WITH COMMON TOILET) WITH PROVISION OF RAINWATER COLLECTOR, SCHOOL FURNITURE, SOLAR PV ENERGY SYSTEM, AND WATER SYSTEM"/>
    <n v="15331022.2192"/>
    <n v="0"/>
    <s v="Completed"/>
    <n v="1"/>
    <d v="1899-12-30T00:00:00"/>
    <d v="1899-12-30T00:00:00"/>
    <n v="0"/>
    <n v="0"/>
    <d v="2021-07-28T00:00:00"/>
    <d v="2021-08-05T00:00:00"/>
    <d v="2021-08-17T00:00:00"/>
    <d v="1899-12-30T00:00:00"/>
    <d v="1899-12-30T00:00:00"/>
    <n v="0"/>
    <n v="0"/>
    <n v="0"/>
    <n v="0"/>
    <n v="0"/>
    <n v="0"/>
    <n v="1"/>
    <n v="0"/>
    <n v="0"/>
    <n v="0"/>
    <n v="0"/>
    <n v="0"/>
    <n v="2"/>
    <n v="0"/>
    <n v="0"/>
    <n v="0"/>
    <n v="0"/>
    <n v="0"/>
    <n v="1"/>
    <n v="0"/>
    <n v="1"/>
    <n v="0"/>
    <s v="previous yrs"/>
    <n v="1"/>
  </r>
  <r>
    <x v="0"/>
    <s v="Region II"/>
    <s v="Nueva Vizcaya"/>
    <n v="304675"/>
    <s v="Pinayag NHS"/>
    <s v="KAYAPA"/>
    <n v="0"/>
    <m/>
    <n v="2"/>
    <s v="CONSTRUCTION OF ONE (1) STOREY -TWO (2) CLASSROOMS SCHOOL BUILDING (WITH COMMON TOILET) WITH PROVISION OF RAINWATER COLLECTOR, SCHOOL FURNITURE, SOLAR PV ENERGY SYSTEM, AND WATER SYSTEM"/>
    <n v="15331022.2192"/>
    <n v="0"/>
    <s v="Completed"/>
    <n v="1"/>
    <d v="1899-12-30T00:00:00"/>
    <d v="1899-12-30T00:00:00"/>
    <n v="0"/>
    <n v="0"/>
    <d v="2021-07-28T00:00:00"/>
    <d v="2021-08-05T00:00:00"/>
    <d v="2021-08-17T00:00:00"/>
    <d v="1899-12-30T00:00:00"/>
    <d v="1899-12-30T00:00:00"/>
    <n v="0"/>
    <n v="0"/>
    <n v="0"/>
    <n v="0"/>
    <n v="0"/>
    <n v="0"/>
    <n v="1"/>
    <n v="0"/>
    <n v="0"/>
    <n v="0"/>
    <n v="0"/>
    <n v="0"/>
    <n v="2"/>
    <n v="0"/>
    <n v="0"/>
    <n v="0"/>
    <n v="0"/>
    <n v="0"/>
    <n v="0"/>
    <n v="0"/>
    <n v="1"/>
    <n v="0"/>
    <s v="previous yrs"/>
    <n v="1"/>
  </r>
  <r>
    <x v="0"/>
    <s v="Region II"/>
    <s v="Quirino"/>
    <n v="156512"/>
    <s v="Tamsi Elementary School"/>
    <s v="NAGTIPUNAN"/>
    <n v="0"/>
    <n v="1"/>
    <n v="3"/>
    <s v="PROPOSED CONSTRUCTION OF ONE (1) STOREY - THREE (3) CLASSROOMS SCHOOL BUILDING (WITH COMMON TOILET) WITH PROVISION OF RAINWATER COLLECTOR, SCHOOL FURNITURE, SOLAR PV ENERGY SYSTEM, WATER SYSTEM AND RETAINING WALL "/>
    <n v="17274749.008900002"/>
    <n v="0"/>
    <s v="Completed"/>
    <n v="1"/>
    <d v="1899-12-30T00:00:00"/>
    <d v="1899-12-30T00:00:00"/>
    <n v="0"/>
    <n v="0"/>
    <d v="2021-06-30T00:00:00"/>
    <d v="2021-07-06T00:00:00"/>
    <d v="2021-07-19T00:00:00"/>
    <d v="1899-12-30T00:00:00"/>
    <d v="1899-12-30T00:00:00"/>
    <s v="NTL Builders &amp; Developer"/>
    <s v="The building is almost complete, solar panels were already installed; ongoing works includes const. of retaining walls, fence, gates, flagpole and water system. The school is inaccessible during rainy days."/>
    <n v="0"/>
    <n v="0"/>
    <n v="0"/>
    <n v="0"/>
    <n v="1"/>
    <n v="0"/>
    <n v="0"/>
    <n v="0"/>
    <n v="0"/>
    <n v="0"/>
    <n v="3"/>
    <n v="0"/>
    <n v="0"/>
    <n v="0"/>
    <n v="0"/>
    <n v="0"/>
    <n v="1"/>
    <n v="0"/>
    <n v="1"/>
    <n v="0"/>
    <n v="7.23"/>
    <m/>
  </r>
  <r>
    <x v="0"/>
    <s v="Region IV-A"/>
    <s v="Quezon"/>
    <n v="108792"/>
    <s v="Miyunod ES"/>
    <s v="INFANTA"/>
    <n v="1"/>
    <n v="1"/>
    <n v="4"/>
    <s v="CONSTRUCTION OF ONE (1) STOREY - FOUR (4) CLASSROOMS SCHOOL BUILDING (WITH COMMON TOILET) WITH PROVISION OF RAINWATER COLLECTOR, SCHOOL FURNITURE, SOLAR PV ENERGY SYSTEM, AND WATER SYSTEM "/>
    <n v="18842695.712467447"/>
    <n v="18830000"/>
    <s v="Completed"/>
    <n v="1"/>
    <d v="2021-11-25T00:00:00"/>
    <d v="1899-12-30T00:00:00"/>
    <n v="0"/>
    <s v="2021-60"/>
    <s v="July 2-21, 2021"/>
    <d v="2021-07-09T00:00:00"/>
    <d v="2021-07-21T00:00:00"/>
    <d v="2021-07-23T00:00:00"/>
    <d v="2021-07-28T00:00:00"/>
    <s v="BOTEY CONSTRUCTION"/>
    <n v="0"/>
    <n v="0"/>
    <n v="0"/>
    <n v="0"/>
    <n v="0"/>
    <n v="1"/>
    <n v="0"/>
    <n v="0"/>
    <n v="0"/>
    <n v="0"/>
    <n v="0"/>
    <n v="4"/>
    <n v="0"/>
    <n v="0"/>
    <n v="0"/>
    <n v="0"/>
    <n v="0"/>
    <n v="1"/>
    <n v="0"/>
    <n v="1"/>
    <n v="0"/>
    <s v="previous yrs"/>
    <n v="1"/>
  </r>
  <r>
    <x v="0"/>
    <s v="Region IV-A"/>
    <s v="Quezon"/>
    <n v="109039"/>
    <s v="Pag-itan E/S"/>
    <s v="PANUKULAN"/>
    <n v="1"/>
    <n v="1"/>
    <n v="2"/>
    <s v="CONSTRUCTION OF ONE (1) STOREY - TWO (2) CLASSROOMS SCHOOL BUILDING (WITH COMMON TOILET) WITH PROVISION OF RAINWATER COLLECTOR, SCHOOL FURNITURE, SOLAR PV ENERGY SYSTEM (for 4CL), AND WATER SYSTEM (for 4CL)"/>
    <n v="21194223.640451495"/>
    <n v="21163075.84"/>
    <s v="Completed"/>
    <n v="1"/>
    <d v="2021-11-25T00:00:00"/>
    <d v="1899-12-30T00:00:00"/>
    <n v="0"/>
    <s v="2021-61"/>
    <s v="July 2-21, 2021"/>
    <d v="2021-07-09T00:00:00"/>
    <d v="2021-07-21T00:00:00"/>
    <d v="2021-07-23T00:00:00"/>
    <d v="2021-07-28T00:00:00"/>
    <s v="N.T SOTELO CONSTRUCTION &amp; SUPPLY CORPORATION"/>
    <n v="0"/>
    <n v="0"/>
    <n v="0"/>
    <n v="0"/>
    <n v="0"/>
    <n v="1"/>
    <n v="0"/>
    <n v="0"/>
    <n v="0"/>
    <n v="0"/>
    <n v="0"/>
    <n v="2"/>
    <n v="0"/>
    <n v="0"/>
    <n v="0"/>
    <n v="0"/>
    <n v="0"/>
    <n v="1"/>
    <n v="0"/>
    <n v="1"/>
    <n v="0"/>
    <s v="previous yrs"/>
    <m/>
  </r>
  <r>
    <x v="0"/>
    <s v="Region IV-A"/>
    <s v="Quezon"/>
    <n v="109039"/>
    <s v="Pag-itan E/S"/>
    <s v="PANUKULAN"/>
    <n v="1"/>
    <m/>
    <n v="2"/>
    <s v="CONSTRUCTION OF ONE (1) STOREY - TWO (2) CLASSROOMS SCHOOL BUILDING (WITH COMMON TOILET) WITH PROVISION OF RAINWATER COLLECTOR AND SCHOOL FURNITURE"/>
    <m/>
    <n v="21163075.84"/>
    <s v="Completed"/>
    <n v="1"/>
    <d v="2021-11-25T00:00:00"/>
    <d v="1899-12-30T00:00:00"/>
    <n v="0"/>
    <s v="2021-61"/>
    <s v="July 2-21, 2021"/>
    <d v="2021-07-09T00:00:00"/>
    <d v="2021-07-21T00:00:00"/>
    <d v="2021-07-23T00:00:00"/>
    <d v="2021-07-28T00:00:00"/>
    <s v="N.T SOTELO CONSTRUCTION &amp; SUPPLY CORPORATION"/>
    <n v="0"/>
    <n v="0"/>
    <n v="0"/>
    <n v="0"/>
    <n v="0"/>
    <n v="1"/>
    <n v="0"/>
    <n v="0"/>
    <n v="0"/>
    <n v="0"/>
    <n v="0"/>
    <n v="2"/>
    <n v="0"/>
    <n v="0"/>
    <n v="0"/>
    <n v="0"/>
    <n v="0"/>
    <n v="0"/>
    <n v="0"/>
    <n v="1"/>
    <n v="0"/>
    <s v="previous yrs"/>
    <m/>
  </r>
  <r>
    <x v="0"/>
    <s v="Region IV-A"/>
    <s v="Quezon"/>
    <n v="109088"/>
    <s v="Alibahaban ES (Alibihaban ES)"/>
    <s v="SAN ANDRES"/>
    <n v="3"/>
    <n v="1"/>
    <n v="2"/>
    <s v="PROPOSED CONSTRUCTION OF ONE (1) STOREY - TWO (2) CLASSROOMS SCHOOL BUILDING (WITH COMMON TOILET) WITH PROVISION OF RAINWATER COLLECTOR, SCHOOL FURNITURE, SOLAR PV ENERGY SYSTEM, AND WATER SYSTEM"/>
    <n v="15610253.566"/>
    <n v="15590167"/>
    <s v="Completed"/>
    <n v="1"/>
    <d v="2021-11-25T00:00:00"/>
    <d v="1899-12-30T00:00:00"/>
    <n v="0"/>
    <s v="2021-62"/>
    <s v="July 2-21, 2021"/>
    <d v="2021-07-09T00:00:00"/>
    <d v="2021-07-21T00:00:00"/>
    <d v="2021-07-23T00:00:00"/>
    <d v="2021-07-28T00:00:00"/>
    <s v="M.G VILLAMIN CONSTRUCTION"/>
    <n v="0"/>
    <n v="0"/>
    <n v="0"/>
    <n v="0"/>
    <n v="0"/>
    <n v="1"/>
    <n v="0"/>
    <n v="0"/>
    <n v="0"/>
    <n v="0"/>
    <n v="0"/>
    <n v="2"/>
    <n v="0"/>
    <n v="0"/>
    <n v="0"/>
    <n v="0"/>
    <n v="0"/>
    <n v="1"/>
    <n v="0"/>
    <n v="1"/>
    <n v="0"/>
    <s v="previous yrs"/>
    <m/>
  </r>
  <r>
    <x v="0"/>
    <s v="Region IV-A"/>
    <s v="Quezon"/>
    <n v="108830"/>
    <s v="Villaminda ES"/>
    <s v="LOPEZ"/>
    <n v="4"/>
    <n v="1"/>
    <n v="2"/>
    <s v="PROPOSED CONSTRUCTION OF ONE (1) STOREY - TWO (2) CLASSROOMS SCHOOL BUILDING (WITH COMMON TOILET) WITH PROVISION OF RAINWATER COLLECTOR, SCHOOL FURNITURE, SOLAR PV ENERGY SYSTEM, AND WATER SYSTEM"/>
    <n v="15080003.567920705"/>
    <n v="15059979"/>
    <s v="Completed"/>
    <n v="1"/>
    <d v="2021-11-25T00:00:00"/>
    <d v="1899-12-30T00:00:00"/>
    <n v="0"/>
    <s v="2021-63"/>
    <s v="July 2-21, 2021"/>
    <d v="2021-07-09T00:00:00"/>
    <d v="2021-07-21T00:00:00"/>
    <d v="2021-07-23T00:00:00"/>
    <d v="2021-07-28T00:00:00"/>
    <s v="M.G VILLAMIN CONSTRUCTION"/>
    <n v="0"/>
    <n v="0"/>
    <n v="0"/>
    <n v="0"/>
    <n v="0"/>
    <n v="1"/>
    <n v="0"/>
    <n v="0"/>
    <n v="0"/>
    <n v="0"/>
    <n v="0"/>
    <n v="2"/>
    <n v="0"/>
    <n v="0"/>
    <n v="0"/>
    <n v="0"/>
    <n v="0"/>
    <n v="1"/>
    <n v="0"/>
    <n v="1"/>
    <n v="0"/>
    <s v="previous yrs"/>
    <n v="1"/>
  </r>
  <r>
    <x v="0"/>
    <s v="Region IV-A"/>
    <s v="Rizal"/>
    <n v="109468"/>
    <s v="San Rafael ES - Inigan ES"/>
    <s v="RODRIGUEZ (MONTALBAN)"/>
    <n v="2"/>
    <n v="1"/>
    <n v="2"/>
    <s v="PROPOSED CONSTRUCTION OF ONE (1) STOREY - TWO (2) CLASSROOMS SCHOOL BUILDING (WITH COMMON TOILET) WITH PROVISION OF   RAINWATER COLLECTOR, SCHOOL FURNITURE, SOLAR PV ENERGY SYSTEM, AND WATER SYSTEM"/>
    <n v="15419235.073800001"/>
    <n v="15110797.65"/>
    <s v="Completed"/>
    <n v="1"/>
    <d v="1899-12-30T00:00:00"/>
    <d v="1899-12-30T00:00:00"/>
    <s v="INFRA-2021-002"/>
    <s v="INFRA-2021-002"/>
    <s v="July 19, 2021"/>
    <s v="July 27, 2021"/>
    <s v="August 9, 2021"/>
    <s v="Setpember 1, 2021"/>
    <s v="Setpember 14, 2021"/>
    <s v="A. Suelila Constructiomn"/>
    <n v="0"/>
    <n v="0"/>
    <n v="0"/>
    <n v="0"/>
    <n v="0"/>
    <n v="1"/>
    <n v="0"/>
    <n v="0"/>
    <n v="0"/>
    <n v="0"/>
    <n v="0"/>
    <n v="2"/>
    <n v="0"/>
    <n v="0"/>
    <n v="0"/>
    <n v="0"/>
    <n v="0"/>
    <n v="1"/>
    <n v="0"/>
    <n v="1"/>
    <n v="0"/>
    <s v="previous yrs"/>
    <n v="1"/>
  </r>
  <r>
    <x v="0"/>
    <s v="Region IV-B"/>
    <s v="Marinduque"/>
    <n v="109901"/>
    <s v="Tambunan ES"/>
    <s v="BOAC (Capital)"/>
    <n v="0"/>
    <n v="1"/>
    <n v="4"/>
    <s v="PROPOSED CONSTRUCTION OF 1STY4CL SCHOOL BLDG (WITH COMMON TOILET) WITH PROVISION OF RAIN WATER COLLECTOR, SCHOOL FURNITURE, SOLAR PV ENERGY SYSTEM, AND WATER SYSTEM"/>
    <n v="20455972.289099999"/>
    <n v="0"/>
    <s v="Completed"/>
    <n v="1"/>
    <d v="2022-08-15T00:00:00"/>
    <d v="1899-12-30T00:00:00"/>
    <n v="0"/>
    <n v="0"/>
    <d v="1899-12-30T00:00:00"/>
    <d v="1899-12-30T00:00:00"/>
    <d v="1899-12-30T00:00:00"/>
    <d v="1899-12-30T00:00:00"/>
    <d v="1899-12-30T00:00:00"/>
    <n v="0"/>
    <n v="0"/>
    <n v="0"/>
    <n v="0"/>
    <n v="0"/>
    <n v="0"/>
    <n v="1"/>
    <n v="0"/>
    <n v="0"/>
    <n v="0"/>
    <n v="0"/>
    <n v="0"/>
    <n v="4"/>
    <n v="0"/>
    <n v="0"/>
    <n v="0"/>
    <n v="0"/>
    <n v="0"/>
    <n v="1"/>
    <n v="0"/>
    <n v="1"/>
    <n v="0"/>
    <s v="previous yrs"/>
    <m/>
  </r>
  <r>
    <x v="0"/>
    <s v="Region IV-B"/>
    <s v="Oriental Mindoro"/>
    <n v="110339"/>
    <s v="Mamalao Mangyan School"/>
    <s v="BACO"/>
    <n v="1"/>
    <n v="1"/>
    <n v="4"/>
    <s v="PROPOSED CONSTRUCTION OF ONE (1) STOREY - FOUR (4) CLASSROOMS SCHOOL BUILDING (WITH COMMON TOILET) WITH PROVISION OF RAINWATER COLLECTOR, SCHOOL FURNITURE, AND SOLAR PV ENERGY SYSTEM"/>
    <n v="20188286.032668404"/>
    <n v="20087944.350000001"/>
    <s v="Completed"/>
    <n v="1"/>
    <s v="April 05, 2022"/>
    <s v="March 07, 2022"/>
    <s v="LMS 2020 - R IV-B - Oriental Mindoro - 001"/>
    <s v="015-2021"/>
    <s v="July 06, 2021"/>
    <s v="July 14, 2021"/>
    <s v="July 26, 2021"/>
    <s v="Aug. 11, 2021"/>
    <s v="Aug. 31, 2021"/>
    <s v="CMSEL Construction and Developer"/>
    <n v="0"/>
    <n v="0"/>
    <n v="0"/>
    <n v="0"/>
    <n v="0"/>
    <n v="1"/>
    <n v="0"/>
    <n v="0"/>
    <n v="0"/>
    <n v="0"/>
    <n v="0"/>
    <n v="4"/>
    <n v="0"/>
    <n v="0"/>
    <n v="0"/>
    <n v="0"/>
    <n v="0"/>
    <n v="1"/>
    <n v="0"/>
    <n v="1"/>
    <n v="0"/>
    <s v="previous yrs"/>
    <n v="1"/>
  </r>
  <r>
    <x v="0"/>
    <s v="Region IV-B"/>
    <s v="Oriental Mindoro"/>
    <n v="170036"/>
    <s v="Bailan ES"/>
    <s v="BULALACAO (SAN PEDRO)"/>
    <n v="2"/>
    <n v="1"/>
    <n v="4"/>
    <s v="PROPOSED CONSTRUCTION OF ONE (1) STOREY - FOUR (4) CLASSROOMS SCHOOL BUILDING (WITH COMMON TOILET) WITH PROVISION OF RAINWATER COLLECTOR, SCHOOL FURNITURE, AND SOLAR PV ENERGY SYSTEM"/>
    <n v="19229984.414338745"/>
    <n v="18180121.460000001"/>
    <s v="Completed"/>
    <n v="1"/>
    <s v="June 15, 2022"/>
    <s v="June 14, 2022"/>
    <s v="LMS 2020 - R IV-B - Oriental Mindoro - 002"/>
    <s v="019-2021"/>
    <s v="July 06, 2021"/>
    <s v="July 14, 2021"/>
    <s v="July 26, 2021"/>
    <s v="Aug. 11, 2021"/>
    <s v="Sept. 03, 2021"/>
    <s v="Orient Star Construction Inc."/>
    <s v="with contract time extension"/>
    <n v="0"/>
    <n v="0"/>
    <n v="0"/>
    <n v="0"/>
    <n v="1"/>
    <n v="0"/>
    <n v="0"/>
    <n v="0"/>
    <n v="0"/>
    <n v="0"/>
    <n v="4"/>
    <n v="0"/>
    <n v="0"/>
    <n v="0"/>
    <n v="0"/>
    <n v="0"/>
    <n v="1"/>
    <n v="0"/>
    <n v="1"/>
    <n v="0"/>
    <s v="previous yrs"/>
    <m/>
  </r>
  <r>
    <x v="0"/>
    <s v="Region IV-B"/>
    <s v="Puerto Princesa City"/>
    <n v="111525"/>
    <s v="Nasuduan ES"/>
    <s v="Puerto Princesa City"/>
    <n v="3"/>
    <n v="1"/>
    <n v="4"/>
    <s v="CONSTRUCTION OF ONE (1) STOREY - FOUR (4) CLASSROOMS SCHOOL BUILDING (WITH COMMON TOILET) WITH PROVISION OF RAINWATER COLLECTOR, SCHOOL FURNITURE, SOLAR PV ENERGY SYSTEM, AND WATER SYSTEM"/>
    <n v="19185222.799400423"/>
    <n v="17849626.850000001"/>
    <s v="Completed"/>
    <n v="1"/>
    <s v="May 19, 2022_x000a_Revised: June 18, 2022"/>
    <d v="2022-06-15T00:00:00"/>
    <n v="0"/>
    <s v="INFRA 2021-03"/>
    <s v="July 27,2021"/>
    <s v="August 3,2021"/>
    <d v="2021-08-16T00:00:00"/>
    <s v="Sept. 10, 2021"/>
    <s v="Sept. 14, 2021"/>
    <s v="Maryknoll Builders and Supply"/>
    <n v="0"/>
    <n v="0"/>
    <n v="0"/>
    <n v="0"/>
    <n v="0"/>
    <n v="1"/>
    <n v="0"/>
    <n v="0"/>
    <n v="0"/>
    <n v="0"/>
    <n v="0"/>
    <n v="4"/>
    <n v="0"/>
    <n v="0"/>
    <n v="0"/>
    <n v="0"/>
    <n v="0"/>
    <n v="1"/>
    <n v="0"/>
    <n v="1"/>
    <n v="0"/>
    <s v="previous yrs"/>
    <n v="1"/>
  </r>
  <r>
    <x v="0"/>
    <s v="Region IX"/>
    <s v="Isabela City"/>
    <n v="305549"/>
    <s v="Lampinigan National High School"/>
    <s v="CITY OF ISABELA (Capital)"/>
    <n v="0"/>
    <n v="1"/>
    <n v="4"/>
    <s v="CONSTRUCTION OF ONE (1) STOREY - FOUR (4) CLASSROOMS SCHOOL BUILDING (WITH COMMON TOILET) WITH PROVISION OF RAINWATER COLLECTOR, SCHOOL FURNITURE, SOLAR PV ENERGY SYSTEM, AND WATER SYSTEM"/>
    <n v="19525553.375664823"/>
    <n v="19417116.629999999"/>
    <s v="Completed"/>
    <n v="1"/>
    <d v="2021-12-30T00:00:00"/>
    <d v="2022-06-23T00:00:00"/>
    <s v="INFRA2021-01"/>
    <s v="INFRA2021-01"/>
    <s v="July 4-11, 2021"/>
    <s v="July 12, 2021"/>
    <s v="July 26, 2021"/>
    <s v="July 29, 2021"/>
    <s v="August 3, 2021"/>
    <s v="2M CONSTRUCTION AND ENTERPRISES"/>
    <s v="None"/>
    <n v="0"/>
    <n v="0"/>
    <n v="0"/>
    <n v="0"/>
    <n v="1"/>
    <n v="0"/>
    <n v="0"/>
    <n v="0"/>
    <n v="0"/>
    <n v="0"/>
    <n v="4"/>
    <n v="0"/>
    <n v="0"/>
    <n v="0"/>
    <n v="0"/>
    <n v="0"/>
    <n v="1"/>
    <n v="0"/>
    <n v="1"/>
    <n v="0"/>
    <s v="previous yrs"/>
    <n v="1"/>
  </r>
  <r>
    <x v="0"/>
    <s v="Region IX"/>
    <s v="Zamboanga City"/>
    <n v="126155"/>
    <s v="Camp Socorro"/>
    <s v="ZAMBOANGA CITY"/>
    <n v="2"/>
    <n v="1"/>
    <n v="4"/>
    <s v="PROPOSED CONSTRUCTION ONE (1) STOREY - FOUR (4) CLASSROOMS SCHOOL BUILDING (WITH COMMON TOILET) WITH PROVISION OF RAINWATER COLLECTOR, SCHOOL FURNITURE, SOLAR PV ENERGY SYSTEM, AND WATER SYSTEM"/>
    <n v="22006289"/>
    <n v="21998288.850000001"/>
    <s v="Completed"/>
    <n v="1"/>
    <d v="2021-12-04T00:00:00"/>
    <d v="2022-05-04T00:00:00"/>
    <s v="06-0030-21"/>
    <s v="06-0030-21"/>
    <d v="2021-07-02T00:00:00"/>
    <d v="2021-07-09T00:00:00"/>
    <d v="2021-07-21T00:00:00"/>
    <d v="2021-08-11T00:00:00"/>
    <d v="2021-08-21T00:00:00"/>
    <s v="Zamboanga 3VC CONSTRUCTION INCORPORATED "/>
    <s v="None"/>
    <n v="0"/>
    <n v="0"/>
    <n v="0"/>
    <n v="0"/>
    <n v="1"/>
    <n v="0"/>
    <n v="0"/>
    <n v="0"/>
    <n v="0"/>
    <n v="0"/>
    <n v="4"/>
    <n v="0"/>
    <n v="0"/>
    <n v="0"/>
    <n v="0"/>
    <n v="0"/>
    <n v="1"/>
    <n v="0"/>
    <n v="1"/>
    <n v="0"/>
    <s v="previous yrs"/>
    <m/>
  </r>
  <r>
    <x v="0"/>
    <s v="Region IX"/>
    <s v="Zamboanga del Norte"/>
    <n v="303702"/>
    <s v="Sitog NHS Ext - Dabiak"/>
    <s v="Katipunan"/>
    <n v="2"/>
    <n v="1"/>
    <n v="2"/>
    <s v="CONSTRUCTION OFONE (1) STOREY - TWO (2) CLASSROOMS SCHOOL BUILDING (WITH COMMON TOILET) WITH PROVISION OF RAINWATER COLLECTOR, SCHOOL FURNITURE, SOLAR PV ENERGY SYSTEM, AND WATER SYSTEM"/>
    <n v="20686643.261036497"/>
    <n v="10204006.09"/>
    <s v="Completed"/>
    <n v="1"/>
    <d v="2021-12-31T00:00:00"/>
    <d v="2021-12-31T00:00:00"/>
    <s v="CB 2021-023"/>
    <s v="CB 2021-023"/>
    <s v="July 1, 2021"/>
    <s v="July 9, 2021"/>
    <s v="July 22, 2021"/>
    <s v="July 27, 2021"/>
    <s v="Aug. 4, 2021"/>
    <s v="YSL BUILDERS"/>
    <s v="None"/>
    <n v="0"/>
    <n v="0"/>
    <n v="0"/>
    <n v="0"/>
    <n v="1"/>
    <n v="0"/>
    <n v="0"/>
    <n v="0"/>
    <n v="0"/>
    <n v="0"/>
    <n v="2"/>
    <n v="0"/>
    <n v="0"/>
    <n v="0"/>
    <n v="0"/>
    <n v="0"/>
    <n v="1"/>
    <n v="0"/>
    <n v="1"/>
    <n v="0"/>
    <s v="previous yrs"/>
    <n v="1"/>
  </r>
  <r>
    <x v="0"/>
    <s v="Region IX"/>
    <s v="Zamboanga del Norte"/>
    <n v="303702"/>
    <s v="Sitog NHS Ext - Dabiak"/>
    <s v="Katipunan"/>
    <n v="2"/>
    <m/>
    <n v="2"/>
    <s v="CONSTRUCTION OFONE (1) STOREY - TWO (2) CLASSROOMS SCHOOL BUILDING (WITH COMMON TOILET) WITH PROVISION OF RAINWATER COLLECTOR, SCHOOL FURNITURE, SOLAR PV ENERGY SYSTEM, AND WATER SYSTEM"/>
    <m/>
    <n v="10204006.09"/>
    <s v="Completed"/>
    <n v="1"/>
    <d v="2021-12-31T00:00:00"/>
    <d v="2021-12-31T00:00:00"/>
    <s v="CB 2021-023"/>
    <s v="CB 2021-023"/>
    <s v="July 1, 2021"/>
    <s v="July 9, 2021"/>
    <s v="July 22, 2021"/>
    <s v="July 27, 2021"/>
    <s v="Aug. 4, 2021"/>
    <s v="YSL BUILDERS"/>
    <s v="None"/>
    <n v="0"/>
    <n v="0"/>
    <n v="0"/>
    <n v="0"/>
    <n v="1"/>
    <n v="0"/>
    <n v="0"/>
    <n v="0"/>
    <n v="0"/>
    <n v="0"/>
    <n v="2"/>
    <n v="0"/>
    <n v="0"/>
    <n v="0"/>
    <n v="0"/>
    <n v="0"/>
    <n v="0"/>
    <n v="0"/>
    <n v="1"/>
    <n v="0"/>
    <s v="previous yrs"/>
    <n v="1"/>
  </r>
  <r>
    <x v="0"/>
    <s v="Region IX"/>
    <s v="Zamboanga del Sur"/>
    <n v="124885"/>
    <s v="Bag-Ong Mandaue IPS"/>
    <s v="AURORA"/>
    <n v="1"/>
    <n v="1"/>
    <n v="4"/>
    <s v="CONSTRUCTION OF ONE (1) STOREY - FOUR (4) CLASSROOMS SCHOOL BUILDING (WITH COMMON TOILET) WITH PROVISION OF RAINWATER COLLECTOR, SCHOOL FURNITURE, SOLAR PV ENERGY SYSTEM, AND WATER SYSTEM"/>
    <n v="18695810.126542233"/>
    <n v="18684761.34"/>
    <s v="Completed"/>
    <n v="1"/>
    <d v="2021-12-31T00:00:00"/>
    <d v="2022-03-02T00:00:00"/>
    <s v="ZDS- 20- LMS-01 "/>
    <s v="ZDS- 20- LMS-01 "/>
    <d v="2021-07-08T00:00:00"/>
    <d v="2021-07-16T00:00:00"/>
    <d v="2021-07-28T00:00:00"/>
    <d v="2021-08-05T00:00:00"/>
    <d v="2021-08-11T00:00:00"/>
    <s v="GENETIAN BUILDERS AND ENTERPRISES INC"/>
    <s v="None"/>
    <n v="0"/>
    <n v="0"/>
    <n v="0"/>
    <n v="0"/>
    <n v="1"/>
    <n v="0"/>
    <n v="0"/>
    <n v="0"/>
    <n v="0"/>
    <n v="0"/>
    <n v="4"/>
    <n v="0"/>
    <n v="0"/>
    <n v="0"/>
    <n v="0"/>
    <n v="0"/>
    <n v="1"/>
    <n v="0"/>
    <n v="1"/>
    <n v="0"/>
    <s v="previous yrs"/>
    <n v="1"/>
  </r>
  <r>
    <x v="0"/>
    <s v="Region IX"/>
    <s v="Zamboanga Sibugay"/>
    <n v="125746"/>
    <s v="San Jose PS"/>
    <s v="OLUTANGA"/>
    <n v="1"/>
    <n v="1"/>
    <n v="4"/>
    <s v="PROPOSED CONSTRUCTION OF ONE (1) STOREY - FOUR (4) CLASSROOMS SCHOOL BUILDING (WITH COMMON TOILET) WITH PROVISION OF RAINWATER COLLECTOR, SCHOOL FURNITURE, SOLAR PV ENERGY SYSTEM, AND WATER SYSTEM"/>
    <n v="19309086.908299997"/>
    <n v="19290632.399999999"/>
    <s v="Completed"/>
    <n v="1"/>
    <s v="On-going Suspension Order since March 02, 2022"/>
    <s v="-"/>
    <s v="ZSY-2020LMS-01"/>
    <s v="ZSY-2020LMS-01"/>
    <s v="June 29, 2021"/>
    <s v="July 17, 2021"/>
    <s v="July 19, 2021"/>
    <d v="2021-07-30T00:00:00"/>
    <d v="2021-08-26T00:00:00"/>
    <s v="CPAN Engineering &amp; Enterprises"/>
    <s v="Change Order (Water Pump Solar Panel) for C.O. approval"/>
    <n v="0"/>
    <n v="0"/>
    <n v="0"/>
    <n v="0"/>
    <n v="1"/>
    <n v="0"/>
    <n v="0"/>
    <n v="0"/>
    <n v="0"/>
    <n v="0"/>
    <n v="4"/>
    <n v="0"/>
    <n v="0"/>
    <n v="0"/>
    <n v="0"/>
    <n v="0"/>
    <n v="1"/>
    <n v="0"/>
    <n v="1"/>
    <n v="0"/>
    <s v="previous yrs"/>
    <n v="1"/>
  </r>
  <r>
    <x v="0"/>
    <s v="Region V"/>
    <s v="Camarines Sur"/>
    <n v="112696"/>
    <s v="Tampuhan ES"/>
    <s v="LIBMANAN"/>
    <n v="2"/>
    <n v="1"/>
    <n v="2"/>
    <s v="PROPOSED CONSTRUCTION OF ONE (1) STOREY - TWO (2) CLASSROOMS SCHOOL BUILDING (WITH COMMON TOILET) WITH PROVISION OF RAINWATER COLLECTOR, SCHOOL FURNITURE, AND WATER SYSTEM"/>
    <n v="8580284.0650931783"/>
    <n v="0"/>
    <s v="Reverted"/>
    <n v="0"/>
    <d v="1899-12-30T00:00:00"/>
    <d v="1899-12-30T00:00:00"/>
    <n v="0"/>
    <n v="0"/>
    <d v="1899-12-30T00:00:00"/>
    <d v="1899-12-30T00:00:00"/>
    <d v="1899-12-30T00:00:00"/>
    <d v="1899-12-30T00:00:00"/>
    <d v="1899-12-30T00:00:00"/>
    <n v="0"/>
    <s v="resolution to cancel due to time constraint for procurement activities"/>
    <n v="1"/>
    <n v="0"/>
    <n v="0"/>
    <n v="0"/>
    <n v="0"/>
    <n v="0"/>
    <n v="2"/>
    <n v="0"/>
    <n v="0"/>
    <n v="0"/>
    <n v="0"/>
    <n v="0"/>
    <n v="1"/>
    <n v="0"/>
    <n v="0"/>
    <n v="0"/>
    <n v="0"/>
    <n v="0"/>
    <n v="0"/>
    <n v="0"/>
    <m/>
    <m/>
  </r>
  <r>
    <x v="0"/>
    <s v="Region V"/>
    <s v="Catanduanes"/>
    <n v="113171"/>
    <s v="San Miguel Elementary School"/>
    <s v="BARAS"/>
    <n v="0"/>
    <n v="1"/>
    <n v="2"/>
    <s v="CONSTRUCTION OF ONE (1) STOREY - TWO (2) CLASSROOMS SCHOOL BUILDING (WITH COMMON TOILET) WITH PROVISION OF RAINWATER COLLECTOR, SCHOOL FURNITURE, PERIMETER FENCE (1 BAY = 3.0m)"/>
    <n v="8140400.6798027009"/>
    <n v="0"/>
    <s v="Completed"/>
    <n v="1"/>
    <d v="1899-12-30T00:00:00"/>
    <d v="1899-12-30T00:00:00"/>
    <n v="0"/>
    <n v="0"/>
    <d v="1899-12-30T00:00:00"/>
    <d v="1899-12-30T00:00:00"/>
    <d v="1899-12-30T00:00:00"/>
    <d v="1899-12-30T00:00:00"/>
    <d v="1899-12-30T00:00:00"/>
    <n v="0"/>
    <n v="0"/>
    <n v="0"/>
    <n v="0"/>
    <n v="0"/>
    <n v="0"/>
    <n v="1"/>
    <n v="0"/>
    <n v="0"/>
    <n v="0"/>
    <n v="0"/>
    <n v="0"/>
    <n v="2"/>
    <n v="0"/>
    <n v="0"/>
    <n v="0"/>
    <n v="0"/>
    <n v="0"/>
    <n v="1"/>
    <n v="0"/>
    <n v="1"/>
    <n v="0"/>
    <s v="previous yrs"/>
    <m/>
  </r>
  <r>
    <x v="0"/>
    <s v="Region V"/>
    <s v="Catanduanes"/>
    <n v="113339"/>
    <s v="Dugui San Isidro Elementary School"/>
    <s v="VIRAC (Capital)"/>
    <n v="0"/>
    <n v="1"/>
    <n v="2"/>
    <s v="CONSTRUCTION OF ONE (1) STOREY - TWO (2) CLASSROOMS SCHOOL BUILDING (WITH COMMON TOILET) WITH PROVISION OF RAINWATER COLLECTOR, SCHOOL FURNITURE, PERIMETER FENCE (1 BAY = 3.0m), SOLAR PV ENERGY SYSTEM, AND WATER SYSTEM"/>
    <n v="8140400.6798027009"/>
    <n v="0"/>
    <s v="Completed"/>
    <n v="1"/>
    <d v="1899-12-30T00:00:00"/>
    <d v="1899-12-30T00:00:00"/>
    <n v="0"/>
    <n v="0"/>
    <d v="1899-12-30T00:00:00"/>
    <d v="1899-12-30T00:00:00"/>
    <d v="1899-12-30T00:00:00"/>
    <d v="1899-12-30T00:00:00"/>
    <d v="1899-12-30T00:00:00"/>
    <n v="0"/>
    <n v="0"/>
    <n v="0"/>
    <n v="0"/>
    <n v="0"/>
    <n v="0"/>
    <n v="1"/>
    <n v="0"/>
    <n v="0"/>
    <n v="0"/>
    <n v="0"/>
    <n v="0"/>
    <n v="2"/>
    <n v="0"/>
    <n v="0"/>
    <n v="0"/>
    <n v="0"/>
    <n v="0"/>
    <n v="1"/>
    <n v="0"/>
    <n v="1"/>
    <n v="0"/>
    <s v="previous yrs"/>
    <m/>
  </r>
  <r>
    <x v="0"/>
    <s v="Region V"/>
    <s v="Masbate"/>
    <n v="113458"/>
    <s v="Mapitogo Elementary School"/>
    <s v="BALUD"/>
    <n v="2"/>
    <n v="1"/>
    <n v="4"/>
    <s v="CONSTRUCTION OF ONE (1) STOREY - FOUR (4) CLASSROOMS SCHOOL BUILDING (WITH COMMON TOILET) WITH PROVISION OF RAINWATER COLLECTOR, SCHOOL FURNITURE, AND WATER SYSTEM"/>
    <n v="10351655.59515979"/>
    <n v="10298568.140000001"/>
    <s v="Completed"/>
    <n v="1"/>
    <d v="1899-12-30T00:00:00"/>
    <d v="1899-12-30T00:00:00"/>
    <n v="0"/>
    <n v="0"/>
    <d v="1899-12-30T00:00:00"/>
    <d v="1899-12-30T00:00:00"/>
    <d v="1899-12-30T00:00:00"/>
    <d v="1899-12-30T00:00:00"/>
    <d v="1899-12-30T00:00:00"/>
    <s v="3R3M Const. and Supply"/>
    <n v="0"/>
    <n v="0"/>
    <n v="0"/>
    <n v="0"/>
    <n v="0"/>
    <n v="1"/>
    <n v="0"/>
    <n v="0"/>
    <n v="0"/>
    <n v="0"/>
    <n v="0"/>
    <n v="4"/>
    <n v="0"/>
    <n v="0"/>
    <n v="0"/>
    <n v="0"/>
    <n v="0"/>
    <n v="1"/>
    <n v="0"/>
    <n v="1"/>
    <n v="0"/>
    <s v="previous yrs"/>
    <m/>
  </r>
  <r>
    <x v="0"/>
    <s v="Region VI"/>
    <s v="Antique"/>
    <n v="114985"/>
    <s v="Caloy-ahan PS"/>
    <s v="Bugasong"/>
    <n v="0"/>
    <n v="1"/>
    <n v="4"/>
    <s v=" CONSTRUCTION OF ONE (1) STOREY - FOUR (4) CLASSROOMS SCHOOL BUILDING (WITH COMMON TOILET) WITH PROVISION OF RAINWATER COLLECTOR, SCHOOL FURNITURE, SOLAR PV ENERGY SYSTEM, AND WATER SYSTEM"/>
    <n v="23766742.204969842"/>
    <n v="19613104.899999999"/>
    <s v="Completed"/>
    <n v="1"/>
    <d v="2022-10-30T00:00:00"/>
    <d v="2023-07-14T00:00:00"/>
    <s v="R6-D2-2020BEFF-13-NC"/>
    <s v="R6-D2-2020BEFF-13-NC"/>
    <d v="2021-07-12T00:00:00"/>
    <d v="2021-07-19T00:00:00"/>
    <d v="2021-08-02T00:00:00"/>
    <d v="2021-08-16T00:00:00"/>
    <d v="1899-12-30T00:00:00"/>
    <s v="Nesmark Construction Enterprises"/>
    <s v="Nearly completion on finishing works, and delivery of school furnitures."/>
    <n v="0"/>
    <n v="0"/>
    <n v="0"/>
    <n v="0"/>
    <n v="1"/>
    <n v="0"/>
    <n v="0"/>
    <n v="0"/>
    <n v="0"/>
    <n v="0"/>
    <n v="4"/>
    <n v="0"/>
    <n v="0"/>
    <n v="0"/>
    <n v="0"/>
    <n v="0"/>
    <n v="1"/>
    <n v="0"/>
    <n v="1"/>
    <n v="0"/>
    <n v="7.23"/>
    <m/>
  </r>
  <r>
    <x v="0"/>
    <s v="Region VI"/>
    <s v="Capiz"/>
    <n v="115627"/>
    <s v="Jamul-awon ES"/>
    <s v="PANAY"/>
    <n v="1"/>
    <n v="1"/>
    <n v="4"/>
    <s v=" CONSTRUCTION OF ONE (1) STOREY - FOUR (4) CLASSROOMS SCHOOL BUILDING (WITH COMMON TOILET) WITH PROVISION OF RAINWATER COLLECTOR, SCHOOL FURNITURE,AND WATER SYSTEM"/>
    <n v="20180339.279400002"/>
    <n v="13027738.300000001"/>
    <s v="Completed"/>
    <n v="1"/>
    <s v="April 19, 2022"/>
    <d v="1899-12-30T00:00:00"/>
    <s v="R6-DepED-Capiz-CY2020-Last Mile School-Lot 2"/>
    <n v="0"/>
    <s v="August 23, 2021"/>
    <s v="September 1, 2021"/>
    <s v="September 14, 2021"/>
    <s v="October 11, 2021"/>
    <s v="October 21, 2021"/>
    <s v="ORANGEKONSTRUCT CIVIL ENGINEERING SERVICES"/>
    <s v="Schedule of pre-procurement 8/17/2021"/>
    <n v="0"/>
    <n v="0"/>
    <n v="0"/>
    <n v="0"/>
    <n v="1"/>
    <n v="0"/>
    <n v="0"/>
    <n v="0"/>
    <n v="0"/>
    <n v="0"/>
    <n v="4"/>
    <n v="0"/>
    <n v="0"/>
    <n v="0"/>
    <n v="0"/>
    <n v="0"/>
    <n v="1"/>
    <n v="0"/>
    <n v="1"/>
    <n v="0"/>
    <s v="previous yrs"/>
    <m/>
  </r>
  <r>
    <x v="0"/>
    <s v="Region VI"/>
    <s v="Capiz"/>
    <n v="310811"/>
    <s v="YATING NATIONAL HIGH SCHOOL"/>
    <s v="PILAR"/>
    <n v="1"/>
    <n v="1"/>
    <n v="4"/>
    <s v=" CONSTRUCTION OF ONE (1) STOREY - FOUR (4) CLASSROOMS SCHOOL BUILDING (WITH COMMON TOILET) WITH PROVISION OF RAINWATER COLLECTOR, SCHOOL FURNITURE,AND WATER SYSTEM"/>
    <n v="18733377.010300003"/>
    <n v="11945444.380000001"/>
    <s v="Completed"/>
    <n v="1"/>
    <s v="May 2, 2022"/>
    <d v="1899-12-30T00:00:00"/>
    <s v="R6-DepED-Capiz-CY2020-Last Mile School-Lot 1"/>
    <n v="0"/>
    <s v="August 23, 2021"/>
    <s v="September 1, 2021"/>
    <s v="September 14, 2021"/>
    <s v="October 11, 2021"/>
    <s v="November 3, 2021"/>
    <s v="GREATMAN BUILDERS"/>
    <s v="Schedule of pre-procurement 8/17/2021"/>
    <n v="0"/>
    <n v="0"/>
    <n v="0"/>
    <n v="0"/>
    <n v="1"/>
    <n v="0"/>
    <n v="0"/>
    <n v="0"/>
    <n v="0"/>
    <n v="0"/>
    <n v="4"/>
    <n v="0"/>
    <n v="0"/>
    <n v="0"/>
    <n v="0"/>
    <n v="0"/>
    <n v="1"/>
    <n v="0"/>
    <n v="1"/>
    <n v="0"/>
    <s v="previous yrs"/>
    <n v="1"/>
  </r>
  <r>
    <x v="0"/>
    <s v="Region VI"/>
    <s v="Guimaras"/>
    <n v="115914"/>
    <s v="Panobolon ES"/>
    <s v="Nueva Valencia"/>
    <n v="0"/>
    <n v="1"/>
    <n v="4"/>
    <s v="CONSTRUCTION OF ONE (1) STOREY - FOUR (4) CLASSROOMS SCHOOL BUILDING (WITH COMMON TOILET) WITH PROVISION OF RAINWATER COLLECTOR, SCHOOL FURNITURE, SOLAR PV ENERGY SYSTEM, AND WATER SYSTEM "/>
    <n v="20808548.573399998"/>
    <n v="20660439.699999999"/>
    <s v="Completed"/>
    <n v="1"/>
    <s v="March 27, 2022"/>
    <d v="2022-07-05T00:00:00"/>
    <s v="06-2021"/>
    <s v="06-2021"/>
    <s v="June 22, 2021"/>
    <s v="July 13, 2021"/>
    <s v="July 27, 2021"/>
    <s v="August 8, 2021"/>
    <s v="August 24, 2021"/>
    <s v="EZ Gold Construction and Supply"/>
    <n v="0"/>
    <n v="0"/>
    <n v="0"/>
    <n v="0"/>
    <n v="0"/>
    <n v="1"/>
    <n v="0"/>
    <n v="0"/>
    <n v="0"/>
    <n v="0"/>
    <n v="0"/>
    <n v="4"/>
    <n v="0"/>
    <n v="0"/>
    <n v="0"/>
    <n v="0"/>
    <n v="0"/>
    <n v="1"/>
    <n v="0"/>
    <n v="1"/>
    <n v="0"/>
    <s v="previous yrs"/>
    <n v="1"/>
  </r>
  <r>
    <x v="0"/>
    <s v="Region VI"/>
    <s v="Iloilo"/>
    <n v="501244"/>
    <s v="Barasalon Integrated School"/>
    <s v="Janiuay I"/>
    <n v="3"/>
    <n v="1"/>
    <n v="4"/>
    <s v=" CONSTRUCTION OF ONE (1) STOREY - FOUR (4) CLASSROOMS SCHOOL BUILDING (WITH COMMON TOILET) WITH PROVISION OF RAINWATER COLLECTOR, SCHOOL FURNITURE, SOLAR PV ENERGY SYSTEM, AND WATER SYSTEM"/>
    <n v="20311610.088287022"/>
    <n v="17258671.73"/>
    <s v="Completed"/>
    <n v="1"/>
    <d v="2022-02-26T00:00:00"/>
    <d v="2024-12-06T00:00:00"/>
    <s v="LMS2020-RVI-022-ILOILO-B1-L1"/>
    <s v="LMS2020-RVI-022-ILOILO-B1-L1"/>
    <d v="2021-07-27T00:00:00"/>
    <d v="2021-08-02T00:00:00"/>
    <d v="2021-08-17T00:00:00"/>
    <d v="2021-09-07T00:00:00"/>
    <d v="2021-09-29T00:00:00"/>
    <s v="NOE'S Builders"/>
    <s v=" -as of Feb2024- Liquidated damages were imposed;_x000a_ -For Termination; low paced workmasnhip; Based on the actual ocular"/>
    <n v="0"/>
    <n v="0"/>
    <n v="0"/>
    <n v="0"/>
    <n v="1"/>
    <n v="0"/>
    <n v="0"/>
    <n v="0"/>
    <n v="0"/>
    <n v="0"/>
    <n v="4"/>
    <n v="0"/>
    <n v="0"/>
    <n v="0"/>
    <n v="0"/>
    <n v="0"/>
    <n v="1"/>
    <n v="0"/>
    <n v="1"/>
    <n v="0"/>
    <n v="2.25"/>
    <n v="1"/>
  </r>
  <r>
    <x v="0"/>
    <s v="Region VII"/>
    <s v="Bohol"/>
    <n v="300519"/>
    <s v="Mahanay High School"/>
    <s v="TALIBON"/>
    <n v="2"/>
    <n v="1"/>
    <n v="2"/>
    <s v="CONSTRUCTION OF ONE (1) STOREY -TWO (2) CLASSROOMS SCHOOL BUILDING (WITH COMMON TOILET) WITH PROVISION OF RAINWATER COLLECTOR, SCHOOL FURNITURE, SOLAR PV ENERGY SYSTEM, AND WATER SYSTEM"/>
    <n v="9750782.8229879998"/>
    <n v="7050000"/>
    <s v="Completed"/>
    <n v="1"/>
    <d v="2022-03-17T00:00:00"/>
    <d v="2022-08-05T00:00:00"/>
    <n v="0"/>
    <n v="0"/>
    <d v="1899-12-30T00:00:00"/>
    <d v="1899-12-30T00:00:00"/>
    <d v="1899-12-30T00:00:00"/>
    <d v="1899-12-30T00:00:00"/>
    <d v="1899-12-30T00:00:00"/>
    <s v="Inabanga Drilling Conts Steel Fab and Gen Mdse"/>
    <s v="Request Extension due to destruction of port due to Typhoon Odette(not ganted by the BAC)_x000a_"/>
    <n v="0"/>
    <n v="0"/>
    <n v="0"/>
    <n v="0"/>
    <n v="1"/>
    <n v="0"/>
    <n v="0"/>
    <n v="0"/>
    <n v="0"/>
    <n v="0"/>
    <n v="2"/>
    <n v="0"/>
    <n v="0"/>
    <n v="0"/>
    <n v="0"/>
    <n v="0"/>
    <n v="1"/>
    <n v="0"/>
    <n v="1"/>
    <n v="0"/>
    <s v="previous yrs"/>
    <m/>
  </r>
  <r>
    <x v="0"/>
    <s v="Region VIII"/>
    <s v="Biliran"/>
    <n v="120823"/>
    <s v="Patag PS"/>
    <s v="CULABA"/>
    <n v="0"/>
    <m/>
    <n v="2"/>
    <s v="CONSTRUCTION OF ONE (1) UNIT ONE (1) STOREY - TWO (2) CLASSROOMS SCHOOL BUILDING (WITH COMMON TOILET) WITH PROVISION OF RAINWATER COLLECTOR, SCHOOL FURNITURE, SOLAR PV ENERGY SYSTEM, AND WATER SYSTEM"/>
    <n v="21651795.685199998"/>
    <n v="21598532.41"/>
    <s v="Completed"/>
    <n v="1"/>
    <d v="2021-12-16T00:00:00"/>
    <d v="2021-12-16T00:00:00"/>
    <n v="0"/>
    <n v="0"/>
    <n v="44383"/>
    <n v="44393"/>
    <n v="44406"/>
    <n v="44413"/>
    <n v="44419"/>
    <s v="BNL CONSTRUCTION"/>
    <s v="Completed as per POW and VO"/>
    <n v="0"/>
    <n v="0"/>
    <n v="0"/>
    <n v="0"/>
    <n v="1"/>
    <n v="0"/>
    <n v="0"/>
    <n v="0"/>
    <n v="0"/>
    <n v="0"/>
    <n v="2"/>
    <n v="0"/>
    <n v="0"/>
    <n v="0"/>
    <n v="0"/>
    <n v="0"/>
    <n v="0"/>
    <n v="0"/>
    <n v="1"/>
    <n v="0"/>
    <s v="previous yrs"/>
    <n v="1"/>
  </r>
  <r>
    <x v="0"/>
    <s v="Region VIII"/>
    <s v="Biliran"/>
    <n v="120823"/>
    <s v="Patag PS"/>
    <s v="CULABA"/>
    <n v="0"/>
    <n v="1"/>
    <n v="3"/>
    <s v="CONSTRUCTION OF ONE (1) UNIT ONE (1) STOREY - TWO (2) CLASSROOMS SCHOOL BUILDING (WITH COMMON TOILET) WITH PROVISION OF RAINWATER COLLECTOR, SCHOOL FURNITURE, SOLAR PV ENERGY SYSTEM, AND WATER SYSTEM"/>
    <m/>
    <n v="21598532.41"/>
    <s v="Completed"/>
    <n v="1"/>
    <d v="2021-12-16T00:00:00"/>
    <d v="2021-12-16T00:00:00"/>
    <n v="0"/>
    <n v="0"/>
    <n v="44383"/>
    <n v="44393"/>
    <n v="44406"/>
    <n v="44413"/>
    <n v="44419"/>
    <s v="BNL CONSTRUCTION"/>
    <s v="Completed as per POW and VO"/>
    <n v="0"/>
    <n v="0"/>
    <n v="0"/>
    <n v="0"/>
    <n v="1"/>
    <n v="0"/>
    <n v="0"/>
    <n v="0"/>
    <n v="0"/>
    <n v="0"/>
    <n v="3"/>
    <n v="0"/>
    <n v="0"/>
    <n v="0"/>
    <n v="0"/>
    <n v="0"/>
    <n v="1"/>
    <n v="0"/>
    <n v="1"/>
    <n v="0"/>
    <s v="previous yrs"/>
    <n v="1"/>
  </r>
  <r>
    <x v="0"/>
    <s v="Region VIII"/>
    <s v="Eastern Samar"/>
    <n v="122351"/>
    <s v="Maybunga Elementary School"/>
    <s v="BALANGIGA"/>
    <n v="0"/>
    <n v="1"/>
    <n v="4"/>
    <s v=" CONSTRUCTION OF ONE (1) STOREY - FOUR (4) CLASSROOMS SCHOOL BUILDING (WITH COMMON TOILET) WITH PROVISION OF RAINWATER COLLECTOR, SCHOOL FURNITURE, SOLAR PV ENERGY SYSTEM, AND WATER SYSTEM"/>
    <n v="19420561.688999999"/>
    <n v="0"/>
    <s v="Completed"/>
    <n v="1"/>
    <d v="1899-12-30T00:00:00"/>
    <d v="1899-12-30T00:00:00"/>
    <n v="0"/>
    <n v="0"/>
    <n v="44382"/>
    <n v="44391"/>
    <n v="44403"/>
    <n v="0"/>
    <n v="0"/>
    <n v="0"/>
    <n v="0"/>
    <n v="0"/>
    <n v="0"/>
    <n v="0"/>
    <n v="0"/>
    <n v="1"/>
    <n v="0"/>
    <n v="0"/>
    <n v="0"/>
    <n v="0"/>
    <n v="0"/>
    <n v="4"/>
    <n v="0"/>
    <n v="0"/>
    <n v="0"/>
    <n v="0"/>
    <n v="0"/>
    <n v="1"/>
    <n v="0"/>
    <n v="1"/>
    <n v="0"/>
    <s v="previous yrs"/>
    <m/>
  </r>
  <r>
    <x v="0"/>
    <s v="Region VIII"/>
    <s v="Eastern Samar"/>
    <n v="122447"/>
    <s v="Cabago-an Elementary School"/>
    <s v="Dolores II"/>
    <n v="0"/>
    <n v="1"/>
    <n v="4"/>
    <s v=" CONSTRUCTION OF ONE (1) STOREY - FOUR (4) CLASSROOMS SCHOOL BUILDING (WITH COMMON TOILET) WITH PROVISION OF RAINWATER COLLECTOR, SCHOOL FURNITURE,AND WATER SYSTEM"/>
    <n v="18541208.764400002"/>
    <n v="0"/>
    <s v="Completed"/>
    <n v="1"/>
    <d v="1899-12-30T00:00:00"/>
    <d v="1899-12-30T00:00:00"/>
    <n v="0"/>
    <n v="0"/>
    <n v="44382"/>
    <n v="44391"/>
    <n v="44403"/>
    <n v="0"/>
    <n v="0"/>
    <n v="0"/>
    <n v="0"/>
    <n v="0"/>
    <n v="0"/>
    <n v="0"/>
    <n v="0"/>
    <n v="1"/>
    <n v="0"/>
    <n v="0"/>
    <n v="0"/>
    <n v="0"/>
    <n v="0"/>
    <n v="4"/>
    <n v="0"/>
    <n v="0"/>
    <n v="0"/>
    <n v="0"/>
    <n v="0"/>
    <n v="1"/>
    <n v="0"/>
    <n v="1"/>
    <n v="0"/>
    <s v="previous yrs"/>
    <m/>
  </r>
  <r>
    <x v="0"/>
    <s v="Region VIII"/>
    <s v="Eastern Samar"/>
    <n v="122482"/>
    <s v="Domrog ES"/>
    <s v="General Macarthur-Hernani"/>
    <n v="0"/>
    <n v="1"/>
    <n v="4"/>
    <s v=" CONSTRUCTION OF ONE (1) STOREY - FOUR (4) CLASSROOMS SCHOOL BUILDING (WITH COMMON TOILET) WITH PROVISION OF RAINWATER COLLECTOR, SCHOOL FURNITURE,AND WATER SYSTEM"/>
    <n v="16635123.7455"/>
    <n v="0"/>
    <s v="Completed"/>
    <n v="1"/>
    <d v="1899-12-30T00:00:00"/>
    <d v="1899-12-30T00:00:00"/>
    <n v="0"/>
    <n v="0"/>
    <n v="44382"/>
    <n v="44391"/>
    <n v="44403"/>
    <n v="0"/>
    <n v="0"/>
    <n v="0"/>
    <n v="0"/>
    <n v="0"/>
    <n v="0"/>
    <n v="0"/>
    <n v="0"/>
    <n v="1"/>
    <n v="0"/>
    <n v="0"/>
    <n v="0"/>
    <n v="0"/>
    <n v="0"/>
    <n v="4"/>
    <n v="0"/>
    <n v="0"/>
    <n v="0"/>
    <n v="0"/>
    <n v="0"/>
    <n v="1"/>
    <n v="0"/>
    <n v="1"/>
    <n v="0"/>
    <s v="previous yrs"/>
    <m/>
  </r>
  <r>
    <x v="0"/>
    <s v="Region VIII"/>
    <s v="Eastern Samar"/>
    <n v="122670"/>
    <s v="Trinidad Elementary School"/>
    <s v="ORAS"/>
    <n v="0"/>
    <n v="1"/>
    <n v="4"/>
    <s v=" CONSTRUCTION OF ONE (1) STOREY - FOUR (4) CLASSROOMS SCHOOL BUILDING (WITH COMMON TOILET) WITH PROVISION OF RAINWATER COLLECTOR, SCHOOL FURNITURE,AND WATER SYSTEM"/>
    <n v="15021428.6362"/>
    <n v="0"/>
    <s v="Completed"/>
    <n v="1"/>
    <d v="1899-12-30T00:00:00"/>
    <d v="1899-12-30T00:00:00"/>
    <n v="0"/>
    <n v="0"/>
    <n v="44382"/>
    <n v="44391"/>
    <n v="44403"/>
    <n v="0"/>
    <n v="0"/>
    <n v="0"/>
    <n v="0"/>
    <n v="0"/>
    <n v="0"/>
    <n v="0"/>
    <n v="0"/>
    <n v="1"/>
    <n v="0"/>
    <n v="0"/>
    <n v="0"/>
    <n v="0"/>
    <n v="0"/>
    <n v="4"/>
    <n v="0"/>
    <n v="0"/>
    <n v="0"/>
    <n v="0"/>
    <n v="0"/>
    <n v="1"/>
    <n v="0"/>
    <n v="1"/>
    <n v="0"/>
    <s v="previous yrs"/>
    <m/>
  </r>
  <r>
    <x v="0"/>
    <s v="Region VIII"/>
    <s v="Eastern Samar"/>
    <n v="122716"/>
    <s v="Jagnaya Elementary School"/>
    <s v="SALCEDO"/>
    <n v="0"/>
    <n v="1"/>
    <n v="4"/>
    <s v=" CONSTRUCTION OF ONE (1) STOREY - FOUR (4) CLASSROOMS SCHOOL BUILDING (WITH COMMON TOILET) WITH PROVISION OF RAINWATER COLLECTOR, SCHOOL FURNITURE,  SOLAR PV ENERGY SYSTEM, AND WATER SYSTEM (ISLAND SCHOOL)"/>
    <n v="17042109.164099999"/>
    <n v="0"/>
    <s v="Completed"/>
    <n v="1"/>
    <d v="1899-12-30T00:00:00"/>
    <d v="1899-12-30T00:00:00"/>
    <n v="0"/>
    <n v="0"/>
    <n v="44382"/>
    <n v="44391"/>
    <n v="44403"/>
    <n v="0"/>
    <n v="0"/>
    <n v="0"/>
    <n v="0"/>
    <n v="0"/>
    <n v="0"/>
    <n v="0"/>
    <n v="0"/>
    <n v="1"/>
    <n v="0"/>
    <n v="0"/>
    <n v="0"/>
    <n v="0"/>
    <n v="0"/>
    <n v="4"/>
    <n v="0"/>
    <n v="0"/>
    <n v="0"/>
    <n v="0"/>
    <n v="0"/>
    <n v="1"/>
    <n v="0"/>
    <n v="1"/>
    <n v="0"/>
    <s v="previous yrs"/>
    <m/>
  </r>
  <r>
    <x v="0"/>
    <s v="Region VIII"/>
    <s v="Leyte"/>
    <n v="120941"/>
    <s v="Bato Primary School"/>
    <s v="ALANGALANG"/>
    <n v="1"/>
    <n v="1"/>
    <n v="4"/>
    <s v=" CONSTRUCTION OF ONE (1) STOREY - FOUR (4) CLASSROOMS SCHOOL BUILDING (WITH COMMON TOILET) WITH PROVISION OF RAINWATER COLLECTOR, SCHOOL FURNITURE, SOLAR PV ENERGY SYSTEM, AND WATER SYSTEM"/>
    <n v="16960825.707399998"/>
    <n v="0"/>
    <s v="Completed"/>
    <n v="1"/>
    <d v="1899-12-30T00:00:00"/>
    <d v="1899-12-30T00:00:00"/>
    <n v="0"/>
    <n v="0"/>
    <s v="July 7,2021"/>
    <s v="July 16,2021"/>
    <s v="July 28,2021"/>
    <n v="0"/>
    <n v="0"/>
    <n v="0"/>
    <s v="Under Procurement (Post Qualification)"/>
    <n v="0"/>
    <n v="0"/>
    <n v="0"/>
    <n v="0"/>
    <n v="1"/>
    <n v="0"/>
    <n v="0"/>
    <n v="0"/>
    <n v="0"/>
    <n v="0"/>
    <n v="4"/>
    <n v="0"/>
    <n v="0"/>
    <n v="0"/>
    <n v="0"/>
    <n v="0"/>
    <n v="1"/>
    <n v="0"/>
    <n v="1"/>
    <n v="0"/>
    <s v="previous yrs"/>
    <n v="1"/>
  </r>
  <r>
    <x v="0"/>
    <s v="Region VIII"/>
    <s v="Leyte"/>
    <n v="121670"/>
    <s v="San Sebastian Primary School"/>
    <s v="MATAG-OB"/>
    <n v="4"/>
    <n v="1"/>
    <n v="2"/>
    <s v="PROPOSED CONSTRUCTION OF ONE (1) STOREY - TWO (2) CLASSROOMS SCHOOL BUILDING (WITH COMMON TOILET) WITH PROVISION OF RAINWATER COLLECTOR, SCHOOL FURNITURE, SOLAR PV ENERGY SYSTEM, AND WATER SYSTEM"/>
    <n v="20788630.090700001"/>
    <n v="0"/>
    <s v="Completed"/>
    <n v="1"/>
    <d v="1899-12-30T00:00:00"/>
    <d v="1899-12-30T00:00:00"/>
    <n v="0"/>
    <n v="0"/>
    <s v="July 7,2021"/>
    <s v="July 16,2021"/>
    <s v="July 28,2021"/>
    <n v="0"/>
    <n v="0"/>
    <n v="0"/>
    <s v="Under Procurement (Post Qualification)"/>
    <n v="0"/>
    <n v="0"/>
    <n v="0"/>
    <n v="0"/>
    <n v="1"/>
    <n v="0"/>
    <n v="0"/>
    <n v="0"/>
    <n v="0"/>
    <n v="0"/>
    <n v="2"/>
    <n v="0"/>
    <n v="0"/>
    <n v="0"/>
    <n v="0"/>
    <n v="0"/>
    <n v="1"/>
    <n v="0"/>
    <n v="1"/>
    <n v="0"/>
    <s v="previous yrs"/>
    <n v="1"/>
  </r>
  <r>
    <x v="0"/>
    <s v="Region VIII"/>
    <s v="Leyte"/>
    <n v="121670"/>
    <s v="San Sebastian Primary School"/>
    <s v="MATAG-OB"/>
    <n v="4"/>
    <m/>
    <n v="2"/>
    <s v="PROPOSED CONSTRUCTION OF ONE (1) STOREY - TWO (2) CLASSROOMS SCHOOL BUILDING (WITH COMMON TOILET) WITH PROVISION OF RAINWATER COLLECTOR, SCHOOL FURNITURE, SOLAR PV ENERGY SYSTEM, AND WATER SYSTEM"/>
    <m/>
    <n v="0"/>
    <s v="Completed"/>
    <n v="1"/>
    <d v="1899-12-30T00:00:00"/>
    <d v="1899-12-30T00:00:00"/>
    <n v="0"/>
    <n v="0"/>
    <s v="July 7,2021"/>
    <s v="July 16,2021"/>
    <s v="July 28,2021"/>
    <n v="0"/>
    <n v="0"/>
    <n v="0"/>
    <s v="Under Procurement (Post Qualification)"/>
    <n v="0"/>
    <n v="0"/>
    <n v="0"/>
    <n v="0"/>
    <n v="1"/>
    <n v="0"/>
    <n v="0"/>
    <n v="0"/>
    <n v="0"/>
    <n v="0"/>
    <n v="2"/>
    <n v="0"/>
    <n v="0"/>
    <n v="0"/>
    <n v="0"/>
    <n v="0"/>
    <n v="0"/>
    <n v="0"/>
    <n v="1"/>
    <n v="0"/>
    <s v="previous yrs"/>
    <n v="1"/>
  </r>
  <r>
    <x v="0"/>
    <s v="Region VIII"/>
    <s v="Leyte"/>
    <n v="120883"/>
    <s v="Bagacay Elementary School"/>
    <s v="ABUYOG"/>
    <n v="5"/>
    <n v="1"/>
    <n v="4"/>
    <s v="PROPOSED CONSTRUCTION OF ONE (1) STOREY - FOUR (4) CLASSROOMS SCHOOL BUILDING (WITH COMMON TOILET) WITH PROVISION OF RAINWATER COLLECTOR, SCHOOL FURNITURE, SOLAR PV ENERGY SYSTEM, AND WATER SYSTEM"/>
    <n v="16938129.653999999"/>
    <n v="0"/>
    <s v="Completed"/>
    <n v="1"/>
    <d v="1899-12-30T00:00:00"/>
    <d v="1899-12-30T00:00:00"/>
    <n v="0"/>
    <n v="0"/>
    <s v="July 7,2021"/>
    <s v="July 16,2021"/>
    <s v="July 28,2021"/>
    <n v="0"/>
    <n v="0"/>
    <n v="0"/>
    <s v="Under Procurement (Post Qualification)"/>
    <n v="0"/>
    <n v="0"/>
    <n v="0"/>
    <n v="0"/>
    <n v="1"/>
    <n v="0"/>
    <n v="0"/>
    <n v="0"/>
    <n v="0"/>
    <n v="0"/>
    <n v="4"/>
    <n v="0"/>
    <n v="0"/>
    <n v="0"/>
    <n v="0"/>
    <n v="0"/>
    <n v="1"/>
    <n v="0"/>
    <n v="1"/>
    <n v="0"/>
    <s v="previous yrs"/>
    <m/>
  </r>
  <r>
    <x v="0"/>
    <s v="Region VIII"/>
    <s v="Northern Samar"/>
    <n v="122789"/>
    <s v="Sta. Rita Elementary School"/>
    <s v="ALLEN"/>
    <n v="1"/>
    <n v="1"/>
    <n v="3"/>
    <s v="CONSTRUCTION OF ONE (1) STOREY - THREE (3) CLASSROOMS SCHOOL BUILDING (WITH COMMON TOILET) WITH PROVISION OF RAINWATER COLLECTOR, SCHOOL FURNITURE,  SOLAR PV ENERGY SYSTEM, AND WATER SYSTEM"/>
    <n v="17217117.136299998"/>
    <n v="17212110.079999998"/>
    <s v="Completed"/>
    <n v="1"/>
    <d v="2021-12-09T00:00:00"/>
    <d v="2021-12-09T00:00:00"/>
    <s v="LMS2020-RVIII-NS-002"/>
    <n v="0"/>
    <s v="July 1, 2021"/>
    <s v="July 9, 2021"/>
    <s v="July 21, 2021"/>
    <s v="July 28, 2021"/>
    <s v="July 29, 2021"/>
    <s v="SAL Construction"/>
    <n v="0"/>
    <n v="0"/>
    <n v="0"/>
    <n v="0"/>
    <n v="0"/>
    <n v="1"/>
    <n v="0"/>
    <n v="0"/>
    <n v="0"/>
    <n v="0"/>
    <n v="0"/>
    <n v="3"/>
    <n v="0"/>
    <n v="0"/>
    <n v="0"/>
    <n v="0"/>
    <n v="0"/>
    <n v="1"/>
    <n v="0"/>
    <n v="1"/>
    <n v="0"/>
    <s v="previous yrs"/>
    <n v="1"/>
  </r>
  <r>
    <x v="0"/>
    <s v="Region VIII"/>
    <s v="Northern Samar"/>
    <n v="122834"/>
    <s v="Cularima Elementary School"/>
    <s v="CATARMAN (Capital)"/>
    <n v="1"/>
    <n v="1"/>
    <n v="3"/>
    <s v="PROPOSED CONSTRUCTION OF ONE (1) STOREY - THREE (3) CLASSROOMS SCHOOL BUILDING (WITH COMMON TOILET) WITH PROVISION OF RAINWATER COLLECTOR, SCHOOL FURNITURE,  SOLAR PV ENERGY SYSTEM, AND WATER SYSTEM"/>
    <n v="17394423.565263156"/>
    <n v="17388058.370000001"/>
    <s v="Completed"/>
    <n v="1"/>
    <d v="2021-12-09T00:00:00"/>
    <d v="2021-12-09T00:00:00"/>
    <s v="LMS2020-RVIII-NS-003"/>
    <n v="0"/>
    <s v="July 1, 2021"/>
    <s v="July 9, 2021"/>
    <s v="July 21, 2021"/>
    <s v="July 28, 2021"/>
    <s v="July 29, 2021"/>
    <s v="SAL Construction"/>
    <n v="0"/>
    <n v="0"/>
    <n v="0"/>
    <n v="0"/>
    <n v="0"/>
    <n v="1"/>
    <n v="0"/>
    <n v="0"/>
    <n v="0"/>
    <n v="0"/>
    <n v="0"/>
    <n v="3"/>
    <n v="0"/>
    <n v="0"/>
    <n v="0"/>
    <n v="0"/>
    <n v="0"/>
    <n v="1"/>
    <n v="0"/>
    <n v="1"/>
    <n v="0"/>
    <s v="previous yrs"/>
    <n v="1"/>
  </r>
  <r>
    <x v="0"/>
    <s v="Region VIII"/>
    <s v="Northern Samar"/>
    <n v="122906"/>
    <s v="Nago-ocan ES"/>
    <s v="CATUBIG"/>
    <n v="2"/>
    <n v="1"/>
    <n v="3"/>
    <s v="PROPOSED CONSTRUCTION OF ONE (1) STOREY - THREE (3) CLASSROOMS SCHOOL BUILDING (WITH COMMON TOILET) WITH PROVISION OF RAINWATER COLLECTOR, SCHOOL FURNITURE,  SOLAR PV ENERGY SYSTEM, AND WATER SYSTEM"/>
    <n v="17387809.903700002"/>
    <n v="17382746.57"/>
    <s v="Completed"/>
    <n v="1"/>
    <d v="2021-12-09T00:00:00"/>
    <d v="2021-12-09T00:00:00"/>
    <s v="LMS2020-RVIII-NS-001"/>
    <n v="0"/>
    <s v="July 1, 2021"/>
    <s v="July 9, 2021"/>
    <s v="July 21, 2021"/>
    <s v="July 27, 2021"/>
    <s v="August 2, 2021"/>
    <s v="SAL Construction"/>
    <n v="0"/>
    <n v="0"/>
    <n v="0"/>
    <n v="0"/>
    <n v="0"/>
    <n v="1"/>
    <n v="0"/>
    <n v="0"/>
    <n v="0"/>
    <n v="0"/>
    <n v="0"/>
    <n v="3"/>
    <n v="0"/>
    <n v="0"/>
    <n v="0"/>
    <n v="0"/>
    <n v="0"/>
    <n v="1"/>
    <n v="0"/>
    <n v="1"/>
    <n v="0"/>
    <s v="previous yrs"/>
    <m/>
  </r>
  <r>
    <x v="0"/>
    <s v="Region VIII"/>
    <s v="Samar (Western Samar)"/>
    <n v="303484"/>
    <s v="Patong National High School"/>
    <s v="CALBIGA"/>
    <n v="2"/>
    <n v="1"/>
    <n v="4"/>
    <s v="PROPOSED CONSTRUCTION OF ONE (1) STOREY - FOUR (4) CLASSROOMS SCHOOL BUILDING (WITH COMMON TOILET) WITH PROVISION OF RAINWATER COLLECTOR, SCHOOL FURNITURE, SOLAR PV ENERGY SYSTEM, AND WATER SYSTEM"/>
    <n v="19412032.299600001"/>
    <n v="19391493.629999999"/>
    <s v="Completed"/>
    <n v="1"/>
    <d v="2021-12-10T00:00:00"/>
    <d v="2021-12-10T00:00:00"/>
    <s v="2020 RVIII(SAMAR) LMSP-NEWCON-L2"/>
    <s v="2020 RVIII(SAMAR) LMSP-NEWCON-L2"/>
    <n v="44384"/>
    <n v="44391"/>
    <n v="44403"/>
    <n v="44407"/>
    <n v="44387"/>
    <s v="JFR CONSTRUCTION INC"/>
    <s v="None"/>
    <n v="0"/>
    <n v="0"/>
    <n v="0"/>
    <n v="0"/>
    <n v="1"/>
    <n v="0"/>
    <n v="0"/>
    <n v="0"/>
    <n v="0"/>
    <n v="0"/>
    <n v="4"/>
    <n v="0"/>
    <n v="0"/>
    <n v="0"/>
    <n v="0"/>
    <n v="0"/>
    <n v="1"/>
    <n v="0"/>
    <n v="1"/>
    <n v="0"/>
    <s v="previous yrs"/>
    <n v="1"/>
  </r>
  <r>
    <x v="0"/>
    <s v="Region VIII"/>
    <s v="Samar (Western Samar)"/>
    <n v="313731"/>
    <s v="BONGA NHS"/>
    <s v="MOTIONG"/>
    <n v="2"/>
    <n v="1"/>
    <n v="4"/>
    <s v="CONSTRUCTION OF ONE (1) STOREY - FOUR (4) CLASSROOMS SCHOOL BUILDING (WITH COMMON TOILET) WITH PROVISION OF RAINWATER COLLECTOR, SCHOOL FURNITURE, SOLAR PV ENERGY SYSTEM, AND WATER SYSTEM"/>
    <n v="19465057.299600001"/>
    <n v="19415053.120000001"/>
    <s v="Completed"/>
    <n v="1"/>
    <d v="2022-03-26T00:00:00"/>
    <d v="2022-04-13T00:00:00"/>
    <s v="2020 RVIII(SAMAR) LMSP-NEWCON-L1"/>
    <s v="2020 RVIII(SAMAR) LMSP-NEWCON-L1"/>
    <n v="44384"/>
    <n v="44391"/>
    <n v="44403"/>
    <n v="44407"/>
    <n v="44418"/>
    <s v="GPUY CONSTRUCTION &amp; SUPPLIES"/>
    <s v="WITH TIME EXTENSIONS AND WITH LIQUIDATED DAMAGES"/>
    <n v="0"/>
    <n v="0"/>
    <n v="0"/>
    <n v="0"/>
    <n v="1"/>
    <n v="0"/>
    <n v="0"/>
    <n v="0"/>
    <n v="0"/>
    <n v="0"/>
    <n v="4"/>
    <n v="0"/>
    <n v="0"/>
    <n v="0"/>
    <n v="0"/>
    <n v="0"/>
    <n v="1"/>
    <n v="0"/>
    <n v="1"/>
    <n v="0"/>
    <s v="previous yrs"/>
    <n v="1"/>
  </r>
  <r>
    <x v="0"/>
    <s v="Region VIII"/>
    <s v="Southern Leyte"/>
    <n v="122006"/>
    <s v="Himakilo Primary School"/>
    <s v="BONTOC"/>
    <n v="0"/>
    <n v="1"/>
    <n v="2"/>
    <s v="CONSTRUCTION OF ONE (1) STOREY - TWO (2) CLASSROOMS SCHOOL BUILDING (WITH COMMON TOILET) WITH PROVISION OF RAINWATER COLLECTOR, SCHOOL FURNITURE AND WATER SYSTEM"/>
    <n v="19945713.340300001"/>
    <n v="19879801.57"/>
    <s v="Completed"/>
    <n v="1"/>
    <d v="2022-01-02T00:00:00"/>
    <d v="2022-07-05T00:00:00"/>
    <s v="CY2020-LMS-L1"/>
    <s v="CY2020-LMS-L1"/>
    <n v="44379"/>
    <n v="44386"/>
    <n v="44398"/>
    <n v="44402"/>
    <n v="44431"/>
    <s v="VHITS D.G. BUILDERS &amp; ENTERPRISES"/>
    <s v="Completed"/>
    <n v="0"/>
    <n v="0"/>
    <n v="0"/>
    <n v="0"/>
    <n v="1"/>
    <n v="0"/>
    <n v="0"/>
    <n v="0"/>
    <n v="0"/>
    <n v="0"/>
    <n v="2"/>
    <n v="0"/>
    <n v="0"/>
    <n v="0"/>
    <n v="0"/>
    <n v="0"/>
    <n v="1"/>
    <n v="0"/>
    <n v="1"/>
    <n v="0"/>
    <s v="previous yrs"/>
    <n v="1"/>
  </r>
  <r>
    <x v="0"/>
    <s v="Region VIII"/>
    <s v="Southern Leyte"/>
    <n v="122006"/>
    <s v="Himakilo Primary School"/>
    <s v="BONTOC"/>
    <n v="0"/>
    <m/>
    <n v="2"/>
    <s v="CONSTRUCTION OF ONE (1) STOREY - TWO (2) CLASSROOMS SCHOOL BUILDING (WITH COMMON TOILET) WITH PROVISION OF RAINWATER COLLECTOR, SCHOOL FURNITURE AND WATER SYSTEM"/>
    <m/>
    <n v="19879801.57"/>
    <s v="Completed"/>
    <n v="1"/>
    <d v="2022-01-02T00:00:00"/>
    <d v="2022-07-05T00:00:00"/>
    <s v="CY2020-LMS-L1"/>
    <s v="CY2020-LMS-L1"/>
    <n v="44379"/>
    <n v="44386"/>
    <n v="44398"/>
    <n v="44402"/>
    <n v="44431"/>
    <s v="VHITS D.G. BUILDERS &amp; ENTERPRISES"/>
    <s v="Completed"/>
    <n v="0"/>
    <n v="0"/>
    <n v="0"/>
    <n v="0"/>
    <n v="1"/>
    <n v="0"/>
    <n v="0"/>
    <n v="0"/>
    <n v="0"/>
    <n v="0"/>
    <n v="2"/>
    <n v="0"/>
    <n v="0"/>
    <n v="0"/>
    <n v="0"/>
    <n v="0"/>
    <n v="0"/>
    <n v="0"/>
    <n v="1"/>
    <n v="0"/>
    <s v="previous yrs"/>
    <n v="1"/>
  </r>
  <r>
    <x v="0"/>
    <s v="Region VIII"/>
    <s v="Southern Leyte"/>
    <n v="305533"/>
    <s v="Malitbog National High School"/>
    <s v="MALITBOG"/>
    <n v="0"/>
    <n v="1"/>
    <n v="4"/>
    <s v="PROPOSED CONSTRUCTION OF ONE (1) STOREY - FOUR (4) CLASSROOMS SCHOOL BUILDING (WITH COMMON TOILET) WITH PROVISION OF RAINWATER COLLECTOR, SCHOOL FURNITURE, SOLAR PV ENERGY SYSTEM, AND WATER SYSTEM"/>
    <n v="17027925.178599998"/>
    <n v="16962557.489999998"/>
    <s v="Completed"/>
    <n v="1"/>
    <d v="2022-01-02T00:00:00"/>
    <d v="2022-07-05T00:00:00"/>
    <s v="CY2020-LMS-L2"/>
    <s v="CY2020-LMS-L2"/>
    <n v="44379"/>
    <n v="44386"/>
    <n v="44398"/>
    <n v="44402"/>
    <n v="44431"/>
    <s v="VHITS D.G. BUILDERS &amp; ENTERPRISES"/>
    <s v="Completed"/>
    <n v="0"/>
    <n v="0"/>
    <n v="0"/>
    <n v="0"/>
    <n v="1"/>
    <n v="0"/>
    <n v="0"/>
    <n v="0"/>
    <n v="0"/>
    <n v="0"/>
    <n v="4"/>
    <n v="0"/>
    <n v="0"/>
    <n v="0"/>
    <n v="0"/>
    <n v="0"/>
    <n v="1"/>
    <n v="0"/>
    <n v="1"/>
    <n v="0"/>
    <s v="previous yrs"/>
    <n v="1"/>
  </r>
  <r>
    <x v="0"/>
    <s v="Region VIII"/>
    <s v="Southern Leyte"/>
    <n v="122263"/>
    <s v="Hindangan PS"/>
    <s v="SOGOD"/>
    <n v="0"/>
    <n v="1"/>
    <n v="2"/>
    <s v="PROPOSED CONSTRUCTION OF ONE (1) UNIT - ONE (1) STOREY - TWO (2) CLASSROOMS SCHOOL BUILDING (WITH COMMON TOILET) WITH PROVISION OF RAINWATER COLLECTOR, SCHOOL FURNITURE, SOLAR PV ENERGY SYSTEM AND WATER SYSTEM"/>
    <n v="14023567.058599999"/>
    <n v="13973360.17"/>
    <s v="Completed"/>
    <n v="1"/>
    <d v="2021-12-18T00:00:00"/>
    <d v="2022-05-10T00:00:00"/>
    <s v="CY2020-LMS-L3"/>
    <s v="CY2020-LMS-L3"/>
    <n v="44379"/>
    <n v="44386"/>
    <n v="44398"/>
    <n v="44402"/>
    <n v="44431"/>
    <s v="3MC KING CIVIL ENGINEERING CONSTRUCTION"/>
    <s v="Completed"/>
    <n v="0"/>
    <n v="0"/>
    <n v="0"/>
    <n v="0"/>
    <n v="1"/>
    <n v="0"/>
    <n v="0"/>
    <n v="0"/>
    <n v="0"/>
    <n v="0"/>
    <n v="2"/>
    <n v="0"/>
    <n v="0"/>
    <n v="0"/>
    <n v="0"/>
    <n v="0"/>
    <n v="1"/>
    <n v="0"/>
    <n v="1"/>
    <n v="0"/>
    <s v="previous yrs"/>
    <m/>
  </r>
  <r>
    <x v="0"/>
    <s v="Region X"/>
    <s v="Bukidnon"/>
    <n v="113623"/>
    <s v="Lumatong Pangukayan Ta Apu Manohay"/>
    <s v="MARAMAG"/>
    <n v="3"/>
    <n v="1"/>
    <n v="4"/>
    <s v="CONSTRUCTION OF ONE (1) STOREY - FOUR (4) CLASSROOMS SCHOOL BUILDING (WITH COMMON TOILET) WITH PROVISION OF RAINWATER COLLECTOR, SCHOOL FURNITURE, SOLAR PV ENERGY SYSTEM, AND WATER SYSTEM"/>
    <n v="18157630.903561734"/>
    <n v="13617950.390000001"/>
    <s v="Ongoing"/>
    <n v="0.89"/>
    <d v="2025-03-30T00:00:00"/>
    <d v="1899-12-30T00:00:00"/>
    <s v="PB-02-05-2024-005"/>
    <s v="0016-2024"/>
    <d v="2024-05-11T00:00:00"/>
    <d v="2024-05-20T00:00:00"/>
    <d v="2024-06-03T00:00:00"/>
    <d v="2024-06-06T00:00:00"/>
    <d v="2024-06-28T00:00:00"/>
    <s v="CQ Haribon Construction"/>
    <s v="Terminated Contract No. 08-2021 with FFJJ Construction, New Contract No. 0016-2024, Php 4,579,658.48"/>
    <n v="0"/>
    <n v="0"/>
    <n v="0"/>
    <n v="1"/>
    <n v="0"/>
    <n v="0"/>
    <n v="0"/>
    <n v="0"/>
    <n v="0"/>
    <n v="4"/>
    <n v="0"/>
    <n v="0"/>
    <n v="0"/>
    <n v="0"/>
    <n v="0"/>
    <n v="1"/>
    <n v="0"/>
    <n v="0"/>
    <n v="0.89"/>
    <n v="0"/>
    <m/>
    <n v="1"/>
  </r>
  <r>
    <x v="0"/>
    <s v="Region X"/>
    <s v="Gingoog City"/>
    <n v="128071"/>
    <s v="Mimbuntong Elementary School"/>
    <s v="GINGOOG CITY"/>
    <n v="1"/>
    <n v="1"/>
    <n v="4"/>
    <s v="CONSTRUCTION OF ONE (1) STOREY - FOUR (4) CLASSROOMS SCHOOL BUILDING (WITH COMMON TOILET) WITH PROVISION OF RAINWATER COLLECTOR, SCHOOL FURNITURE,\ SOLAR PV ENERGY SYSTEM, AND WATER SYSTEM"/>
    <n v="19025682.242913999"/>
    <n v="17827523.07"/>
    <s v="Completed"/>
    <n v="1"/>
    <d v="1899-12-30T00:00:00"/>
    <d v="1899-12-30T00:00:00"/>
    <n v="0"/>
    <n v="0"/>
    <d v="1899-12-30T00:00:00"/>
    <d v="1899-12-30T00:00:00"/>
    <d v="2021-08-26T00:00:00"/>
    <d v="2021-08-28T00:00:00"/>
    <d v="2021-08-31T00:00:00"/>
    <s v="IMBDC"/>
    <n v="0"/>
    <n v="0"/>
    <n v="0"/>
    <n v="0"/>
    <n v="0"/>
    <n v="1"/>
    <n v="0"/>
    <n v="0"/>
    <n v="0"/>
    <n v="0"/>
    <n v="0"/>
    <n v="4"/>
    <n v="0"/>
    <n v="0"/>
    <n v="0"/>
    <n v="0"/>
    <n v="0"/>
    <n v="1"/>
    <n v="0"/>
    <n v="1"/>
    <n v="0"/>
    <s v="previous yrs"/>
    <n v="1"/>
  </r>
  <r>
    <x v="0"/>
    <s v="Region X"/>
    <s v="Lanao del Norte"/>
    <n v="127123"/>
    <s v="Sta. Cruz ES"/>
    <s v="MAIGO"/>
    <n v="1"/>
    <n v="1"/>
    <n v="3"/>
    <s v="CONSTRUCTION OF ONE (1) STOREY - THREE (3) CLASSROOMS SCHOOL BUILDING (WITH COMMON TOILET) WITH PROVISION OF   RAINWATER COLLECTOR, SCHOOL FURNITURE,  AND WATER SYSTEM"/>
    <n v="16818990.191764001"/>
    <n v="13774087.91"/>
    <s v="Completed"/>
    <n v="1"/>
    <d v="2021-02-28T00:00:00"/>
    <d v="2021-05-24T00:00:00"/>
    <s v="2020-01(Infra)"/>
    <n v="43831"/>
    <d v="2020-08-19T00:00:00"/>
    <d v="2020-08-27T00:00:00"/>
    <d v="2020-09-21T00:00:00"/>
    <d v="2020-10-12T00:00:00"/>
    <d v="2020-11-23T00:00:00"/>
    <s v="Lanao Genesis Construction Supply"/>
    <s v="Completed"/>
    <n v="0"/>
    <n v="0"/>
    <n v="0"/>
    <n v="0"/>
    <n v="1"/>
    <n v="0"/>
    <n v="0"/>
    <n v="0"/>
    <n v="0"/>
    <n v="0"/>
    <n v="3"/>
    <n v="0"/>
    <n v="0"/>
    <n v="0"/>
    <n v="0"/>
    <n v="0"/>
    <n v="1"/>
    <n v="0"/>
    <n v="1"/>
    <n v="0"/>
    <s v="previous yrs"/>
    <m/>
  </r>
  <r>
    <x v="0"/>
    <s v="Region X"/>
    <s v="Lanao del Norte"/>
    <n v="200523"/>
    <s v="Pelingkingan PS"/>
    <s v="TANGCAL"/>
    <n v="2"/>
    <n v="1"/>
    <n v="4"/>
    <s v="CONSTRUCTION OF ONE (1) STOREY - FOUR (4) CLASSROOMS SCHOOL BUILDING (WITH COMMON TOILET) WITH PROVISION OF RAINWATER COLLECTOR, SCHOOL FURNITURE, AND WATER SYSTEM"/>
    <n v="19741282.516405284"/>
    <n v="0"/>
    <s v="Reverted"/>
    <n v="0"/>
    <d v="1899-12-30T00:00:00"/>
    <d v="1899-12-30T00:00:00"/>
    <n v="0"/>
    <n v="0"/>
    <d v="1899-12-30T00:00:00"/>
    <d v="1899-12-30T00:00:00"/>
    <d v="1899-12-30T00:00:00"/>
    <d v="1899-12-30T00:00:00"/>
    <d v="1899-12-30T00:00:00"/>
    <n v="0"/>
    <s v="failure of bid (under negotiation); return of funds"/>
    <n v="1"/>
    <n v="0"/>
    <n v="0"/>
    <n v="0"/>
    <n v="0"/>
    <n v="0"/>
    <n v="4"/>
    <n v="0"/>
    <n v="0"/>
    <n v="0"/>
    <n v="0"/>
    <n v="0"/>
    <n v="1"/>
    <n v="0"/>
    <n v="0"/>
    <n v="0"/>
    <n v="0"/>
    <n v="0"/>
    <n v="0"/>
    <n v="0"/>
    <m/>
    <m/>
  </r>
  <r>
    <x v="0"/>
    <s v="Region XI"/>
    <s v="Davao De Oro"/>
    <n v="204004"/>
    <s v="Kaluyapi ES"/>
    <s v="MARAGUSAN (SAN MARIANO)"/>
    <n v="1"/>
    <n v="1"/>
    <n v="4"/>
    <s v="CONSTRUCTION OF ONE (1) STOREY - FOUR (4) CLASSROOMS SCHOOL BUILDING (WITH COMMON TOILET) WITH PROVISION OF RAINWATER COLLECTOR, SCHOOL FURNITURE, SOLAR PV ENERGY SYSTEM, AND WATER SYSTEM"/>
    <n v="17551559.779600002"/>
    <n v="0"/>
    <s v="Completed"/>
    <n v="1"/>
    <m/>
    <m/>
    <m/>
    <m/>
    <m/>
    <m/>
    <m/>
    <m/>
    <m/>
    <m/>
    <m/>
    <n v="0"/>
    <n v="0"/>
    <n v="0"/>
    <n v="0"/>
    <n v="1"/>
    <n v="0"/>
    <n v="0"/>
    <n v="0"/>
    <n v="0"/>
    <n v="0"/>
    <n v="4"/>
    <n v="0"/>
    <n v="0"/>
    <n v="0"/>
    <n v="0"/>
    <n v="0"/>
    <n v="1"/>
    <n v="0"/>
    <n v="1"/>
    <n v="0"/>
    <n v="7.23"/>
    <n v="1"/>
  </r>
  <r>
    <x v="0"/>
    <s v="Region XII"/>
    <s v="North Cotabato"/>
    <n v="130239"/>
    <s v="Dungoan ES"/>
    <s v="M'LANG"/>
    <n v="2"/>
    <n v="1"/>
    <n v="4"/>
    <s v="PROPOSED CONSTRUCTION OF ONE (1) STOREY - FOUR (4) CLASSROOMS SCHOOL BUILDING (WITH COMMON TOILET) WITH PROVISION OF RAINWATER COLLECTOR, SCHOOL FURNITURE, SOLAR PV ENERGY SYSTEM, AND WATER SYSTEM"/>
    <n v="20128417.649132792"/>
    <n v="0"/>
    <s v="Completed"/>
    <n v="1"/>
    <d v="1899-12-30T00:00:00"/>
    <d v="1899-12-30T00:00:00"/>
    <n v="0"/>
    <n v="0"/>
    <d v="1899-12-30T00:00:00"/>
    <d v="1899-12-30T00:00:00"/>
    <d v="1899-12-30T00:00:00"/>
    <d v="1899-12-30T00:00:00"/>
    <d v="1899-12-30T00:00:00"/>
    <n v="0"/>
    <n v="0"/>
    <n v="0"/>
    <n v="0"/>
    <n v="0"/>
    <n v="0"/>
    <n v="1"/>
    <n v="0"/>
    <n v="0"/>
    <n v="0"/>
    <n v="0"/>
    <n v="0"/>
    <n v="4"/>
    <n v="0"/>
    <n v="0"/>
    <n v="0"/>
    <n v="0"/>
    <n v="0"/>
    <n v="1"/>
    <n v="0"/>
    <n v="1"/>
    <n v="0"/>
    <n v="7.23"/>
    <m/>
  </r>
  <r>
    <x v="0"/>
    <s v="Region XII"/>
    <s v="North Cotabato"/>
    <n v="100863"/>
    <s v="Colonsalnafil Elementary School"/>
    <s v="TULUNAN"/>
    <n v="3"/>
    <n v="1"/>
    <n v="4"/>
    <s v="CONSTRUCTION OF ONE (1) STOREY - FOUR (4) CLASSROOMS SCHOOL BUILDING (WITH COMMON TOILET) WITH PROVISION OF RAINWATER COLLECTOR, SCHOOL FURNITURE, SOLAR PV ENERGY SYSTEM, AND WATER SYSTEM"/>
    <n v="19394758.112140711"/>
    <n v="0"/>
    <s v="Completed"/>
    <n v="1"/>
    <d v="1899-12-30T00:00:00"/>
    <d v="1899-12-30T00:00:00"/>
    <n v="0"/>
    <n v="0"/>
    <d v="1899-12-30T00:00:00"/>
    <d v="1899-12-30T00:00:00"/>
    <d v="1899-12-30T00:00:00"/>
    <d v="1899-12-30T00:00:00"/>
    <d v="1899-12-30T00:00:00"/>
    <n v="0"/>
    <n v="0"/>
    <n v="0"/>
    <n v="0"/>
    <n v="0"/>
    <n v="0"/>
    <n v="1"/>
    <n v="0"/>
    <n v="0"/>
    <n v="0"/>
    <n v="0"/>
    <n v="0"/>
    <n v="4"/>
    <n v="0"/>
    <n v="0"/>
    <n v="0"/>
    <n v="0"/>
    <n v="0"/>
    <n v="1"/>
    <n v="0"/>
    <n v="1"/>
    <n v="0"/>
    <n v="7.23"/>
    <n v="1"/>
  </r>
  <r>
    <x v="0"/>
    <s v="Region XII"/>
    <s v="South Cotabato"/>
    <n v="136932"/>
    <s v="Lemkati ES"/>
    <s v="Tboli"/>
    <n v="2"/>
    <n v="1"/>
    <n v="3"/>
    <s v="CONSTRUCTION OF ONE (1) STOREY - THREE (3) CLASSROOMS SCHOOL BUILDING WITH TOILET AND ONE (1) UNIT ONE (1) STOREY - TWO (2) CLASSROOMS SCHOOL BUILDING WITH PROVISION OF SCHOOL FURNITURE AND SOLAR ENERGY SYSTEM"/>
    <n v="16334333.675999999"/>
    <n v="0"/>
    <s v="Completed"/>
    <n v="1"/>
    <d v="1899-12-30T00:00:00"/>
    <d v="1899-12-30T00:00:00"/>
    <n v="0"/>
    <n v="0"/>
    <d v="1899-12-30T00:00:00"/>
    <d v="1899-12-30T00:00:00"/>
    <d v="1899-12-30T00:00:00"/>
    <d v="1899-12-30T00:00:00"/>
    <d v="1899-12-30T00:00:00"/>
    <n v="0"/>
    <n v="0"/>
    <n v="0"/>
    <n v="0"/>
    <n v="0"/>
    <n v="0"/>
    <n v="1"/>
    <n v="0"/>
    <n v="0"/>
    <n v="0"/>
    <n v="0"/>
    <n v="0"/>
    <n v="3"/>
    <n v="0"/>
    <n v="0"/>
    <n v="0"/>
    <n v="0"/>
    <n v="0"/>
    <n v="1"/>
    <n v="0"/>
    <n v="1"/>
    <n v="0"/>
    <s v="previous yrs"/>
    <m/>
  </r>
  <r>
    <x v="0"/>
    <s v="Region XII"/>
    <s v="South Cotabato"/>
    <n v="136932"/>
    <s v="Lemkati ES"/>
    <s v="Tboli"/>
    <n v="2"/>
    <m/>
    <n v="3"/>
    <s v="CONSTRUCTION OF ONE (1) STOREY - THREE (3) CLASSROOMS SCHOOL BUILDING WITH TOILET AND ONE (1) UNIT ONE (1) STOREY - TWO (2) CLASSROOMS SCHOOL BUILDING WITH PROVISION OF SCHOOL FURNITURE AND SOLAR ENERGY SYSTEM"/>
    <n v="16334333.675999999"/>
    <n v="0"/>
    <s v="Completed"/>
    <n v="1"/>
    <d v="1899-12-30T00:00:00"/>
    <d v="1899-12-30T00:00:00"/>
    <n v="0"/>
    <n v="0"/>
    <d v="1899-12-30T00:00:00"/>
    <d v="1899-12-30T00:00:00"/>
    <d v="1899-12-30T00:00:00"/>
    <d v="1899-12-30T00:00:00"/>
    <d v="1899-12-30T00:00:00"/>
    <n v="0"/>
    <n v="0"/>
    <n v="0"/>
    <n v="0"/>
    <n v="0"/>
    <n v="0"/>
    <n v="1"/>
    <n v="0"/>
    <n v="0"/>
    <n v="0"/>
    <n v="0"/>
    <n v="0"/>
    <n v="3"/>
    <n v="0"/>
    <n v="0"/>
    <n v="0"/>
    <n v="0"/>
    <n v="0"/>
    <n v="0"/>
    <n v="0"/>
    <n v="1"/>
    <n v="0"/>
    <s v="previous yrs"/>
    <m/>
  </r>
  <r>
    <x v="1"/>
    <s v="CAR"/>
    <s v="Apayao"/>
    <n v="135261"/>
    <s v="Daga ES"/>
    <s v="CONNER"/>
    <n v="0"/>
    <n v="1"/>
    <n v="3"/>
    <s v=" CONSTRUCTION OF ONE (1) STOREY - THREE(3) CLASSROOMS SCHOOL BUILDING WITH PROVISION OF RAIN WATER COLLECTOR, SCHOOL FURNITURE, PERIMETER SOLAR LIGHTING SYSTEM AND WATER SYSTEM"/>
    <n v="10705275.289999999"/>
    <n v="0"/>
    <s v="Ongoing"/>
    <n v="0"/>
    <d v="1899-12-30T00:00:00"/>
    <d v="1899-12-30T00:00:00"/>
    <n v="0"/>
    <n v="0"/>
    <d v="1899-12-30T00:00:00"/>
    <d v="1899-12-30T00:00:00"/>
    <d v="1899-12-30T00:00:00"/>
    <d v="1899-12-30T00:00:00"/>
    <d v="1899-12-30T00:00:00"/>
    <n v="0"/>
    <n v="0"/>
    <n v="0"/>
    <n v="0"/>
    <n v="0"/>
    <n v="1"/>
    <n v="0"/>
    <n v="0"/>
    <n v="0"/>
    <n v="0"/>
    <n v="0"/>
    <n v="3"/>
    <n v="0"/>
    <n v="0"/>
    <n v="0"/>
    <n v="0"/>
    <n v="0"/>
    <n v="1"/>
    <n v="0"/>
    <n v="0"/>
    <n v="0"/>
    <n v="0"/>
    <m/>
    <m/>
  </r>
  <r>
    <x v="1"/>
    <s v="CAR"/>
    <s v="Apayao"/>
    <n v="219014"/>
    <s v="San Mariano ES"/>
    <s v="PUDTOL"/>
    <n v="0"/>
    <n v="1"/>
    <n v="2"/>
    <s v="PROPOSED CONSTRUCTION OF ONE (1) STOREY - TWO (2) CLASSROOMS SCHOOL BUILDING WITH PROVISION OF RAIN WATER COLLECTOR,SCHOOL FURNITURE AND WATER SYSTEM"/>
    <n v="8222048.5498600602"/>
    <n v="0"/>
    <s v="Ongoing"/>
    <n v="0"/>
    <d v="1899-12-30T00:00:00"/>
    <d v="1899-12-30T00:00:00"/>
    <n v="0"/>
    <n v="0"/>
    <d v="1899-12-30T00:00:00"/>
    <d v="1899-12-30T00:00:00"/>
    <d v="1899-12-30T00:00:00"/>
    <d v="1899-12-30T00:00:00"/>
    <d v="1899-12-30T00:00:00"/>
    <n v="0"/>
    <n v="0"/>
    <n v="0"/>
    <n v="0"/>
    <n v="0"/>
    <n v="1"/>
    <n v="0"/>
    <n v="0"/>
    <n v="0"/>
    <n v="0"/>
    <n v="0"/>
    <n v="2"/>
    <n v="0"/>
    <n v="0"/>
    <n v="0"/>
    <n v="0"/>
    <n v="0"/>
    <n v="1"/>
    <n v="0"/>
    <n v="0"/>
    <n v="0"/>
    <n v="0"/>
    <m/>
    <m/>
  </r>
  <r>
    <x v="1"/>
    <s v="CAR"/>
    <s v="Benguet"/>
    <n v="318918"/>
    <s v="Adaoay National High School-Abucot Extn."/>
    <s v="KABAYAN"/>
    <n v="0"/>
    <n v="1"/>
    <n v="2"/>
    <s v="PROPOSED CONSTRUCTION OF ONE(1) STOREY TWO(2) CLASSROOMS SCHOOL BUILDINGS (WITHOUT TOILET) WITH PROVISION OF RAINWATER COLLECTOR, WATER AND SANITATION FACILITIES (4 SEATER), SCHOOL FURNITURE, SOLAR PV ENERGY SYSTEM AND WATER SYSTEM AND RETAINING WALL"/>
    <n v="10887942"/>
    <n v="0"/>
    <s v="Ongoing"/>
    <n v="0"/>
    <d v="1899-12-30T00:00:00"/>
    <d v="1899-12-30T00:00:00"/>
    <n v="0"/>
    <n v="0"/>
    <d v="1899-12-30T00:00:00"/>
    <d v="1899-12-30T00:00:00"/>
    <d v="1899-12-30T00:00:00"/>
    <d v="1899-12-30T00:00:00"/>
    <d v="1899-12-30T00:00:00"/>
    <n v="0"/>
    <n v="0"/>
    <n v="0"/>
    <n v="0"/>
    <n v="0"/>
    <n v="1"/>
    <n v="0"/>
    <n v="0"/>
    <n v="0"/>
    <n v="0"/>
    <n v="0"/>
    <n v="2"/>
    <n v="0"/>
    <n v="0"/>
    <n v="0"/>
    <n v="0"/>
    <n v="0"/>
    <n v="1"/>
    <n v="0"/>
    <n v="0"/>
    <n v="0"/>
    <n v="0"/>
    <m/>
    <m/>
  </r>
  <r>
    <x v="1"/>
    <s v="CAR"/>
    <s v="Benguet"/>
    <n v="135708"/>
    <s v="Saguitlang Elementary School"/>
    <s v="TUBA"/>
    <n v="0"/>
    <n v="1"/>
    <n v="4"/>
    <s v="CONSTRUCTION OF ONE(1) STOREY FOUR(4) CLASSROOMS SCHOOL BUILDING (WITH COMMON TOILET) WITH PROVISION OF RAINWATER COLLECTOR, SCHOOL FURNITURE, SOLAR PV ENERGY SYSTEM AND WATER SYSTEM"/>
    <n v="17529648.149999999"/>
    <n v="0"/>
    <s v="Ongoing"/>
    <n v="0"/>
    <d v="1899-12-30T00:00:00"/>
    <d v="1899-12-30T00:00:00"/>
    <n v="0"/>
    <n v="0"/>
    <d v="1899-12-30T00:00:00"/>
    <d v="1899-12-30T00:00:00"/>
    <d v="1899-12-30T00:00:00"/>
    <d v="1899-12-30T00:00:00"/>
    <d v="1899-12-30T00:00:00"/>
    <n v="0"/>
    <n v="0"/>
    <n v="0"/>
    <n v="0"/>
    <n v="0"/>
    <n v="1"/>
    <n v="0"/>
    <n v="0"/>
    <n v="0"/>
    <n v="0"/>
    <n v="0"/>
    <n v="4"/>
    <n v="0"/>
    <n v="0"/>
    <n v="0"/>
    <n v="0"/>
    <n v="0"/>
    <n v="1"/>
    <n v="0"/>
    <n v="0"/>
    <n v="0"/>
    <n v="0"/>
    <m/>
    <m/>
  </r>
  <r>
    <x v="1"/>
    <s v="CAR"/>
    <s v="Kalinga"/>
    <n v="135970"/>
    <s v="Bullalayao Primary School"/>
    <s v="BALBALAN"/>
    <n v="0"/>
    <n v="1"/>
    <n v="1"/>
    <s v="CONSTRUCTION OF ONE (1) STOREY - TWO (2) CLASSROOMS SCHOOL BUILDING (WITH COMMON TOILET) WITH PROVISION OF  SCHOOL FURNITURE, SOLAR PV ENERGY SYSTEM, RAIN WATER COLLECTOR AND WATER SYSTEM"/>
    <n v="10930337.181968855"/>
    <n v="0"/>
    <s v="Ongoing"/>
    <n v="0"/>
    <d v="1899-12-30T00:00:00"/>
    <d v="1899-12-30T00:00:00"/>
    <n v="0"/>
    <n v="0"/>
    <d v="1899-12-30T00:00:00"/>
    <d v="1899-12-30T00:00:00"/>
    <d v="1899-12-30T00:00:00"/>
    <d v="1899-12-30T00:00:00"/>
    <d v="1899-12-30T00:00:00"/>
    <n v="0"/>
    <n v="0"/>
    <n v="0"/>
    <n v="0"/>
    <n v="0"/>
    <n v="1"/>
    <n v="0"/>
    <n v="0"/>
    <n v="0"/>
    <n v="0"/>
    <n v="0"/>
    <n v="1"/>
    <n v="0"/>
    <n v="0"/>
    <n v="0"/>
    <n v="0"/>
    <n v="0"/>
    <n v="1"/>
    <n v="0"/>
    <n v="0"/>
    <n v="0"/>
    <n v="0"/>
    <m/>
    <m/>
  </r>
  <r>
    <x v="1"/>
    <s v="CAR"/>
    <s v="Mt. Province"/>
    <n v="136286"/>
    <s v="Bagabag Elementary School"/>
    <s v="PARACELIS"/>
    <n v="0"/>
    <n v="1"/>
    <n v="2"/>
    <s v="PROPOSED CONSTRUCTION OF ONE (1) STOREY - TWO (2) CLASSROOMS SCHOOL BUILDING (WITH COMMON TOILET) WITH PROVISION OF RAINWATER COLLECTOR, SCHOOL FURNITURE, SOLAR PV ENERGY SYSTEM"/>
    <n v="13914381.119999999"/>
    <n v="0"/>
    <s v="Ongoing"/>
    <n v="0"/>
    <d v="1899-12-30T00:00:00"/>
    <d v="1899-12-30T00:00:00"/>
    <n v="0"/>
    <n v="0"/>
    <d v="1899-12-30T00:00:00"/>
    <d v="1899-12-30T00:00:00"/>
    <d v="1899-12-30T00:00:00"/>
    <d v="1899-12-30T00:00:00"/>
    <d v="1899-12-30T00:00:00"/>
    <n v="0"/>
    <n v="0"/>
    <n v="0"/>
    <n v="0"/>
    <n v="0"/>
    <n v="1"/>
    <n v="0"/>
    <n v="0"/>
    <n v="0"/>
    <n v="0"/>
    <n v="0"/>
    <n v="2"/>
    <n v="0"/>
    <n v="0"/>
    <n v="0"/>
    <n v="0"/>
    <n v="0"/>
    <n v="1"/>
    <n v="0"/>
    <n v="0"/>
    <n v="0"/>
    <n v="0"/>
    <m/>
    <m/>
  </r>
  <r>
    <x v="1"/>
    <s v="CAR"/>
    <s v="Tabuk City"/>
    <n v="136172"/>
    <s v="Mabato Elementary School"/>
    <s v="TABUK CITY"/>
    <n v="0"/>
    <n v="1"/>
    <n v="4"/>
    <s v=" CONSTRUCTION OF ONE (1) STOREY - FOUR (4) CLASSROOMS SCHOOL BUILDING (WITH COMMON TOILET) WITH PROVISION OF RAINWATER COLLECTOR, SCHOOL FURNITURE, PERIMETER FENCE (1 BAY = 3.0m), SOLAR PV ENERGY SYSTEM, AND WATER SYSTEM"/>
    <n v="12054411.385475934"/>
    <n v="0"/>
    <s v="Ongoing"/>
    <n v="0"/>
    <d v="1899-12-30T00:00:00"/>
    <d v="1899-12-30T00:00:00"/>
    <n v="0"/>
    <n v="0"/>
    <d v="1899-12-30T00:00:00"/>
    <d v="1899-12-30T00:00:00"/>
    <d v="1899-12-30T00:00:00"/>
    <d v="1899-12-30T00:00:00"/>
    <d v="1899-12-30T00:00:00"/>
    <n v="0"/>
    <n v="0"/>
    <n v="0"/>
    <n v="0"/>
    <n v="0"/>
    <n v="1"/>
    <n v="0"/>
    <n v="0"/>
    <n v="0"/>
    <n v="0"/>
    <n v="0"/>
    <n v="4"/>
    <n v="0"/>
    <n v="0"/>
    <n v="0"/>
    <n v="0"/>
    <n v="0"/>
    <n v="1"/>
    <n v="0"/>
    <n v="0"/>
    <n v="0"/>
    <n v="0"/>
    <m/>
    <m/>
  </r>
  <r>
    <x v="1"/>
    <s v="CARAGA"/>
    <s v="Butuan City"/>
    <n v="281539"/>
    <s v="Salvacion Indigenous Community Elementary School"/>
    <s v="BUTUAN CITY (Capital)"/>
    <n v="1"/>
    <n v="1"/>
    <n v="2"/>
    <s v="PROPOSED CONSTRUCTION OF ONE (1) STOREY - TWO (2) CLASSROOMS SCHOOL BUILDING (WITH COMMON TOILET) WITH PROVISION OF RAINWATER COLLECTOR, SCHOOL FURNITURE, SOLAR PV ENERGY SYSTEM, AND WATER SYSTEM"/>
    <n v="15725955.42"/>
    <n v="0"/>
    <s v="Ongoing"/>
    <n v="0.48"/>
    <d v="1899-12-30T00:00:00"/>
    <d v="1899-12-30T00:00:00"/>
    <n v="0"/>
    <n v="0"/>
    <d v="1899-12-30T00:00:00"/>
    <d v="1899-12-30T00:00:00"/>
    <d v="1899-12-30T00:00:00"/>
    <d v="1899-12-30T00:00:00"/>
    <d v="1899-12-30T00:00:00"/>
    <n v="0"/>
    <n v="0"/>
    <n v="0"/>
    <n v="0"/>
    <n v="0"/>
    <n v="1"/>
    <n v="0"/>
    <n v="0"/>
    <n v="0"/>
    <n v="0"/>
    <n v="0"/>
    <n v="2"/>
    <n v="0"/>
    <n v="0"/>
    <n v="0"/>
    <n v="0"/>
    <n v="0"/>
    <n v="1"/>
    <n v="0"/>
    <n v="0"/>
    <n v="0.48"/>
    <n v="0"/>
    <m/>
    <m/>
  </r>
  <r>
    <x v="1"/>
    <s v="CARAGA"/>
    <s v="Cabadbaran City"/>
    <n v="131524"/>
    <s v="Mahaba Elementary school"/>
    <s v="CITY OF CABADBARAN"/>
    <n v="2"/>
    <n v="1"/>
    <n v="4"/>
    <s v=" CONSTRUCTION OF ONE (1) STOREY - FOUR (4) CLASSROOMS SCHOOL BUILDING (WITH COMMON TOILET) WITH PROVISION OF RAINWATER COLLECTOR, SCHOOL FURNITURE, SOLAR PV ENERGY SYSTEM, AND WATER SYSTEM"/>
    <n v="18753240.129999999"/>
    <n v="0"/>
    <s v="Ongoing"/>
    <n v="0.4"/>
    <d v="1899-12-30T00:00:00"/>
    <d v="1899-12-30T00:00:00"/>
    <n v="0"/>
    <n v="0"/>
    <d v="1899-12-30T00:00:00"/>
    <d v="1899-12-30T00:00:00"/>
    <d v="1899-12-30T00:00:00"/>
    <d v="1899-12-30T00:00:00"/>
    <d v="1899-12-30T00:00:00"/>
    <n v="0"/>
    <n v="0"/>
    <n v="0"/>
    <n v="0"/>
    <n v="0"/>
    <n v="1"/>
    <n v="0"/>
    <n v="0"/>
    <n v="0"/>
    <n v="0"/>
    <n v="0"/>
    <n v="4"/>
    <n v="0"/>
    <n v="0"/>
    <n v="0"/>
    <n v="0"/>
    <n v="0"/>
    <n v="1"/>
    <n v="0"/>
    <n v="0"/>
    <n v="0.4"/>
    <n v="0"/>
    <m/>
    <m/>
  </r>
  <r>
    <x v="1"/>
    <s v="Region I"/>
    <s v="Ilocos Norte"/>
    <n v="100018"/>
    <s v="Casilian ES"/>
    <s v="BACARRA"/>
    <n v="1"/>
    <n v="1"/>
    <n v="3"/>
    <s v="PROPOSED CONSTRUCTION OF ONE (1) STOREY - THREE (3) CLASSROOMS SCHOOL BUILDING (WITH COMMON TOILET), WITH PROVISION OF RAINWATER COLLECTOR, SCHOOL FURNITURE, SOLAR PV ENERGY SYSTEM AND WATER SYSTEM"/>
    <n v="16963583.649999999"/>
    <n v="0"/>
    <s v="Ongoing"/>
    <n v="0.25"/>
    <d v="1899-12-30T00:00:00"/>
    <d v="1899-12-30T00:00:00"/>
    <n v="0"/>
    <n v="0"/>
    <d v="1899-12-30T00:00:00"/>
    <d v="1899-12-30T00:00:00"/>
    <d v="1899-12-30T00:00:00"/>
    <d v="1899-12-30T00:00:00"/>
    <d v="1899-12-30T00:00:00"/>
    <n v="0"/>
    <n v="0"/>
    <n v="0"/>
    <n v="0"/>
    <n v="0"/>
    <n v="1"/>
    <n v="0"/>
    <n v="0"/>
    <n v="0"/>
    <n v="0"/>
    <n v="0"/>
    <n v="3"/>
    <n v="0"/>
    <n v="0"/>
    <n v="0"/>
    <n v="0"/>
    <n v="0"/>
    <n v="1"/>
    <n v="0"/>
    <n v="0"/>
    <n v="0.25"/>
    <n v="0"/>
    <m/>
    <m/>
  </r>
  <r>
    <x v="1"/>
    <s v="Region I"/>
    <s v="Ilocos Norte"/>
    <n v="100034"/>
    <s v="Morong ES"/>
    <s v="BADOC"/>
    <n v="2"/>
    <n v="1"/>
    <n v="4"/>
    <s v="PROPOSED CONSTRUCTION OF ONE (1) STOREY - FOUR (4) CLASSROOMS SCHOOL BUILDING (WITH COMMON TOILET), WITH PROVISION OF RAINWATER COLLECTOR, SCHOOL FURNITURE, SOLAR PV ENERGY SYSTEM AND WATER SYSTEM"/>
    <n v="18686642.149999999"/>
    <n v="0"/>
    <s v="Ongoing"/>
    <n v="0.25"/>
    <d v="1899-12-30T00:00:00"/>
    <d v="1899-12-30T00:00:00"/>
    <n v="0"/>
    <n v="0"/>
    <d v="1899-12-30T00:00:00"/>
    <d v="1899-12-30T00:00:00"/>
    <d v="1899-12-30T00:00:00"/>
    <d v="1899-12-30T00:00:00"/>
    <d v="1899-12-30T00:00:00"/>
    <n v="0"/>
    <n v="0"/>
    <n v="0"/>
    <n v="0"/>
    <n v="0"/>
    <n v="1"/>
    <n v="0"/>
    <n v="0"/>
    <n v="0"/>
    <n v="0"/>
    <n v="0"/>
    <n v="4"/>
    <n v="0"/>
    <n v="0"/>
    <n v="0"/>
    <n v="0"/>
    <n v="0"/>
    <n v="1"/>
    <n v="0"/>
    <n v="0"/>
    <n v="0.25"/>
    <n v="0"/>
    <m/>
    <m/>
  </r>
  <r>
    <x v="1"/>
    <s v="Region I"/>
    <s v="Ilocos Sur"/>
    <n v="100577"/>
    <s v="Matue PS"/>
    <s v="GREGORIO DEL PILAR (CONCEPCION)"/>
    <n v="2"/>
    <n v="1"/>
    <n v="3"/>
    <s v="PROPOSED CONSTRUCTION OF ONE (1) STOREY - THREE (3) CLASSROOMS SCHOOL BUILDING (WITH COMMON TOILET) WITH PROVISION OF RAINWATER COLLECTOR, SCHOOL FURNITURE, SOLAR PV ENERGY SYSTEM, AND WATER SYSTEM"/>
    <n v="15489664.388633836"/>
    <n v="13617950.390000001"/>
    <s v="Abandoned"/>
    <n v="0.45"/>
    <d v="2023-12-30T00:00:00"/>
    <d v="1899-12-30T00:00:00"/>
    <s v="PB-07-07-2021-0001"/>
    <s v="08 - 2021"/>
    <d v="2021-07-13T00:00:00"/>
    <d v="2021-07-21T00:00:00"/>
    <d v="2021-08-02T00:00:00"/>
    <s v="###############"/>
    <d v="2021-10-06T00:00:00"/>
    <s v="FFJJ Construction"/>
    <n v="0"/>
    <n v="0"/>
    <n v="0"/>
    <n v="0"/>
    <n v="0"/>
    <n v="0"/>
    <n v="1"/>
    <n v="0"/>
    <n v="0"/>
    <n v="0"/>
    <n v="0"/>
    <n v="0"/>
    <n v="3"/>
    <n v="0"/>
    <n v="0"/>
    <n v="0"/>
    <n v="0"/>
    <n v="0"/>
    <n v="1"/>
    <n v="0.45"/>
    <n v="0"/>
    <m/>
    <m/>
  </r>
  <r>
    <x v="1"/>
    <s v="Region I"/>
    <s v="La Union"/>
    <n v="101119"/>
    <s v="Daeng ES"/>
    <s v="TUBAO"/>
    <n v="2"/>
    <n v="1"/>
    <n v="3"/>
    <s v="PROPOSED CONSTRUCTION OF ONE (1) STOREY - THREE (3) CLASSROOMS SCHOOL BUILDING (WITH COMMON TOILET) WITH PROVISION OF RAINWATER COLLECTOR, SCHOOL FURNITURE, , SOLAR PV ENERGY SYSTEM, AND WATER SYSTEM     _x000a_     _x000a_     _x000a_     _x000a_"/>
    <n v="14037218.560000001"/>
    <n v="0"/>
    <s v="Abandoned"/>
    <n v="0.1"/>
    <d v="1899-12-30T00:00:00"/>
    <d v="1899-12-30T00:00:00"/>
    <n v="0"/>
    <n v="0"/>
    <d v="1899-12-30T00:00:00"/>
    <d v="1899-12-30T00:00:00"/>
    <d v="1899-12-30T00:00:00"/>
    <d v="1899-12-30T00:00:00"/>
    <d v="1899-12-30T00:00:00"/>
    <n v="0"/>
    <s v="CENTRAL OFFICE IMPLEMENTED"/>
    <n v="0"/>
    <n v="0"/>
    <n v="0"/>
    <n v="0"/>
    <n v="0"/>
    <n v="1"/>
    <n v="0"/>
    <n v="0"/>
    <n v="0"/>
    <n v="0"/>
    <n v="0"/>
    <n v="3"/>
    <n v="0"/>
    <n v="0"/>
    <n v="0"/>
    <n v="0"/>
    <n v="0"/>
    <n v="1"/>
    <n v="0.1"/>
    <n v="0"/>
    <m/>
    <m/>
  </r>
  <r>
    <x v="1"/>
    <s v="Region I"/>
    <s v="Pangasinan I, Lingayen"/>
    <n v="101520"/>
    <s v="Dalupang ES"/>
    <s v="MABINI"/>
    <n v="1"/>
    <n v="1"/>
    <n v="4"/>
    <s v="PROPOSED CONSTRUCTION OF ONE (1) STOREY - FOUR (4) CLASSROOMS SCHOOL BUILDING (WITHOUT TOILET) WITH PROVISION OF RAINWATER COLLECTOR, WATER AND SANITATION FACILITIES (4 - SEATER), SCHOOL FURNITURE, SOLAR PV ENERGY SYSTEM, AND WATER SYSTEM"/>
    <n v="17662294.185102172"/>
    <n v="17662294.185102172"/>
    <s v="Abandoned"/>
    <n v="0.6"/>
    <d v="1899-12-30T00:00:00"/>
    <d v="1899-12-30T00:00:00"/>
    <n v="0"/>
    <n v="0"/>
    <d v="1899-12-30T00:00:00"/>
    <d v="1899-12-30T00:00:00"/>
    <d v="1899-12-30T00:00:00"/>
    <d v="1899-12-30T00:00:00"/>
    <d v="1899-12-30T00:00:00"/>
    <n v="0"/>
    <s v="no movement/accomplishment as of February 2023"/>
    <n v="0"/>
    <n v="0"/>
    <n v="0"/>
    <n v="0"/>
    <n v="0"/>
    <n v="1"/>
    <n v="0"/>
    <n v="0"/>
    <n v="0"/>
    <n v="0"/>
    <n v="0"/>
    <n v="4"/>
    <n v="0"/>
    <n v="0"/>
    <n v="0"/>
    <n v="0"/>
    <n v="0"/>
    <n v="1"/>
    <n v="0.6"/>
    <n v="0"/>
    <m/>
    <m/>
  </r>
  <r>
    <x v="1"/>
    <s v="Region II"/>
    <s v="Cagayan"/>
    <n v="501171"/>
    <s v="Taguing Integrated School"/>
    <s v="BAGGAO"/>
    <n v="1"/>
    <n v="1"/>
    <n v="4"/>
    <s v="CONSTRUCTION OF ONE (1) STOREY - FOUR (4) CLASSROOMS SCHOOL BUILDING (WITH COMMON TOILET) WITH PROVISION OF RAINWATER COLLECTOR AND SCHOOL FURNITURE"/>
    <n v="10068697.369999999"/>
    <n v="0"/>
    <s v="Terminated"/>
    <n v="0"/>
    <d v="1899-12-30T00:00:00"/>
    <d v="1899-12-30T00:00:00"/>
    <n v="0"/>
    <n v="0"/>
    <d v="1899-12-30T00:00:00"/>
    <d v="1899-12-30T00:00:00"/>
    <d v="1899-12-30T00:00:00"/>
    <d v="1899-12-30T00:00:00"/>
    <d v="1899-12-30T00:00:00"/>
    <n v="0"/>
    <s v="For Termination (CO Implemented/ WERR Construction)"/>
    <n v="0"/>
    <n v="0"/>
    <n v="0"/>
    <n v="0"/>
    <n v="0"/>
    <n v="1"/>
    <n v="0"/>
    <n v="0"/>
    <n v="0"/>
    <n v="0"/>
    <n v="0"/>
    <n v="4"/>
    <n v="0"/>
    <n v="0"/>
    <n v="0"/>
    <n v="0"/>
    <n v="0"/>
    <n v="1"/>
    <n v="0"/>
    <n v="0"/>
    <m/>
    <m/>
  </r>
  <r>
    <x v="1"/>
    <s v="Region II"/>
    <s v="Cagayan"/>
    <n v="102736"/>
    <s v="Tucalana ES"/>
    <s v="LAL-LO"/>
    <n v="1"/>
    <n v="1"/>
    <n v="4"/>
    <s v="PROPOSED CONSTRUCTION OF ONE (1) STOREY - FOUR (4) CLASSROOMS SCHOOL BUILDING (WITH COMMON TOILET) WITH PROVISION OF RAINWATER COLLECTOR,SCHOOL FURNITURE, AND WATER SYSTEM"/>
    <n v="10668836.214069869"/>
    <n v="0"/>
    <s v="Terminated"/>
    <n v="0"/>
    <d v="1899-12-30T00:00:00"/>
    <d v="1899-12-30T00:00:00"/>
    <n v="0"/>
    <n v="0"/>
    <d v="1899-12-30T00:00:00"/>
    <d v="1899-12-30T00:00:00"/>
    <d v="1899-12-30T00:00:00"/>
    <d v="1899-12-30T00:00:00"/>
    <d v="1899-12-30T00:00:00"/>
    <n v="0"/>
    <s v="For Termination (CO Implemented/ WERR Construction)"/>
    <n v="0"/>
    <n v="0"/>
    <n v="0"/>
    <n v="0"/>
    <n v="0"/>
    <n v="1"/>
    <n v="0"/>
    <n v="0"/>
    <n v="0"/>
    <n v="0"/>
    <n v="0"/>
    <n v="4"/>
    <n v="0"/>
    <n v="0"/>
    <n v="0"/>
    <n v="0"/>
    <n v="0"/>
    <n v="1"/>
    <n v="0"/>
    <n v="0"/>
    <m/>
    <m/>
  </r>
  <r>
    <x v="1"/>
    <s v="Region II"/>
    <s v="Isabela"/>
    <n v="500501"/>
    <s v="San Isidro Integrated School"/>
    <s v="SAN MARIANO"/>
    <n v="2"/>
    <n v="1"/>
    <n v="4"/>
    <s v="CONSTRUCTION OF ONE (1) STOREY - FOUR (4) CLASSROOMS SCHOOL BUILDING (WITH COMMON TOILET) WITH PROVISION OF RAINWATER COLLECTOR, SCHOOL FURNITURE, SOLAR PV ENERGY SYSTEM, AND WATER SYSTEM"/>
    <n v="17277440.482113533"/>
    <n v="0"/>
    <s v="Ongoing"/>
    <n v="0"/>
    <d v="1899-12-30T00:00:00"/>
    <d v="1899-12-30T00:00:00"/>
    <n v="0"/>
    <n v="0"/>
    <d v="1899-12-30T00:00:00"/>
    <d v="1899-12-30T00:00:00"/>
    <d v="1899-12-30T00:00:00"/>
    <d v="1899-12-30T00:00:00"/>
    <d v="1899-12-30T00:00:00"/>
    <n v="0"/>
    <n v="0"/>
    <n v="0"/>
    <n v="0"/>
    <n v="0"/>
    <n v="1"/>
    <n v="0"/>
    <n v="0"/>
    <n v="0"/>
    <n v="0"/>
    <n v="0"/>
    <n v="4"/>
    <n v="0"/>
    <n v="0"/>
    <n v="0"/>
    <n v="0"/>
    <n v="0"/>
    <n v="1"/>
    <n v="0"/>
    <n v="0"/>
    <n v="0"/>
    <n v="0"/>
    <m/>
    <m/>
  </r>
  <r>
    <x v="1"/>
    <s v="Region II"/>
    <s v="Isabela"/>
    <n v="103024"/>
    <s v="Bannawag Primary School"/>
    <s v="ANGADANAN"/>
    <n v="3"/>
    <n v="1"/>
    <n v="2"/>
    <s v="PROPOSED CONSTRUCTION OF ONE (1) STOREY - TWO (2) CLASSROOMS SCHOOL BUILDING (WITH COMMON TOILET) WITH PROVISION OF RAINWATER COLLECTOR, SCHOOL FURNITURE, SOLAR PV ENERGY SYSTEM, AND WATER SYSTEM"/>
    <n v="21460349.414764199"/>
    <n v="0"/>
    <s v="Abandoned"/>
    <n v="0.1"/>
    <d v="1899-12-30T00:00:00"/>
    <d v="1899-12-30T00:00:00"/>
    <n v="0"/>
    <n v="0"/>
    <d v="1899-12-30T00:00:00"/>
    <d v="1899-12-30T00:00:00"/>
    <d v="1899-12-30T00:00:00"/>
    <d v="1899-12-30T00:00:00"/>
    <d v="1899-12-30T00:00:00"/>
    <n v="0"/>
    <n v="0"/>
    <n v="0"/>
    <n v="0"/>
    <n v="0"/>
    <n v="0"/>
    <n v="0"/>
    <n v="1"/>
    <n v="0"/>
    <n v="0"/>
    <n v="0"/>
    <n v="0"/>
    <n v="0"/>
    <n v="2"/>
    <n v="0"/>
    <n v="0"/>
    <n v="0"/>
    <n v="0"/>
    <n v="0"/>
    <n v="1"/>
    <n v="0.1"/>
    <n v="0"/>
    <m/>
    <m/>
  </r>
  <r>
    <x v="1"/>
    <s v="Region II"/>
    <s v="Isabela"/>
    <n v="103024"/>
    <s v="Bannawag Primary School"/>
    <s v="ANGADANAN"/>
    <n v="3"/>
    <m/>
    <n v="2"/>
    <s v="PROPOSED CONSTRUCTION OF ONE (1) STOREY - TWO (2) CLASSROOMS SCHOOL BUILDING (WITH COMMON TOILET) WITH PROVISION OF RAINWATER COLLECTOR, SCHOOL FURNITURE AND SOLAR PV ENERGY SYSTEM, AND RETAINING WALL"/>
    <n v="6520"/>
    <n v="0"/>
    <s v="Abandoned"/>
    <n v="0.11"/>
    <d v="1899-12-30T00:00:00"/>
    <d v="1899-12-30T00:00:00"/>
    <n v="0"/>
    <n v="0"/>
    <d v="1899-12-30T00:00:00"/>
    <d v="1899-12-30T00:00:00"/>
    <d v="1899-12-30T00:00:00"/>
    <d v="1899-12-30T00:00:00"/>
    <d v="1899-12-30T00:00:00"/>
    <n v="0"/>
    <n v="0"/>
    <n v="0"/>
    <n v="0"/>
    <n v="0"/>
    <n v="0"/>
    <n v="0"/>
    <n v="1"/>
    <n v="0"/>
    <n v="0"/>
    <n v="0"/>
    <n v="0"/>
    <n v="0"/>
    <n v="2"/>
    <n v="0"/>
    <n v="0"/>
    <n v="0"/>
    <n v="0"/>
    <n v="0"/>
    <n v="0"/>
    <n v="0.11"/>
    <n v="0"/>
    <m/>
    <m/>
  </r>
  <r>
    <x v="1"/>
    <s v="Region II"/>
    <s v="Quirino"/>
    <n v="104240"/>
    <s v="Rang-ayan PS"/>
    <s v="Aglipay"/>
    <n v="0"/>
    <n v="1"/>
    <n v="3"/>
    <s v="CONSTRUCTION OF ONE (1) STOREY - THREE (3) CLASSROOMS SCHOOL BUILDING (WITH COMMON TOILET) WITH PROVISION OF RAINWATER COLLECTOR, SCHOOL FURNITURE, SOLAR PV ENERGY SYSTEM, AND WATER SYSTEM"/>
    <n v="17024914.59"/>
    <n v="0"/>
    <s v="Ongoing"/>
    <n v="0"/>
    <d v="1899-12-30T00:00:00"/>
    <d v="1899-12-30T00:00:00"/>
    <n v="0"/>
    <n v="0"/>
    <d v="1899-12-30T00:00:00"/>
    <d v="1899-12-30T00:00:00"/>
    <d v="1899-12-30T00:00:00"/>
    <d v="1899-12-30T00:00:00"/>
    <d v="1899-12-30T00:00:00"/>
    <n v="0"/>
    <n v="0"/>
    <n v="0"/>
    <n v="0"/>
    <n v="0"/>
    <n v="1"/>
    <n v="0"/>
    <n v="0"/>
    <n v="0"/>
    <n v="0"/>
    <n v="0"/>
    <n v="3"/>
    <n v="0"/>
    <n v="0"/>
    <n v="0"/>
    <n v="0"/>
    <n v="0"/>
    <n v="1"/>
    <n v="0"/>
    <n v="0"/>
    <n v="0"/>
    <n v="0"/>
    <m/>
    <m/>
  </r>
  <r>
    <x v="1"/>
    <s v="Region II"/>
    <s v="Quirino"/>
    <n v="104297"/>
    <s v="Cupianan PS"/>
    <s v="Diffun"/>
    <n v="0"/>
    <n v="1"/>
    <n v="3"/>
    <s v="CONSTRUCTION OF ONE (1) STOREY - THREE (3) CLASSROOMS SCHOOL BUILDING (WITH COMMON TOILET) WITH PROVISION OF RAINWATER COLLECTOR, SCHOOL FURNITURE, SOLAR PV ENERGY SYSTEM, AND WATER SYSTEM"/>
    <n v="16810212.340384502"/>
    <n v="0"/>
    <s v="Ongoing"/>
    <n v="0"/>
    <d v="1899-12-30T00:00:00"/>
    <d v="1899-12-30T00:00:00"/>
    <n v="0"/>
    <n v="0"/>
    <d v="1899-12-30T00:00:00"/>
    <d v="1899-12-30T00:00:00"/>
    <d v="1899-12-30T00:00:00"/>
    <d v="1899-12-30T00:00:00"/>
    <d v="1899-12-30T00:00:00"/>
    <n v="0"/>
    <s v="The workers arrived at the school last Feb. 5, 2023 but materials and equipment were not yet delivered onsite as of Feb. 15, 2023"/>
    <n v="0"/>
    <n v="0"/>
    <n v="0"/>
    <n v="1"/>
    <n v="0"/>
    <n v="0"/>
    <n v="0"/>
    <n v="0"/>
    <n v="0"/>
    <n v="3"/>
    <n v="0"/>
    <n v="0"/>
    <n v="0"/>
    <n v="0"/>
    <n v="0"/>
    <n v="1"/>
    <n v="0"/>
    <n v="0"/>
    <n v="0"/>
    <n v="0"/>
    <m/>
    <m/>
  </r>
  <r>
    <x v="1"/>
    <s v="Region III"/>
    <s v="Aurora"/>
    <n v="157509"/>
    <s v="Dianao ES"/>
    <s v="DILASAG"/>
    <n v="0"/>
    <n v="1"/>
    <n v="3"/>
    <s v="CONSTRUCTION OF ONE(1) STOREY THREE(3) CLASSROOM SCHOOL BUILDING WITH (COMMON TOILET) WITH PROVISION OF PERIMETER FENCE, SCHOOL FURNITURE, SOLAR PANEL AND WATER SYSTEM"/>
    <n v="17990219.995955124"/>
    <m/>
    <s v="Ongoing"/>
    <n v="0.46"/>
    <m/>
    <m/>
    <m/>
    <m/>
    <m/>
    <m/>
    <m/>
    <m/>
    <m/>
    <m/>
    <m/>
    <n v="0"/>
    <n v="0"/>
    <n v="0"/>
    <n v="1"/>
    <n v="0"/>
    <n v="0"/>
    <n v="0"/>
    <n v="0"/>
    <n v="0"/>
    <n v="3"/>
    <n v="0"/>
    <n v="0"/>
    <n v="0"/>
    <n v="0"/>
    <n v="0"/>
    <n v="1"/>
    <n v="0"/>
    <n v="0"/>
    <n v="0.46"/>
    <n v="0"/>
    <m/>
    <m/>
  </r>
  <r>
    <x v="1"/>
    <s v="Region III"/>
    <s v="Bataan"/>
    <n v="104651"/>
    <s v="Kanawan Integrated School"/>
    <s v="MORONG"/>
    <n v="1"/>
    <n v="1"/>
    <n v="4"/>
    <s v="CONSTRUCTION OF ONE (1) STOREY - FOUR (4) CLASSROOMS SCHOOL BUILDING (WITH COMMON TOILET) WITH PROVISION OF RAINWATER COLLECTOR, SCHOOL FURNITURE, SOLAR PV ENERGY SYSTEM, AND WATER SYSTEM"/>
    <n v="18332263.579999998"/>
    <m/>
    <s v="Abandoned"/>
    <n v="0"/>
    <m/>
    <m/>
    <m/>
    <m/>
    <m/>
    <m/>
    <m/>
    <m/>
    <m/>
    <m/>
    <m/>
    <n v="0"/>
    <n v="0"/>
    <n v="0"/>
    <n v="0"/>
    <n v="0"/>
    <n v="1"/>
    <n v="0"/>
    <n v="0"/>
    <n v="0"/>
    <n v="0"/>
    <n v="0"/>
    <n v="4"/>
    <n v="0"/>
    <n v="0"/>
    <n v="0"/>
    <n v="0"/>
    <n v="0"/>
    <n v="1"/>
    <n v="0"/>
    <n v="0"/>
    <m/>
    <m/>
  </r>
  <r>
    <x v="1"/>
    <s v="Region III"/>
    <s v="Bataan"/>
    <n v="500119"/>
    <s v="Biaan Aeta IS"/>
    <s v="MARIVELES"/>
    <n v="2"/>
    <n v="1"/>
    <n v="3"/>
    <s v="PROPOSED CONSTRUCTION OF ONE (1) STOREY - THREE (3) CLASSROOMS SCHOOL BUILDING (WITH COMMON TOILET) WITH PROVISION OF RAINWATER COLLECTOR, SCHOOL FURNITURE, SOLAR PV ENERGY SYSTEM, AND WATER SYSTEM"/>
    <n v="17423919.510000002"/>
    <m/>
    <s v="Ongoing"/>
    <n v="0.2"/>
    <m/>
    <m/>
    <m/>
    <m/>
    <m/>
    <m/>
    <m/>
    <m/>
    <m/>
    <m/>
    <m/>
    <n v="0"/>
    <n v="0"/>
    <n v="0"/>
    <n v="1"/>
    <n v="0"/>
    <n v="0"/>
    <n v="0"/>
    <n v="0"/>
    <n v="0"/>
    <n v="3"/>
    <n v="0"/>
    <n v="0"/>
    <n v="0"/>
    <n v="0"/>
    <n v="0"/>
    <n v="1"/>
    <n v="0"/>
    <n v="0"/>
    <n v="0.2"/>
    <n v="0"/>
    <m/>
    <m/>
  </r>
  <r>
    <x v="1"/>
    <s v="Region III"/>
    <s v="Bulacan"/>
    <n v="158504"/>
    <s v="Talamsi I ES (Talamsi PS)"/>
    <s v="DOÑA REMEDIOS TRINIDAD"/>
    <n v="1"/>
    <n v="1"/>
    <n v="4"/>
    <s v="PROPOSED CONSTRUCTION OF ONE (1) STOREY - FOUR (4) CLASSROOMS SCHOOL BUILDING (WITH COMMON TOILET) WITH PROVISION OF RAINWATER COLLECTOR, SCHOOL FURNITURE, SOLAR PV ENERGY SYSTEM, AND WATER SYSTEM"/>
    <n v="17999033.742896918"/>
    <m/>
    <s v="Abandoned"/>
    <n v="0.3"/>
    <m/>
    <m/>
    <m/>
    <m/>
    <m/>
    <m/>
    <m/>
    <m/>
    <m/>
    <s v="WERR Corporation International JV Bancal Construction and Supply"/>
    <s v="based on the spot checking report made last November by LMS team (Audit); pls see narrative reports"/>
    <n v="0"/>
    <n v="0"/>
    <n v="0"/>
    <n v="0"/>
    <n v="0"/>
    <n v="1"/>
    <n v="0"/>
    <n v="0"/>
    <n v="0"/>
    <n v="0"/>
    <n v="0"/>
    <n v="4"/>
    <n v="0"/>
    <n v="0"/>
    <n v="0"/>
    <n v="0"/>
    <n v="0"/>
    <n v="1"/>
    <n v="0.3"/>
    <n v="0"/>
    <m/>
    <m/>
  </r>
  <r>
    <x v="1"/>
    <s v="Region III"/>
    <s v="Nueva Ecija"/>
    <n v="105274"/>
    <s v="E. Abalos PS"/>
    <s v="CUYAPO"/>
    <n v="1"/>
    <n v="1"/>
    <n v="2"/>
    <s v="PROPOSED CONSTRUCTION OF ONE (1) STOREY - TWO (2) CLASSROOMS SCHOOL BUILDING (WITHOUT TOILET) WITH PROVISION OF RAINWATER COLLECTOR, WATER AND SANITATION FACILITIES (4 - SEATER) ANDSCHOOL FURNITURE"/>
    <n v="4992620.9400000004"/>
    <m/>
    <s v="Abandoned"/>
    <n v="0.4"/>
    <m/>
    <m/>
    <m/>
    <m/>
    <m/>
    <m/>
    <m/>
    <m/>
    <m/>
    <s v="WERR Corporation International JV Bancal Construction and Supply"/>
    <s v="based on the spot checking report made last November by LMS team (Audit); pls see narrative reports"/>
    <n v="0"/>
    <n v="0"/>
    <n v="0"/>
    <n v="0"/>
    <n v="0"/>
    <n v="1"/>
    <n v="0"/>
    <n v="0"/>
    <n v="0"/>
    <n v="0"/>
    <n v="0"/>
    <n v="2"/>
    <n v="0"/>
    <n v="0"/>
    <n v="0"/>
    <n v="0"/>
    <n v="0"/>
    <n v="1"/>
    <n v="0.4"/>
    <n v="0"/>
    <m/>
    <m/>
  </r>
  <r>
    <x v="1"/>
    <s v="Region III"/>
    <s v="Pampanga"/>
    <n v="306913"/>
    <s v="Camias High School"/>
    <s v="PORAC"/>
    <n v="2"/>
    <n v="1"/>
    <n v="2"/>
    <s v="_x000a_CONSTRUCTION OF ONE (1) STOREY - TWO (2) CLASSROOMS SCHOOL BUILDING (WITH COMMON TOILET) WITH PROVISION OF RAINWATER COLLECTOR AND SCHOOL FURNITURE_x000a_     _x000a_"/>
    <n v="5520405.3422785923"/>
    <m/>
    <s v="Ongoing"/>
    <n v="0.7"/>
    <m/>
    <m/>
    <m/>
    <m/>
    <m/>
    <m/>
    <m/>
    <m/>
    <m/>
    <m/>
    <m/>
    <n v="0"/>
    <n v="0"/>
    <n v="0"/>
    <n v="1"/>
    <n v="0"/>
    <n v="0"/>
    <n v="0"/>
    <n v="0"/>
    <n v="0"/>
    <n v="2"/>
    <n v="0"/>
    <n v="0"/>
    <n v="0"/>
    <n v="0"/>
    <n v="0"/>
    <n v="1"/>
    <n v="0"/>
    <n v="0"/>
    <n v="0.7"/>
    <n v="0"/>
    <m/>
    <m/>
  </r>
  <r>
    <x v="1"/>
    <s v="Region III"/>
    <s v="Tarlac"/>
    <n v="106672"/>
    <s v="Macaguing Primary School"/>
    <s v="SANTA IGNACIA"/>
    <n v="1"/>
    <n v="1"/>
    <n v="4"/>
    <s v="PROPOSED CONSTRUCTION OF ONE (1) STOREY - FOUR (4) CLASSROOMS SCHOOL BUILDING (WITH COMMON TOILET) WITH PROVISION OF RAINWATER COLLECTOR, SCHOOL FURNITURE, SOLAR PV ENERGY SYSTEM, AND WATER SYSTEM_x0009__x0009__x0009__x0009__x0009__x000a__x0009__x0009__x0009__x0009__x0009__x000a__x0009__x0009__x0009__x0009__x0009__x000a__x0009__x0009__x0009__x0009__x0009_"/>
    <n v="8884909.3699999992"/>
    <m/>
    <s v="Abandoned"/>
    <n v="0.5"/>
    <m/>
    <m/>
    <m/>
    <m/>
    <m/>
    <m/>
    <m/>
    <m/>
    <m/>
    <s v="WERR Corporation International JV Bancal Construction and Supply"/>
    <s v="based on the spot checking report made last November by LMS team (Audit); pls see narrative reports"/>
    <n v="0"/>
    <n v="0"/>
    <n v="0"/>
    <n v="0"/>
    <n v="0"/>
    <n v="1"/>
    <n v="0"/>
    <n v="0"/>
    <n v="0"/>
    <n v="0"/>
    <n v="0"/>
    <n v="4"/>
    <n v="0"/>
    <n v="0"/>
    <n v="0"/>
    <n v="0"/>
    <n v="0"/>
    <n v="1"/>
    <n v="0.5"/>
    <n v="0"/>
    <m/>
    <m/>
  </r>
  <r>
    <x v="1"/>
    <s v="Region III"/>
    <s v="Zambales"/>
    <n v="281504"/>
    <s v="Belbel Elementary School"/>
    <s v="BOTOLAN"/>
    <n v="2"/>
    <n v="1"/>
    <n v="4"/>
    <s v="PROPOSED CONSTRUCTION OF ONE (1) STOREY - FOUR (4) CLASSROOMS SCHOOL BUILDING (WITH COMMON TOILET) WITH PROVISION OF RAINWATER COLLECTOR, SCHOOL FURNITURE, PERIMETER FENCE (1 BAY = 3.0m), SOLAR PV ENERGY SYSTEM, AND WATER SYSTEM"/>
    <n v="18534442.109999999"/>
    <m/>
    <s v="Ongoing"/>
    <n v="0.3"/>
    <m/>
    <m/>
    <m/>
    <m/>
    <m/>
    <m/>
    <m/>
    <m/>
    <m/>
    <m/>
    <m/>
    <n v="0"/>
    <n v="0"/>
    <n v="0"/>
    <n v="1"/>
    <n v="0"/>
    <n v="0"/>
    <n v="0"/>
    <n v="0"/>
    <n v="0"/>
    <n v="4"/>
    <n v="0"/>
    <n v="0"/>
    <n v="0"/>
    <n v="0"/>
    <n v="0"/>
    <n v="1"/>
    <n v="0"/>
    <n v="0"/>
    <n v="0.3"/>
    <n v="0"/>
    <m/>
    <m/>
  </r>
  <r>
    <x v="1"/>
    <s v="Region IV-A"/>
    <s v="Laguna"/>
    <n v="108465"/>
    <s v="Pulong Mindanao ES"/>
    <s v="SANTA MARIA"/>
    <n v="4"/>
    <n v="1"/>
    <n v="2"/>
    <s v="CONSTRUCTION OF ONE (1) STOREY - TWO (2) CL SCHOOL BUILDING (WITH COMMON TOILET) WITH PROVISION OF RAINWATER COLLECTOR, SCHOOL FURNITURE, SOLAR PV ENERGY SYSTEM AND WATER SYSTEM"/>
    <n v="15744764.713432644"/>
    <s v="N/A"/>
    <s v="Terminated"/>
    <n v="0"/>
    <s v="N/A"/>
    <s v="N/A"/>
    <s v="N/A"/>
    <s v="N/A"/>
    <s v="N/A"/>
    <s v="N/A"/>
    <s v="N/A"/>
    <s v="N/A"/>
    <s v="N/A"/>
    <s v="N/A"/>
    <s v="Contract Terminated"/>
    <n v="0"/>
    <n v="0"/>
    <n v="0"/>
    <n v="0"/>
    <n v="0"/>
    <n v="1"/>
    <n v="0"/>
    <n v="0"/>
    <n v="0"/>
    <n v="0"/>
    <n v="0"/>
    <n v="2"/>
    <n v="0"/>
    <n v="0"/>
    <n v="0"/>
    <n v="0"/>
    <n v="0"/>
    <n v="1"/>
    <n v="0"/>
    <n v="0"/>
    <m/>
    <m/>
  </r>
  <r>
    <x v="1"/>
    <s v="Region IV-A"/>
    <s v="Quezon"/>
    <n v="108739"/>
    <s v="Ligpit Bantayan ES"/>
    <s v="GUINAYANGAN"/>
    <n v="4"/>
    <n v="1"/>
    <n v="4"/>
    <s v="PROPOSED CONSTRUCTION OF ONE (1) STOREY - FOUR (4) CLASSROOMS SCHOOL BUILDING (WITH COMMON TOILET) WITH PROVISION OF RAINWATER COLLECTOR, SCHOOL FURNITURE, SOLAR PV ENERGY SYSTEM, AND WATER SYSTEM"/>
    <n v="17714094.368779652"/>
    <n v="0"/>
    <s v="Ongoing"/>
    <n v="0.34"/>
    <d v="1899-12-30T00:00:00"/>
    <d v="1899-12-30T00:00:00"/>
    <n v="0"/>
    <n v="0"/>
    <d v="1899-12-30T00:00:00"/>
    <d v="1899-12-30T00:00:00"/>
    <d v="1899-12-30T00:00:00"/>
    <d v="1899-12-30T00:00:00"/>
    <d v="1899-12-30T00:00:00"/>
    <n v="0"/>
    <s v="based on the spot checking report made last November by LMS team (Audit); pls see narrative reports"/>
    <n v="0"/>
    <n v="0"/>
    <n v="0"/>
    <n v="1"/>
    <n v="0"/>
    <n v="0"/>
    <n v="0"/>
    <n v="0"/>
    <n v="0"/>
    <n v="4"/>
    <n v="0"/>
    <n v="0"/>
    <n v="0"/>
    <n v="0"/>
    <n v="0"/>
    <n v="1"/>
    <n v="0"/>
    <n v="0"/>
    <n v="0.34"/>
    <n v="0"/>
    <m/>
    <m/>
  </r>
  <r>
    <x v="1"/>
    <s v="Region IV-A"/>
    <s v="Rizal"/>
    <n v="109518"/>
    <s v="Rawang ES"/>
    <s v="TANAY"/>
    <n v="2"/>
    <n v="1"/>
    <n v="2"/>
    <s v="PROPOSED CONSTRUCTION OF ONE (1) STOREY - TWO (2) CLASSROOMS SCHOOL BUILDING (WITH COMMON TOILET) WITH PROVISION OF   RAINWATER COLLECTOR, SCHOOL FURNITURE, SOLAR PV ENERGY SYSTEM (for 4CL), AND WATER SYSTEM (for 4CL)"/>
    <n v="15006078.526092634"/>
    <n v="0"/>
    <s v="Terminated"/>
    <n v="0"/>
    <d v="1899-12-30T00:00:00"/>
    <d v="1899-12-30T00:00:00"/>
    <n v="0"/>
    <n v="0"/>
    <d v="1899-12-30T00:00:00"/>
    <d v="1899-12-30T00:00:00"/>
    <d v="1899-12-30T00:00:00"/>
    <d v="1899-12-30T00:00:00"/>
    <d v="1899-12-30T00:00:00"/>
    <n v="0"/>
    <s v="Contract Terminated"/>
    <n v="0"/>
    <n v="0"/>
    <n v="0"/>
    <n v="0"/>
    <n v="0"/>
    <n v="1"/>
    <n v="0"/>
    <n v="0"/>
    <n v="0"/>
    <n v="0"/>
    <n v="0"/>
    <n v="2"/>
    <n v="0"/>
    <n v="0"/>
    <n v="0"/>
    <n v="0"/>
    <n v="0"/>
    <n v="1"/>
    <n v="0"/>
    <n v="0"/>
    <m/>
    <m/>
  </r>
  <r>
    <x v="1"/>
    <s v="Region IV-A"/>
    <s v="Rizal"/>
    <n v="109518"/>
    <s v="Rawang ES"/>
    <s v="TANAY"/>
    <n v="2"/>
    <m/>
    <n v="2"/>
    <s v="PROPOSED CONSTRUCTION OF ONE (1) STOREY - TWO (2) CLASSROOMS SCHOOL BUILDING (WITH COMMON TOILET) WITH PROVISION OF RAINWATER COLLECTOR AND SCHOOL FURNITURE"/>
    <n v="6267959.3240810335"/>
    <n v="0"/>
    <s v="Terminated"/>
    <n v="0"/>
    <d v="1899-12-30T00:00:00"/>
    <d v="1899-12-30T00:00:00"/>
    <n v="0"/>
    <n v="0"/>
    <d v="1899-12-30T00:00:00"/>
    <d v="1899-12-30T00:00:00"/>
    <d v="1899-12-30T00:00:00"/>
    <d v="1899-12-30T00:00:00"/>
    <d v="1899-12-30T00:00:00"/>
    <n v="0"/>
    <s v="Contract Terminated"/>
    <n v="0"/>
    <n v="0"/>
    <n v="0"/>
    <n v="0"/>
    <n v="0"/>
    <n v="1"/>
    <n v="0"/>
    <n v="0"/>
    <n v="0"/>
    <n v="0"/>
    <n v="0"/>
    <n v="2"/>
    <n v="0"/>
    <n v="0"/>
    <n v="0"/>
    <n v="0"/>
    <n v="0"/>
    <n v="0"/>
    <n v="0"/>
    <n v="0"/>
    <m/>
    <m/>
  </r>
  <r>
    <x v="1"/>
    <s v="Region IV-A"/>
    <s v="Tayabas City"/>
    <n v="109241"/>
    <s v="Pandakake ES"/>
    <s v="CITY OF TAYABAS"/>
    <n v="1"/>
    <n v="1"/>
    <n v="4"/>
    <s v="PROPOSED CONSTRUCTION OF ONE (1) STOREY - FOUR (4) CLASSROOMS SCHOOL BUILDING (WITH COMMON TOILET) WITH PROVISION OF RAINWATER COLLECTOR, SCHOOL FURNITURE, SOLAR PV ENERGY SYSTEM, AND WATER SYSTEM"/>
    <n v="18110071.563164048"/>
    <n v="0"/>
    <s v="Completed"/>
    <n v="1"/>
    <d v="1899-12-30T00:00:00"/>
    <s v="December 7 2023"/>
    <n v="0"/>
    <n v="0"/>
    <d v="1899-12-30T00:00:00"/>
    <d v="1899-12-30T00:00:00"/>
    <d v="1899-12-30T00:00:00"/>
    <d v="1899-12-30T00:00:00"/>
    <d v="1899-12-30T00:00:00"/>
    <s v="WERR"/>
    <n v="0"/>
    <n v="0"/>
    <n v="0"/>
    <n v="0"/>
    <n v="0"/>
    <n v="1"/>
    <n v="0"/>
    <n v="0"/>
    <n v="0"/>
    <n v="0"/>
    <n v="0"/>
    <n v="4"/>
    <n v="0"/>
    <n v="0"/>
    <n v="0"/>
    <n v="0"/>
    <n v="0"/>
    <n v="1"/>
    <n v="0"/>
    <n v="1"/>
    <n v="0"/>
    <n v="4.24"/>
    <m/>
  </r>
  <r>
    <x v="1"/>
    <s v="Region IV-B"/>
    <s v="CALAPAN CITY"/>
    <n v="111547"/>
    <s v="Silonay ES"/>
    <s v="CITY OF CALAPAN (Capital)"/>
    <n v="1"/>
    <n v="1"/>
    <n v="3"/>
    <s v="PROPOSED CONSTRUCTION OF ONE (1) STOREY - THREE (3) CLASSROOMS SCHOOL BUILDING (WITH COMMON TOILET) WITH PROVISION OF RAINWATER COLLECTOR AND SCHOOL FURNITURE"/>
    <n v="8578776.1099999994"/>
    <n v="8479929.9499999993"/>
    <s v="Completed"/>
    <n v="1"/>
    <s v="CO IMPLEMENTED"/>
    <s v="CO IMPLEMENTED"/>
    <s v="CO IMPLEMENTED"/>
    <s v="2021-AdmS4(006)-BI-CB-013a-C200"/>
    <s v="CO IMPLEMENTED"/>
    <s v="CO IMPLEMENTED"/>
    <s v="CO IMPLEMENTED"/>
    <s v="CO IMPLEMENTED"/>
    <d v="2022-01-25T00:00:00"/>
    <s v="WERR COPR. INTL. JV. WITH BANCAL CONST, &amp; SUPPLY"/>
    <s v="SCHOOL FURNITURE NOT YET DELIVERED"/>
    <n v="0"/>
    <n v="0"/>
    <n v="0"/>
    <n v="0"/>
    <n v="1"/>
    <n v="0"/>
    <n v="0"/>
    <n v="0"/>
    <n v="0"/>
    <n v="0"/>
    <n v="3"/>
    <n v="0"/>
    <n v="0"/>
    <n v="0"/>
    <n v="0"/>
    <n v="0"/>
    <n v="1"/>
    <n v="0"/>
    <n v="1"/>
    <n v="0"/>
    <n v="2.25"/>
    <m/>
  </r>
  <r>
    <x v="1"/>
    <s v="Region IV-B"/>
    <s v="CALAPAN CITY"/>
    <n v="111547"/>
    <s v="Silonay ES"/>
    <s v="CITY OF CALAPAN (Capital)"/>
    <n v="1"/>
    <m/>
    <n v="2"/>
    <s v="PROPOSED CONSTRUCTION OF ONE (1) STOREY - TWO (2) CLASSROOMS SCHOOL BUILDING (WITH COMMON TOILET) WITH PROVISION OF RAINWATER COLLECTOR AND SCHOOL FURNITURE"/>
    <n v="5719184.0800000001"/>
    <n v="8479929.9499999993"/>
    <s v="Completed"/>
    <n v="1"/>
    <s v="CO IMPLEMENTED"/>
    <s v="CO IMPLEMENTED"/>
    <s v="CO IMPLEMENTED"/>
    <s v="2021-AdmS4(006)-BI-CB-013a-C200"/>
    <s v="CO IMPLEMENTED"/>
    <s v="CO IMPLEMENTED"/>
    <s v="CO IMPLEMENTED"/>
    <s v="CO IMPLEMENTED"/>
    <d v="2022-01-25T00:00:00"/>
    <s v="WERR COPR. INTL. JV. WITH BANCAL CONST, &amp; SUPPLY"/>
    <s v="SCHOOL FURNITURE NOT YET DELIVERED"/>
    <n v="0"/>
    <n v="0"/>
    <n v="0"/>
    <n v="0"/>
    <n v="1"/>
    <n v="0"/>
    <n v="0"/>
    <n v="0"/>
    <n v="0"/>
    <n v="0"/>
    <n v="2"/>
    <n v="0"/>
    <n v="0"/>
    <n v="0"/>
    <n v="0"/>
    <n v="0"/>
    <n v="0"/>
    <n v="0"/>
    <n v="1"/>
    <n v="0"/>
    <n v="6.23"/>
    <m/>
  </r>
  <r>
    <x v="1"/>
    <s v="Region IV-B"/>
    <s v="Marinduque"/>
    <n v="109922"/>
    <s v="Bacongbacong PS"/>
    <s v="Gasan"/>
    <n v="0"/>
    <n v="1"/>
    <n v="4"/>
    <s v="PROPOSED CONSTRUCTION OF ONE (1) STOREY - FOUR (4) CLASSROOMS SCHOOL BUILDING (WITH COMMON TOILET) WITH PROVISION OF RAINWATER COLLECTOR, SCHOOL FURNITURE, PERIMETER FENCE (1 BAY = 3.0m), AND WATER SYSTEM"/>
    <n v="12631518.483307451"/>
    <n v="0"/>
    <s v="Ongoing"/>
    <n v="0.62"/>
    <d v="1899-12-30T00:00:00"/>
    <d v="1899-12-30T00:00:00"/>
    <n v="0"/>
    <n v="0"/>
    <d v="1899-12-30T00:00:00"/>
    <d v="1899-12-30T00:00:00"/>
    <d v="1899-12-30T00:00:00"/>
    <d v="1899-12-30T00:00:00"/>
    <d v="1899-12-30T00:00:00"/>
    <n v="0"/>
    <n v="0"/>
    <n v="0"/>
    <n v="0"/>
    <n v="0"/>
    <n v="1"/>
    <n v="0"/>
    <n v="0"/>
    <n v="0"/>
    <n v="0"/>
    <n v="0"/>
    <n v="4"/>
    <n v="0"/>
    <n v="0"/>
    <n v="0"/>
    <n v="0"/>
    <n v="0"/>
    <n v="1"/>
    <n v="0"/>
    <n v="0"/>
    <n v="0.62"/>
    <n v="0"/>
    <m/>
    <m/>
  </r>
  <r>
    <x v="1"/>
    <s v="Region IV-B"/>
    <s v="Occidental Mindoro"/>
    <n v="110128"/>
    <s v="EMOK ES"/>
    <s v="MAGSAYSAY"/>
    <n v="0"/>
    <n v="1"/>
    <n v="4"/>
    <s v="CONSTRUCTION OF ONE (1) STOREY - FOUR (4) CLASSROOMS SCHOOL BUILDING (WITH COMMON TOILET) WITH PROVISION OF RAINWATER COLLECTOR, SCHOOL FURNITURE, SOLAR PV ENERGY SYSTEM, AND WATER SYSTEM"/>
    <n v="18796598.33728591"/>
    <n v="0"/>
    <s v="Terminated"/>
    <n v="0.15820000000000001"/>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n v="0"/>
    <n v="0"/>
    <n v="0"/>
    <n v="0"/>
    <n v="0"/>
    <n v="1"/>
    <n v="0"/>
    <n v="0"/>
    <n v="0"/>
    <n v="0"/>
    <n v="0"/>
    <n v="4"/>
    <n v="0"/>
    <n v="0"/>
    <n v="0"/>
    <n v="0"/>
    <n v="0"/>
    <n v="1"/>
    <n v="0.15820000000000001"/>
    <n v="0"/>
    <m/>
    <m/>
  </r>
  <r>
    <x v="1"/>
    <s v="Region IV-B"/>
    <s v="Palawan"/>
    <n v="305600"/>
    <s v="Tabon National High School"/>
    <s v="Quezon"/>
    <n v="2"/>
    <n v="1"/>
    <n v="4"/>
    <s v="PROPOSED CONSTRUCTION OF ONE (1) STOREY - FOUR (4) CLASSROOMS SCHOOL BUILDING (WITH COMMON TOILET) WITH PROVISION OF RAINWATER COLLECTOR, SCHOOL FURNITURE, SOLAR PV ENERGY SYSTEM, AND WATER SYSTEM"/>
    <n v="18320194.755456444"/>
    <n v="0"/>
    <s v="Abandoned"/>
    <n v="0.2"/>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n v="0"/>
    <n v="0"/>
    <n v="0"/>
    <n v="0"/>
    <n v="0"/>
    <n v="1"/>
    <n v="0"/>
    <n v="0"/>
    <n v="0"/>
    <n v="0"/>
    <n v="0"/>
    <n v="4"/>
    <n v="0"/>
    <n v="0"/>
    <n v="0"/>
    <n v="0"/>
    <n v="0"/>
    <n v="1"/>
    <n v="0.2"/>
    <n v="0"/>
    <m/>
    <m/>
  </r>
  <r>
    <x v="1"/>
    <s v="Region IX"/>
    <s v="Isabela City"/>
    <n v="133031"/>
    <s v="Caro ES"/>
    <s v="CITY OF ISABELA (Capital)"/>
    <n v="0"/>
    <n v="1"/>
    <n v="2"/>
    <s v="PROPOSED CONSTRUCTION OF  (1) ONE STOREY - TWO (2) CLASSROOMS SCHOOL BUILDING (WITHOUT TOILET) WITH PROVISION OF RAINWATER COLLECTOR, WATER AND SANITATION FACILITIES (4 - SEATER), SCHOOL FURNITURE, SOLAR PV ENERGY SYSTEM, AND WATER SYSTEM"/>
    <n v="10045807.57199249"/>
    <n v="0"/>
    <s v="Ongoing"/>
    <n v="0.18"/>
    <d v="1899-12-30T00:00:00"/>
    <d v="1899-12-30T00:00:00"/>
    <n v="0"/>
    <n v="0"/>
    <d v="1899-12-30T00:00:00"/>
    <d v="1899-12-30T00:00:00"/>
    <d v="1899-12-30T00:00:00"/>
    <d v="1899-12-30T00:00:00"/>
    <d v="1899-12-30T00:00:00"/>
    <s v="PRISMOIDAL CONSRUCTION CORPORATION"/>
    <s v="CENTRAL OFFICE MANAGED"/>
    <n v="0"/>
    <n v="0"/>
    <n v="0"/>
    <n v="1"/>
    <n v="0"/>
    <n v="0"/>
    <n v="0"/>
    <n v="0"/>
    <n v="0"/>
    <n v="2"/>
    <n v="0"/>
    <n v="0"/>
    <n v="0"/>
    <n v="0"/>
    <n v="0"/>
    <n v="1"/>
    <n v="0"/>
    <n v="0"/>
    <n v="0.18"/>
    <n v="0"/>
    <m/>
    <m/>
  </r>
  <r>
    <x v="1"/>
    <s v="Region IX"/>
    <s v="Zamboanga City"/>
    <n v="126129"/>
    <s v="Sapa Dulian ES"/>
    <s v="ZAMBOANGA CITY"/>
    <n v="2"/>
    <n v="1"/>
    <n v="2"/>
    <s v="CONSTRUCTION OF ONE (1) STOREY - TWO (2) CLASSROOMS SCHOOL BUILDING (WITH TOILET) WITH PROVISION OF SCHOOL FURNITURE, SOLAR PV ENERGY SYSTEM, AND  OF DRILLING FOR DEEPWELL  WATER SYSTEM &amp; SOLAR PUMP"/>
    <n v="21293479.9976114"/>
    <n v="0"/>
    <s v="Ongoing"/>
    <n v="0.34"/>
    <d v="1899-12-30T00:00:00"/>
    <d v="1899-12-30T00:00:00"/>
    <n v="0"/>
    <n v="0"/>
    <d v="1899-12-30T00:00:00"/>
    <d v="1899-12-30T00:00:00"/>
    <d v="1899-12-30T00:00:00"/>
    <d v="1899-12-30T00:00:00"/>
    <d v="1899-12-30T00:00:00"/>
    <s v="PRISMOIDAL CONSRUCTION CORPORATION"/>
    <s v="CENTRAL OFFICE MANAGED"/>
    <n v="0"/>
    <n v="0"/>
    <n v="0"/>
    <n v="1"/>
    <n v="0"/>
    <n v="0"/>
    <n v="0"/>
    <n v="0"/>
    <n v="0"/>
    <n v="2"/>
    <n v="0"/>
    <n v="0"/>
    <n v="0"/>
    <n v="0"/>
    <n v="0"/>
    <n v="1"/>
    <n v="0"/>
    <n v="0"/>
    <n v="0.34"/>
    <n v="0"/>
    <m/>
    <m/>
  </r>
  <r>
    <x v="1"/>
    <s v="Region IX"/>
    <s v="Zamboanga City"/>
    <n v="126129"/>
    <s v="Sapa Dulian ES"/>
    <s v="ZAMBOANGA CITY"/>
    <n v="2"/>
    <m/>
    <n v="2"/>
    <s v="CONSTRUCTION OF ONE (1) STOREY - TWO (2) CLASSROOMS SCHOOL BUILDING (WITH TOILET) WITH PROVISION OF SCHOOL FURNITURE, SOLAR PV ENERGY SYSTEM, AND  OF DRILLING FOR DEEPWELL  WATER SYSTEM &amp; SOLAR PUMP"/>
    <n v="6520"/>
    <n v="0"/>
    <s v="Ongoing"/>
    <n v="0.34"/>
    <d v="1899-12-30T00:00:00"/>
    <d v="1899-12-30T00:00:00"/>
    <n v="0"/>
    <n v="0"/>
    <d v="1899-12-30T00:00:00"/>
    <d v="1899-12-30T00:00:00"/>
    <d v="1899-12-30T00:00:00"/>
    <d v="1899-12-30T00:00:00"/>
    <d v="1899-12-30T00:00:00"/>
    <s v="PRISMOIDAL CONSRUCTION CORPORATION"/>
    <s v="CENTRAL OFFICE MANAGED"/>
    <n v="0"/>
    <n v="0"/>
    <n v="0"/>
    <n v="1"/>
    <n v="0"/>
    <n v="0"/>
    <n v="0"/>
    <n v="0"/>
    <n v="0"/>
    <n v="2"/>
    <n v="0"/>
    <n v="0"/>
    <n v="0"/>
    <n v="0"/>
    <n v="0"/>
    <n v="0"/>
    <n v="0"/>
    <n v="0"/>
    <n v="0"/>
    <n v="0.34"/>
    <m/>
    <m/>
  </r>
  <r>
    <x v="1"/>
    <s v="Region IX"/>
    <s v="Zamboanga del Norte"/>
    <n v="195529"/>
    <s v="Basak ES"/>
    <s v="SIAYAN"/>
    <n v="2"/>
    <n v="1"/>
    <n v="2"/>
    <s v="CONSTRUCTION OF ONE (1) STOREY - TWO (2) CLASSROOMS SCHOOL BUILDING (WITH COMMON TOILET) WITH PROVISION OF RAINWATER COLLECTOR, SCHOOL FURNITURE, SOLAR PV ENERGY SYSTEM AND WATER SYSTEM"/>
    <n v="10394988.939713612"/>
    <n v="0"/>
    <s v="Ongoing"/>
    <n v="0"/>
    <d v="1899-12-30T00:00:00"/>
    <d v="1899-12-30T00:00:00"/>
    <n v="0"/>
    <n v="0"/>
    <d v="1899-12-30T00:00:00"/>
    <d v="1899-12-30T00:00:00"/>
    <d v="1899-12-30T00:00:00"/>
    <d v="1899-12-30T00:00:00"/>
    <d v="1899-12-30T00:00:00"/>
    <s v="PRISMOIDAL CONSRUCTION CORPORATION"/>
    <s v="CENTRAL OFFICE MANAGED"/>
    <n v="0"/>
    <n v="0"/>
    <n v="0"/>
    <n v="1"/>
    <n v="0"/>
    <n v="0"/>
    <n v="0"/>
    <n v="0"/>
    <n v="0"/>
    <n v="2"/>
    <n v="0"/>
    <n v="0"/>
    <n v="0"/>
    <n v="0"/>
    <n v="0"/>
    <n v="1"/>
    <n v="0"/>
    <n v="0"/>
    <n v="0"/>
    <n v="0"/>
    <m/>
    <m/>
  </r>
  <r>
    <x v="1"/>
    <s v="Region IX"/>
    <s v="Zamboanga del Sur"/>
    <n v="300000"/>
    <s v="Digon National High School"/>
    <s v="MARGOSATUBIG"/>
    <n v="2"/>
    <n v="1"/>
    <n v="4"/>
    <s v="CONSTRUCTION OF ONE (1) STOREY - FOUR (4) CLASSROOMS SCHOOL BUILDING (WITH COMMON TOILET) WITH PROVISION OF RAINWATER COLLECTOR, SCHOOL FURNITURE, SOLAR PV ENERGY SYSTEM, AND WATER SYSTEM"/>
    <n v="18679356.239999998"/>
    <n v="0"/>
    <s v="Abandoned"/>
    <n v="0.25"/>
    <d v="2022-08-29T00:00:00"/>
    <d v="1899-12-30T00:00:00"/>
    <n v="0"/>
    <n v="0"/>
    <d v="1899-12-30T00:00:00"/>
    <d v="1899-12-30T00:00:00"/>
    <d v="1899-12-30T00:00:00"/>
    <d v="1899-12-30T00:00:00"/>
    <d v="2022-05-31T00:00:00"/>
    <s v="PRISMOIDAL CONSRUCTION CORPORATION"/>
    <s v="CENTRAL OFFICE MANAGED"/>
    <n v="0"/>
    <n v="0"/>
    <n v="0"/>
    <n v="0"/>
    <n v="0"/>
    <n v="1"/>
    <n v="0"/>
    <n v="0"/>
    <n v="0"/>
    <n v="0"/>
    <n v="0"/>
    <n v="4"/>
    <n v="0"/>
    <n v="0"/>
    <n v="0"/>
    <n v="0"/>
    <n v="0"/>
    <n v="1"/>
    <n v="0.25"/>
    <n v="0"/>
    <m/>
    <m/>
  </r>
  <r>
    <x v="1"/>
    <s v="Region IX"/>
    <s v="Zamboanga Sibugay"/>
    <n v="125639"/>
    <s v="Datagan ES"/>
    <s v="Kabasalan"/>
    <n v="2"/>
    <n v="1"/>
    <n v="3"/>
    <s v="PROPOSED CONSTRUCTION OF ONE (1) STOREY - THREE (3) CLASSROOMS SCHOOL BUILDING (WITH COMMON TOILET) WITH PROVISION OF RAINWATER COLLECTOR, SCHOOL FURNITURE, SOLAR PV ENERGY SYSTEM, AND WATER SYSTEM"/>
    <n v="16697503.52"/>
    <n v="0"/>
    <s v="Ongoing"/>
    <n v="0.38"/>
    <d v="1899-12-30T00:00:00"/>
    <d v="1899-12-30T00:00:00"/>
    <n v="0"/>
    <n v="0"/>
    <d v="1899-12-30T00:00:00"/>
    <d v="1899-12-30T00:00:00"/>
    <d v="1899-12-30T00:00:00"/>
    <d v="1899-12-30T00:00:00"/>
    <d v="1899-12-30T00:00:00"/>
    <s v="PRISMOIDAL CONSRUCTION CORPORATION"/>
    <s v="CENTRAL OFFICE MANAGED"/>
    <n v="0"/>
    <n v="0"/>
    <n v="0"/>
    <n v="1"/>
    <n v="0"/>
    <n v="0"/>
    <n v="0"/>
    <n v="0"/>
    <n v="0"/>
    <n v="3"/>
    <n v="0"/>
    <n v="0"/>
    <n v="0"/>
    <n v="0"/>
    <n v="0"/>
    <n v="1"/>
    <n v="0"/>
    <n v="0"/>
    <n v="0.38"/>
    <n v="0"/>
    <m/>
    <m/>
  </r>
  <r>
    <x v="1"/>
    <s v="Region V"/>
    <s v="Camarines Norte"/>
    <n v="501259"/>
    <s v="Malaya IS"/>
    <s v="LABO WEST"/>
    <n v="1"/>
    <n v="1"/>
    <n v="4"/>
    <s v="PROPOSED CONSTRUCTION OF ONE (1) STOREY - FOUR (4) CLASSROOMS SCHOOL BUILDING (WITHOUT TOILET) WITH PROVISION OF RAINWATER COLLECTOR, SOLAR ENERGY AND WATER SYSTEMS AND SCHOOL FURNITURE AND FENCING AND SLOPE PROTECTION"/>
    <n v="29291757.984699998"/>
    <n v="0"/>
    <s v="Terminated"/>
    <n v="0.3"/>
    <d v="1899-12-30T00:00:00"/>
    <d v="1899-12-30T00:00:00"/>
    <n v="0"/>
    <n v="0"/>
    <d v="1899-12-30T00:00:00"/>
    <d v="1899-12-30T00:00:00"/>
    <d v="1899-12-30T00:00:00"/>
    <d v="1899-12-30T00:00:00"/>
    <d v="1899-12-30T00:00:00"/>
    <n v="0"/>
    <s v="CENTRAL OFFICE IMPLEMENTED"/>
    <n v="0"/>
    <n v="0"/>
    <n v="0"/>
    <n v="0"/>
    <n v="0"/>
    <n v="1"/>
    <n v="0"/>
    <n v="0"/>
    <n v="0"/>
    <n v="0"/>
    <n v="0"/>
    <n v="4"/>
    <n v="0"/>
    <n v="0"/>
    <n v="0"/>
    <n v="0"/>
    <n v="0"/>
    <n v="1"/>
    <n v="0.3"/>
    <n v="0"/>
    <m/>
    <m/>
  </r>
  <r>
    <x v="1"/>
    <s v="Region V"/>
    <s v="Camarines Sur"/>
    <n v="113033"/>
    <s v="Bagong Sirang Elementary School"/>
    <s v="SIRUMA"/>
    <n v="4"/>
    <n v="1"/>
    <n v="3"/>
    <s v="PROPOSED CONSTRUCTION OF ONE (1) STOREY - THREE (3) CLASSROOMS SCHOOL BUILDING WITH PROVISION OF RAINWATER COLLECTOR,SCHOOL FURNITURE,  WATER SANITATION AND WATER SYSTEM"/>
    <n v="10580022.831897475"/>
    <n v="0"/>
    <s v="Completed"/>
    <n v="1"/>
    <d v="1899-12-30T00:00:00"/>
    <d v="1899-12-30T00:00:00"/>
    <n v="0"/>
    <n v="0"/>
    <d v="1899-12-30T00:00:00"/>
    <d v="1899-12-30T00:00:00"/>
    <d v="1899-12-30T00:00:00"/>
    <d v="1899-12-30T00:00:00"/>
    <d v="1899-12-30T00:00:00"/>
    <n v="0"/>
    <n v="0"/>
    <n v="0"/>
    <n v="0"/>
    <n v="0"/>
    <n v="0"/>
    <n v="1"/>
    <n v="0"/>
    <n v="0"/>
    <n v="0"/>
    <n v="0"/>
    <n v="0"/>
    <n v="3"/>
    <n v="0"/>
    <n v="0"/>
    <n v="0"/>
    <n v="0"/>
    <n v="0"/>
    <n v="1"/>
    <n v="0"/>
    <n v="0.55000000000000004"/>
    <n v="0.44999999999999996"/>
    <n v="5.25"/>
    <m/>
  </r>
  <r>
    <x v="1"/>
    <s v="Region V"/>
    <s v="Camarines Sur"/>
    <n v="113107"/>
    <s v="San Rafael ES"/>
    <s v="TIGAON"/>
    <n v="4"/>
    <n v="1"/>
    <n v="4"/>
    <s v="CONSTRUCTION OF ONE (1) STOREY - FOUR (4) CLASSROOMS SCHOOL BUILDING (WITH COMMON TOILET) WITH PROVISION OF RAINWATER COLLECTOR, SCHOOL FURNITURE AND WATER SYSTEM"/>
    <n v="10240762.831897477"/>
    <n v="0"/>
    <s v="Completed"/>
    <n v="1"/>
    <d v="1899-12-30T00:00:00"/>
    <d v="1899-12-30T00:00:00"/>
    <n v="0"/>
    <n v="0"/>
    <d v="1899-12-30T00:00:00"/>
    <d v="1899-12-30T00:00:00"/>
    <d v="1899-12-30T00:00:00"/>
    <d v="1899-12-30T00:00:00"/>
    <d v="1899-12-30T00:00:00"/>
    <n v="0"/>
    <n v="0"/>
    <n v="0"/>
    <n v="0"/>
    <n v="0"/>
    <n v="0"/>
    <n v="1"/>
    <n v="0"/>
    <n v="0"/>
    <n v="0"/>
    <n v="0"/>
    <n v="0"/>
    <n v="4"/>
    <n v="0"/>
    <n v="0"/>
    <n v="0"/>
    <n v="0"/>
    <n v="0"/>
    <n v="1"/>
    <n v="0"/>
    <n v="0.45"/>
    <n v="0.55000000000000004"/>
    <n v="5.25"/>
    <m/>
  </r>
  <r>
    <x v="1"/>
    <s v="Region V"/>
    <s v="Camarines Sur"/>
    <n v="112358"/>
    <s v="Santiago Elementary School"/>
    <s v="BALATAN"/>
    <n v="5"/>
    <n v="1"/>
    <n v="4"/>
    <s v="PROPOSED CONSTRUCTION OF TWO (2) UNITS ONE (1) STOREY - TWO (2) CLASSROOMS SCHOOL BUILDING (WITH COMMON TOILET) WITH PROVISION OF RAINWATER COLLECTOR, SCHOOL FURNITURE, AND WATER SYSTEM"/>
    <n v="14849440.7976308"/>
    <n v="0"/>
    <s v="Ongoing"/>
    <n v="0.99"/>
    <m/>
    <m/>
    <n v="0"/>
    <n v="0"/>
    <d v="1899-12-30T00:00:00"/>
    <d v="1899-12-30T00:00:00"/>
    <d v="1899-12-30T00:00:00"/>
    <d v="1899-12-30T00:00:00"/>
    <d v="1899-12-30T00:00:00"/>
    <n v="0"/>
    <n v="0"/>
    <n v="0"/>
    <n v="0"/>
    <n v="0"/>
    <n v="1"/>
    <n v="0"/>
    <n v="0"/>
    <n v="0"/>
    <n v="0"/>
    <n v="0"/>
    <n v="4"/>
    <n v="0"/>
    <n v="0"/>
    <n v="0"/>
    <n v="0"/>
    <n v="0"/>
    <n v="1"/>
    <n v="0"/>
    <n v="0"/>
    <n v="0.45"/>
    <n v="0.54"/>
    <n v="6.25"/>
    <m/>
  </r>
  <r>
    <x v="1"/>
    <s v="Region V"/>
    <s v="Catanduanes"/>
    <n v="113214"/>
    <s v="Sabloyon Elementary School"/>
    <s v="CARAMORAN"/>
    <n v="0"/>
    <n v="1"/>
    <n v="2"/>
    <s v="CONSTRUCTION OF ONE (1) STOREY - TWO (2) CLASSROOMS SCHOOL BUILDING (WITH COMMON TOILET) WITH PROVISION OF RAINWATER COLLECTOR, PERIMETER FENCE (1 BAY = 3.0m)"/>
    <n v="10114683.146746"/>
    <n v="0"/>
    <s v="Terminated"/>
    <n v="5.0500000000000003E-2"/>
    <m/>
    <m/>
    <m/>
    <m/>
    <m/>
    <m/>
    <m/>
    <m/>
    <m/>
    <m/>
    <s v="FOR TERMINATION"/>
    <n v="0"/>
    <n v="0"/>
    <n v="0"/>
    <n v="0"/>
    <n v="0"/>
    <n v="1"/>
    <n v="0"/>
    <n v="0"/>
    <n v="0"/>
    <n v="0"/>
    <n v="0"/>
    <n v="2"/>
    <n v="0"/>
    <n v="0"/>
    <n v="0"/>
    <n v="0"/>
    <n v="0"/>
    <n v="1"/>
    <n v="5.0500000000000003E-2"/>
    <n v="0"/>
    <m/>
    <m/>
  </r>
  <r>
    <x v="1"/>
    <s v="Region V"/>
    <s v="Catanduanes"/>
    <n v="113356"/>
    <s v="Buenavista ES"/>
    <s v="VIRAC (Capital)"/>
    <n v="0"/>
    <n v="1"/>
    <n v="2"/>
    <s v="CONSTRUCTION OF ONE (1) STOREY - TWO (2) CLASSROOMS SCHOOL BUILDING (WITH COMMON TOILET) WITH PROVISION OF RAINWATER COLLECTOR, PERIMETER FENCE (1 BAY = 3.0m)"/>
    <n v="10114683.146746"/>
    <n v="0"/>
    <s v="Terminated"/>
    <n v="0.55000000000000004"/>
    <m/>
    <m/>
    <m/>
    <m/>
    <m/>
    <m/>
    <m/>
    <m/>
    <m/>
    <m/>
    <s v="FOR TERMINATION"/>
    <n v="0"/>
    <n v="0"/>
    <n v="0"/>
    <n v="0"/>
    <n v="0"/>
    <n v="1"/>
    <n v="0"/>
    <n v="0"/>
    <n v="0"/>
    <n v="0"/>
    <n v="0"/>
    <n v="2"/>
    <n v="0"/>
    <n v="0"/>
    <n v="0"/>
    <n v="0"/>
    <n v="0"/>
    <n v="1"/>
    <n v="0.55000000000000004"/>
    <n v="0"/>
    <m/>
    <m/>
  </r>
  <r>
    <x v="1"/>
    <s v="Region V"/>
    <s v="Sorsogon"/>
    <n v="114142"/>
    <s v="Cristo Elementary School"/>
    <s v="DONSOL"/>
    <n v="1"/>
    <n v="1"/>
    <n v="2"/>
    <s v="PROPOSED CONSTRUCTION OF ONE (1) STOREY - TWO (2) CLASSROOMS SCHOOL BUILDING (WITH COMMON TOILET) WITH PROVISION OF RAINWATER COLLECTOR AND SCHOOL FURNITURE"/>
    <n v="7538498.7560125794"/>
    <n v="0"/>
    <s v="Completed"/>
    <n v="1"/>
    <d v="1899-12-30T00:00:00"/>
    <d v="1899-12-30T00:00:00"/>
    <n v="0"/>
    <n v="0"/>
    <d v="1899-12-30T00:00:00"/>
    <d v="1899-12-30T00:00:00"/>
    <d v="1899-12-30T00:00:00"/>
    <d v="1899-12-30T00:00:00"/>
    <d v="1899-12-30T00:00:00"/>
    <n v="0"/>
    <s v="Inaugurated (November)"/>
    <n v="0"/>
    <n v="0"/>
    <n v="0"/>
    <n v="0"/>
    <n v="1"/>
    <n v="0"/>
    <n v="0"/>
    <n v="0"/>
    <n v="0"/>
    <n v="0"/>
    <n v="2"/>
    <n v="0"/>
    <n v="0"/>
    <n v="0"/>
    <n v="0"/>
    <n v="0"/>
    <n v="1"/>
    <n v="0"/>
    <n v="1"/>
    <n v="0"/>
    <n v="6.23"/>
    <m/>
  </r>
  <r>
    <x v="1"/>
    <s v="Region V"/>
    <s v="Sorsogon"/>
    <n v="114296"/>
    <s v="Malbog Elementary School"/>
    <s v="MAGALLANES"/>
    <n v="1"/>
    <n v="1"/>
    <n v="4"/>
    <s v="CONSTRUCTION OF ONE (1) STOREY - FOUR (4) CLASSROOMS SCHOOL BUILDING (WITH COMMON TOILET) WITH PROVISION OF RAINWATER COLLECTOR,SCHOOL FURNITURE,WATER SANITATION AND WATER SYSTEM"/>
    <n v="10174305.441249"/>
    <n v="0"/>
    <s v="Completed"/>
    <n v="1"/>
    <d v="1899-12-30T00:00:00"/>
    <d v="1899-12-30T00:00:00"/>
    <n v="0"/>
    <n v="0"/>
    <d v="1899-12-30T00:00:00"/>
    <d v="1899-12-30T00:00:00"/>
    <d v="1899-12-30T00:00:00"/>
    <d v="1899-12-30T00:00:00"/>
    <d v="1899-12-30T00:00:00"/>
    <n v="0"/>
    <n v="0"/>
    <n v="0"/>
    <n v="0"/>
    <n v="0"/>
    <n v="0"/>
    <n v="1"/>
    <n v="0"/>
    <n v="0"/>
    <n v="0"/>
    <n v="0"/>
    <n v="0"/>
    <n v="4"/>
    <n v="0"/>
    <n v="0"/>
    <n v="0"/>
    <n v="0"/>
    <n v="0"/>
    <n v="1"/>
    <n v="0"/>
    <n v="1"/>
    <n v="0"/>
    <n v="6.24"/>
    <m/>
  </r>
  <r>
    <x v="1"/>
    <s v="Region VI"/>
    <s v="Aklan"/>
    <n v="500544"/>
    <s v="Mambuquiao Integrated School"/>
    <s v="BATAN"/>
    <n v="1"/>
    <n v="1"/>
    <n v="4"/>
    <s v=" CONSTRUCTION OF ONE (1) STOREY - FOUR (4) CLASSROOMS SCHOOL BUILDING (WITH COMMON TOILET) WITH PROVISION OF RAINWATER COLLECTOR, SCHOOL FURNITURE, SOLAR PV ENERGY SYSTEM, AND WATER SYSTEM"/>
    <n v="19683914.120000001"/>
    <n v="0"/>
    <s v="Completed"/>
    <n v="1"/>
    <d v="1899-12-30T00:00:00"/>
    <d v="1899-12-30T00:00:00"/>
    <n v="0"/>
    <n v="0"/>
    <d v="1899-12-30T00:00:00"/>
    <d v="1899-12-30T00:00:00"/>
    <d v="1899-12-30T00:00:00"/>
    <d v="1899-12-30T00:00:00"/>
    <d v="1899-12-30T00:00:00"/>
    <n v="0"/>
    <s v="CO PROCURED"/>
    <n v="0"/>
    <n v="0"/>
    <n v="0"/>
    <n v="0"/>
    <n v="1"/>
    <n v="0"/>
    <n v="0"/>
    <n v="0"/>
    <n v="0"/>
    <n v="0"/>
    <n v="4"/>
    <n v="0"/>
    <n v="0"/>
    <n v="0"/>
    <n v="0"/>
    <n v="0"/>
    <n v="1"/>
    <n v="0"/>
    <n v="1"/>
    <n v="0"/>
    <n v="2.2400000000000002"/>
    <m/>
  </r>
  <r>
    <x v="1"/>
    <s v="Region VI"/>
    <s v="Aklan"/>
    <n v="114804"/>
    <s v="Bacyang PS"/>
    <s v="MADALAG"/>
    <n v="1"/>
    <n v="1"/>
    <n v="4"/>
    <s v=" CONSTRUCTION OF ONE (1) STOREY - FOUR (4) CLASSROOMS SCHOOL BUILDING (WITH COMMON TOILET) WITH PROVISION OF RAINWATER COLLECTOR, SCHOOL FURNITURE, SOLAR PV ENERGY SYSTEM, AND WATER SYSTEM"/>
    <n v="19567467.600000001"/>
    <n v="0"/>
    <s v="Completed"/>
    <n v="1"/>
    <d v="1899-12-30T00:00:00"/>
    <d v="1899-12-30T00:00:00"/>
    <n v="0"/>
    <n v="0"/>
    <d v="1899-12-30T00:00:00"/>
    <d v="1899-12-30T00:00:00"/>
    <d v="1899-12-30T00:00:00"/>
    <d v="1899-12-30T00:00:00"/>
    <d v="1899-12-30T00:00:00"/>
    <n v="0"/>
    <s v="CO PROCURED"/>
    <n v="0"/>
    <n v="0"/>
    <n v="0"/>
    <n v="0"/>
    <n v="1"/>
    <n v="0"/>
    <n v="0"/>
    <n v="0"/>
    <n v="0"/>
    <n v="0"/>
    <n v="4"/>
    <n v="0"/>
    <n v="0"/>
    <n v="0"/>
    <n v="0"/>
    <n v="0"/>
    <n v="1"/>
    <n v="0"/>
    <n v="1"/>
    <n v="0"/>
    <n v="5.24"/>
    <m/>
  </r>
  <r>
    <x v="1"/>
    <s v="Region VI"/>
    <s v="Antique"/>
    <n v="178514"/>
    <s v="Omlot PS (realigned from Tigunhao PS)"/>
    <s v="Laua-an"/>
    <n v="0"/>
    <n v="1"/>
    <n v="4"/>
    <s v=" CONSTRUCTION OF ONE (1) STOREY - FOUR (4) CLASSROOMS SCHOOL BUILDING (WITH COMMON TOILET) WITH PROVISION OF RAINWATER COLLECTOR, SCHOOL FURNITURE, SOLAR PV ENERGY SYSTEM, AND WATER SYSTEM"/>
    <n v="20850221.18"/>
    <n v="0"/>
    <s v="Completed"/>
    <n v="1"/>
    <d v="1899-12-30T00:00:00"/>
    <d v="1899-12-30T00:00:00"/>
    <n v="0"/>
    <n v="0"/>
    <d v="1899-12-30T00:00:00"/>
    <d v="1899-12-30T00:00:00"/>
    <d v="1899-12-30T00:00:00"/>
    <d v="1899-12-30T00:00:00"/>
    <d v="1899-12-30T00:00:00"/>
    <n v="0"/>
    <s v="CO PROCURED. The school was re-aligned to Omlot PS"/>
    <n v="0"/>
    <n v="0"/>
    <n v="0"/>
    <n v="0"/>
    <n v="1"/>
    <n v="0"/>
    <n v="0"/>
    <n v="0"/>
    <n v="0"/>
    <n v="0"/>
    <n v="4"/>
    <n v="0"/>
    <n v="0"/>
    <n v="0"/>
    <n v="0"/>
    <n v="0"/>
    <n v="1"/>
    <n v="0"/>
    <n v="1"/>
    <n v="0"/>
    <n v="1.25"/>
    <m/>
  </r>
  <r>
    <x v="1"/>
    <s v="Region VI"/>
    <s v="Capiz"/>
    <n v="115617"/>
    <s v="Bantigue ES"/>
    <s v="PANAY"/>
    <n v="1"/>
    <n v="1"/>
    <n v="4"/>
    <s v="CONSTRUCTION OF ONE (1) STOREY - FOUR (4) CLASSROOMS SCHOOL BUILDING (WITH COMMON TOILET) WITH PROVISION OF RAINWATER COLLECTOR, SCHOOL FURNITURE, SOLAR PV ENERGY SYSTEM, AND WATER SYSTEM"/>
    <n v="20322685.02"/>
    <n v="0"/>
    <s v="Ongoing"/>
    <n v="0"/>
    <d v="1899-12-30T00:00:00"/>
    <d v="1899-12-30T00:00:00"/>
    <n v="0"/>
    <n v="0"/>
    <d v="1899-12-30T00:00:00"/>
    <d v="1899-12-30T00:00:00"/>
    <d v="1899-12-30T00:00:00"/>
    <d v="1899-12-30T00:00:00"/>
    <d v="1899-12-30T00:00:00"/>
    <n v="0"/>
    <s v="CO PROCURED"/>
    <n v="0"/>
    <n v="0"/>
    <n v="0"/>
    <n v="1"/>
    <n v="0"/>
    <n v="0"/>
    <n v="0"/>
    <n v="0"/>
    <n v="0"/>
    <n v="4"/>
    <n v="0"/>
    <n v="0"/>
    <n v="0"/>
    <n v="0"/>
    <n v="0"/>
    <n v="1"/>
    <n v="0"/>
    <n v="0"/>
    <n v="0"/>
    <n v="0"/>
    <m/>
    <m/>
  </r>
  <r>
    <x v="1"/>
    <s v="Region VI"/>
    <s v="Iloilo"/>
    <n v="501248"/>
    <s v="Adgao-Tagpuan-Ingay Integrated School"/>
    <s v="TUBUNGAN"/>
    <n v="1"/>
    <n v="1"/>
    <n v="4"/>
    <s v=" CONSTRUCTION OF ONE (1) STOREY - FOUR (4) CLASSROOMS SCHOOL BUILDING (WITH COMMON TOILET) WITH PROVISION OF RAINWATER COLLECTOR, SCHOOL FURNITURE,  SOLAR PV ENERGY SYSTEM, AND WATER SYSTEM"/>
    <n v="17764390.359999999"/>
    <n v="0"/>
    <s v="Ongoing"/>
    <n v="0.98"/>
    <d v="1899-12-30T00:00:00"/>
    <d v="1899-12-30T00:00:00"/>
    <n v="0"/>
    <n v="0"/>
    <d v="1899-12-30T00:00:00"/>
    <d v="1899-12-30T00:00:00"/>
    <d v="1899-12-30T00:00:00"/>
    <d v="1899-12-30T00:00:00"/>
    <d v="1899-12-30T00:00:00"/>
    <n v="0"/>
    <s v="CO PROCURED; Rectification of Punchlist"/>
    <n v="0"/>
    <n v="0"/>
    <n v="0"/>
    <n v="1"/>
    <n v="0"/>
    <n v="0"/>
    <n v="0"/>
    <n v="0"/>
    <n v="0"/>
    <n v="4"/>
    <n v="0"/>
    <n v="0"/>
    <n v="0"/>
    <n v="0"/>
    <n v="0"/>
    <n v="1"/>
    <n v="0"/>
    <n v="0"/>
    <n v="0.95"/>
    <n v="3.0000000000000027E-2"/>
    <m/>
    <m/>
  </r>
  <r>
    <x v="1"/>
    <s v="Region VI"/>
    <s v="Iloilo"/>
    <n v="116180"/>
    <s v="Caratagan PS"/>
    <s v="CALINOG"/>
    <n v="3"/>
    <n v="1"/>
    <n v="4"/>
    <s v=" CONSTRUCTION OF ONE (1) STOREY - FOUR (4) CLASSROOMS SCHOOL BUILDING (WITH COMMON TOILET) WITH PROVISION OF RAINWATER COLLECTOR, SCHOOL FURNITURE, SOLAR PV ENERGY SYSTEM, AND WATER SYSTEM"/>
    <n v="20557581.503837734"/>
    <n v="0"/>
    <s v="Not Yet Started"/>
    <n v="0"/>
    <d v="1899-12-30T00:00:00"/>
    <d v="1899-12-30T00:00:00"/>
    <n v="0"/>
    <n v="0"/>
    <d v="1899-12-30T00:00:00"/>
    <d v="1899-12-30T00:00:00"/>
    <d v="1899-12-30T00:00:00"/>
    <d v="1899-12-30T00:00:00"/>
    <d v="1899-12-30T00:00:00"/>
    <n v="0"/>
    <s v="CO PROCURED. NPA threats"/>
    <n v="0"/>
    <n v="1"/>
    <n v="0"/>
    <n v="0"/>
    <n v="0"/>
    <n v="0"/>
    <n v="0"/>
    <n v="4"/>
    <n v="0"/>
    <n v="0"/>
    <n v="0"/>
    <n v="0"/>
    <n v="0"/>
    <n v="1"/>
    <n v="0"/>
    <n v="0"/>
    <n v="0"/>
    <n v="0"/>
    <n v="0"/>
    <n v="0"/>
    <m/>
    <m/>
  </r>
  <r>
    <x v="1"/>
    <s v="Region VI"/>
    <s v="Kabankalan City"/>
    <n v="117891"/>
    <s v="Sagumayon PS"/>
    <s v="Kabankalan City"/>
    <n v="6"/>
    <n v="1"/>
    <n v="4"/>
    <s v=" CONSTRUCTION OF ONE (1) STOREY - FOUR (4) CLASSROOMS SCHOOL BUILDING (WITH COMMON TOILET) WITH PROVISION OF RAINWATER COLLECTOR, SCHOOL FURNITURE, PERIMETER FENCE (1 BAY = 3.0m), SOLAR PV ENERGY SYSTEM, AND WATER SYSTEM"/>
    <n v="24548206.129999999"/>
    <n v="0"/>
    <s v="Ongoing"/>
    <n v="0.95"/>
    <d v="1899-12-30T00:00:00"/>
    <d v="1899-12-30T00:00:00"/>
    <n v="0"/>
    <n v="0"/>
    <d v="1899-12-30T00:00:00"/>
    <d v="1899-12-30T00:00:00"/>
    <d v="1899-12-30T00:00:00"/>
    <d v="1899-12-30T00:00:00"/>
    <d v="1899-12-30T00:00:00"/>
    <n v="0"/>
    <s v="CO PROCURED"/>
    <n v="0"/>
    <n v="0"/>
    <n v="0"/>
    <n v="1"/>
    <n v="0"/>
    <n v="0"/>
    <n v="0"/>
    <n v="0"/>
    <n v="0"/>
    <n v="4"/>
    <n v="0"/>
    <n v="0"/>
    <n v="0"/>
    <n v="0"/>
    <n v="0"/>
    <n v="1"/>
    <n v="0"/>
    <n v="0"/>
    <n v="0.95"/>
    <n v="0"/>
    <m/>
    <m/>
  </r>
  <r>
    <x v="1"/>
    <s v="Region VI"/>
    <s v="Negros Occidental"/>
    <n v="302631"/>
    <s v="Florentina C. Recto MHS - Caliling Ext"/>
    <s v="CAUAYAN"/>
    <n v="6"/>
    <n v="1"/>
    <n v="4"/>
    <s v=" CONSTRUCTION OF ONE (1) STOREY - FOUR (4) CLASSROOMS SCHOOL BUILDING (WITH COMMON TOILET) WITH PROVISION OF RAINWATER COLLECTOR, SCHOOL FURNITURE, PERIMETER FENCE (1 BAY = 3.0m), SOLAR PV ENERGY SYSTEM, AND WATER SYSTEM"/>
    <n v="12162474.449999999"/>
    <n v="0"/>
    <s v="Completed"/>
    <n v="1"/>
    <d v="1899-12-30T00:00:00"/>
    <d v="1899-12-30T00:00:00"/>
    <n v="0"/>
    <n v="0"/>
    <d v="1899-12-30T00:00:00"/>
    <d v="1899-12-30T00:00:00"/>
    <d v="1899-12-30T00:00:00"/>
    <d v="1899-12-30T00:00:00"/>
    <d v="1899-12-30T00:00:00"/>
    <n v="0"/>
    <s v="CO PROCURED inaugurated (August)"/>
    <n v="0"/>
    <n v="0"/>
    <n v="0"/>
    <n v="0"/>
    <n v="1"/>
    <n v="0"/>
    <n v="0"/>
    <n v="0"/>
    <n v="0"/>
    <n v="0"/>
    <n v="4"/>
    <n v="0"/>
    <n v="0"/>
    <n v="0"/>
    <n v="0"/>
    <n v="0"/>
    <n v="1"/>
    <n v="0"/>
    <n v="1"/>
    <n v="0"/>
    <n v="8.23"/>
    <m/>
  </r>
  <r>
    <x v="1"/>
    <s v="Region VI"/>
    <s v="Negros Occidental"/>
    <n v="117008"/>
    <s v="Patol Elementary School"/>
    <s v="CAUAYAN"/>
    <n v="6"/>
    <n v="1"/>
    <n v="4"/>
    <s v="PROPOSED CONSTRUCTION OF ONE (1) STOREY - FOUR (4) CLASSROOMS SCHOOL BUILDING (WITH COMMON TOILET) WITH PROVISION OF RAINWATER COLLECTOR, SCHOOL FURNITURE, PERIMETER FENCE (1 BAY = 3.0m), SOLAR PV ENERGY SYSTEM, AND WATER SYSTEM"/>
    <n v="17312723.739999998"/>
    <n v="0"/>
    <s v="Completed"/>
    <n v="1"/>
    <d v="1899-12-30T00:00:00"/>
    <d v="1899-12-30T00:00:00"/>
    <n v="0"/>
    <n v="0"/>
    <d v="1899-12-30T00:00:00"/>
    <d v="1899-12-30T00:00:00"/>
    <d v="1899-12-30T00:00:00"/>
    <d v="1899-12-30T00:00:00"/>
    <d v="1899-12-30T00:00:00"/>
    <n v="0"/>
    <s v="CO PROCURED inaugurated (August)"/>
    <n v="0"/>
    <n v="0"/>
    <n v="0"/>
    <n v="0"/>
    <n v="1"/>
    <n v="0"/>
    <n v="0"/>
    <n v="0"/>
    <n v="0"/>
    <n v="0"/>
    <n v="4"/>
    <n v="0"/>
    <n v="0"/>
    <n v="0"/>
    <n v="0"/>
    <n v="0"/>
    <n v="1"/>
    <n v="0"/>
    <n v="1"/>
    <n v="0"/>
    <n v="8.23"/>
    <m/>
  </r>
  <r>
    <x v="1"/>
    <s v="Region VI"/>
    <s v="Negros Occidental"/>
    <n v="116982"/>
    <s v="Talangnan ES"/>
    <s v="CAUAYAN"/>
    <n v="6"/>
    <n v="1"/>
    <n v="4"/>
    <s v=" CONSTRUCTION OF ONE (1) STOREY - FOUR (4) CLASSROOMS SCHOOL BUILDING (WITH COMMON TOILET) WITH PROVISION OF RAINWATER COLLECTOR, SCHOOL FURNITURE, PERIMETER FENCE (1 BAY = 3.0m), SOLAR PV ENERGY SYSTEM, AND WATER SYSTEM"/>
    <n v="19254393.25"/>
    <n v="0"/>
    <s v="Completed"/>
    <n v="1"/>
    <d v="1899-12-30T00:00:00"/>
    <d v="1899-12-30T00:00:00"/>
    <n v="0"/>
    <n v="0"/>
    <d v="1899-12-30T00:00:00"/>
    <d v="1899-12-30T00:00:00"/>
    <d v="1899-12-30T00:00:00"/>
    <d v="1899-12-30T00:00:00"/>
    <d v="1899-12-30T00:00:00"/>
    <n v="0"/>
    <s v="CO PROCURED inaugurated (August)"/>
    <n v="0"/>
    <n v="0"/>
    <n v="0"/>
    <n v="0"/>
    <n v="1"/>
    <n v="0"/>
    <n v="0"/>
    <n v="0"/>
    <n v="0"/>
    <n v="0"/>
    <n v="4"/>
    <n v="0"/>
    <n v="0"/>
    <n v="0"/>
    <n v="0"/>
    <n v="0"/>
    <n v="1"/>
    <n v="0"/>
    <n v="1"/>
    <n v="0"/>
    <n v="8.23"/>
    <m/>
  </r>
  <r>
    <x v="1"/>
    <s v="Region VII"/>
    <s v="Bogo City"/>
    <n v="119105"/>
    <s v="Anonang Norte ES"/>
    <s v="CITY OF BOGO"/>
    <n v="4"/>
    <n v="1"/>
    <n v="4"/>
    <s v=" CONSTRUCTION OF ONE (1) STOREY - FOUR (4) CLASSROOMS SCHOOL BUILDING (WITHOUT TOILET) WITH PROVISION OF RAINWATER COLLECTOR, WATER AND SANITATION FACILITIES (4 SEATER), SCHOOL FURNITURE, SOLAR PV ENERGY SYSTEM, AND WATER SYSTEM"/>
    <n v="17588188.943500001"/>
    <n v="0"/>
    <s v="Completed"/>
    <n v="1"/>
    <d v="1899-12-30T00:00:00"/>
    <d v="1899-12-30T00:00:00"/>
    <n v="0"/>
    <n v="0"/>
    <d v="1899-12-30T00:00:00"/>
    <d v="1899-12-30T00:00:00"/>
    <d v="1899-12-30T00:00:00"/>
    <d v="1899-12-30T00:00:00"/>
    <d v="1899-12-30T00:00:00"/>
    <n v="0"/>
    <n v="0"/>
    <n v="0"/>
    <n v="0"/>
    <n v="0"/>
    <n v="0"/>
    <n v="1"/>
    <n v="0"/>
    <n v="0"/>
    <n v="0"/>
    <n v="0"/>
    <n v="0"/>
    <n v="4"/>
    <n v="0"/>
    <n v="0"/>
    <n v="0"/>
    <n v="0"/>
    <n v="0"/>
    <n v="1"/>
    <n v="0"/>
    <n v="1"/>
    <n v="0"/>
    <n v="2.23"/>
    <m/>
  </r>
  <r>
    <x v="1"/>
    <s v="Region VII"/>
    <s v="Bohol"/>
    <n v="117974"/>
    <s v="Cansibuan PS"/>
    <s v="ANTEQUERA"/>
    <n v="1"/>
    <n v="1"/>
    <n v="3"/>
    <s v=" CONSTRUCTION OF ONE (1) STOREY - THREE (3) CLASSROOMS SCHOOL BUILDING (WITH COMMON TOILET) WITH PROVISION OF RAINWATER COLLECTOR AND  SCHOOL FURNITURE"/>
    <n v="8051837.5700000003"/>
    <n v="0"/>
    <s v="Completed"/>
    <n v="1"/>
    <d v="1899-12-30T00:00:00"/>
    <d v="1899-12-30T00:00:00"/>
    <n v="0"/>
    <n v="0"/>
    <d v="1899-12-30T00:00:00"/>
    <d v="1899-12-30T00:00:00"/>
    <d v="1899-12-30T00:00:00"/>
    <d v="1899-12-30T00:00:00"/>
    <d v="1899-12-30T00:00:00"/>
    <n v="0"/>
    <s v="inaugurated (August)"/>
    <n v="0"/>
    <n v="0"/>
    <n v="0"/>
    <n v="0"/>
    <n v="1"/>
    <n v="0"/>
    <n v="0"/>
    <n v="0"/>
    <n v="0"/>
    <n v="0"/>
    <n v="3"/>
    <n v="0"/>
    <n v="0"/>
    <n v="0"/>
    <n v="0"/>
    <n v="0"/>
    <n v="1"/>
    <n v="0"/>
    <n v="1"/>
    <n v="0"/>
    <n v="6.23"/>
    <m/>
  </r>
  <r>
    <x v="1"/>
    <s v="Region VII"/>
    <s v="Bohol"/>
    <n v="118473"/>
    <s v="Biasong ES"/>
    <s v="LOON"/>
    <n v="1"/>
    <n v="1"/>
    <n v="4"/>
    <s v="CONSTRUCTION OF ONE (1) STOREY - FOUR (4) CLASSROOMS SCHOOL BUILDING (WITH COMMON TOILET) WITH PROVISION OF RAINWATER COLLECTOR, SCHOOL FURNITURE"/>
    <n v="9532846.1644000001"/>
    <n v="0"/>
    <s v="Completed"/>
    <n v="1"/>
    <d v="1899-12-30T00:00:00"/>
    <d v="1899-12-30T00:00:00"/>
    <n v="0"/>
    <n v="0"/>
    <d v="1899-12-30T00:00:00"/>
    <d v="1899-12-30T00:00:00"/>
    <d v="1899-12-30T00:00:00"/>
    <d v="1899-12-30T00:00:00"/>
    <d v="1899-12-30T00:00:00"/>
    <n v="0"/>
    <s v="inaugurated (August)"/>
    <n v="0"/>
    <n v="0"/>
    <n v="0"/>
    <n v="0"/>
    <n v="1"/>
    <n v="0"/>
    <n v="0"/>
    <n v="0"/>
    <n v="0"/>
    <n v="0"/>
    <n v="4"/>
    <n v="0"/>
    <n v="0"/>
    <n v="0"/>
    <n v="0"/>
    <n v="0"/>
    <n v="1"/>
    <n v="0"/>
    <n v="1"/>
    <n v="0"/>
    <n v="6.23"/>
    <m/>
  </r>
  <r>
    <x v="1"/>
    <s v="Region VII"/>
    <s v="Bohol"/>
    <n v="118780"/>
    <s v="Carmen Mellijor PS"/>
    <s v="TUBIGON"/>
    <n v="1"/>
    <n v="1"/>
    <n v="2"/>
    <s v=" CONSTRUCTION OF  ONE (1) STOREY - TWO (2) CLASSROOMS SCHOOL BUILDING (WITH COMMON TOILET) WITH PROVISION OF RAINWATER COLLECTOR AND SCHOOL FURNITURE"/>
    <n v="6286948.8799999999"/>
    <n v="0"/>
    <s v="Ongoing"/>
    <n v="0"/>
    <d v="1899-12-30T00:00:00"/>
    <d v="1899-12-30T00:00:00"/>
    <n v="0"/>
    <n v="0"/>
    <d v="1899-12-30T00:00:00"/>
    <d v="1899-12-30T00:00:00"/>
    <d v="1899-12-30T00:00:00"/>
    <d v="1899-12-30T00:00:00"/>
    <d v="1899-12-30T00:00:00"/>
    <n v="0"/>
    <s v="Site issues"/>
    <n v="0"/>
    <n v="0"/>
    <n v="0"/>
    <n v="1"/>
    <n v="0"/>
    <n v="0"/>
    <n v="0"/>
    <n v="0"/>
    <n v="0"/>
    <n v="2"/>
    <n v="0"/>
    <n v="0"/>
    <n v="0"/>
    <n v="0"/>
    <n v="0"/>
    <n v="1"/>
    <n v="0"/>
    <n v="0"/>
    <n v="0"/>
    <n v="0"/>
    <m/>
    <m/>
  </r>
  <r>
    <x v="1"/>
    <s v="Region VII"/>
    <s v="Bohol"/>
    <n v="118349"/>
    <s v="Biabas ES"/>
    <s v="GUINDULMAN"/>
    <n v="3"/>
    <n v="1"/>
    <n v="4"/>
    <s v=" CONSTRUCTION OF ONE (1) STOREY - FOUR (4) CLASSROOMS SCHOOL BUILDING (WITH COMMON TOILET) WITH PROVISION OF RAINWATER COLLECTOR, SCHOOL FURNITURE"/>
    <n v="9289481.3699999992"/>
    <n v="0"/>
    <s v="Completed"/>
    <n v="1"/>
    <d v="1899-12-30T00:00:00"/>
    <d v="1899-12-30T00:00:00"/>
    <n v="0"/>
    <n v="0"/>
    <d v="1899-12-30T00:00:00"/>
    <d v="1899-12-30T00:00:00"/>
    <d v="1899-12-30T00:00:00"/>
    <d v="1899-12-30T00:00:00"/>
    <d v="1899-12-30T00:00:00"/>
    <n v="0"/>
    <n v="0"/>
    <n v="0"/>
    <n v="0"/>
    <n v="0"/>
    <n v="0"/>
    <n v="1"/>
    <n v="0"/>
    <n v="0"/>
    <n v="0"/>
    <n v="0"/>
    <n v="0"/>
    <n v="4"/>
    <n v="0"/>
    <n v="0"/>
    <n v="0"/>
    <n v="0"/>
    <n v="0"/>
    <n v="1"/>
    <n v="0"/>
    <n v="1"/>
    <n v="0"/>
    <n v="1.24"/>
    <m/>
  </r>
  <r>
    <x v="1"/>
    <s v="Region VII"/>
    <s v="Carcar City"/>
    <n v="119157"/>
    <s v="Cara-atan Elementary School"/>
    <s v="CITY OF CARCAR"/>
    <n v="1"/>
    <n v="1"/>
    <n v="3"/>
    <s v=" CONSTRUCTION OF ONE (1) STOREY - THREE (3) CLASSROOMS SCHOOL BUILDING (WITH COMMON TOILET) WITH PROVISION OF RAINWATER COLLECTOR, SCHOOL FURNITURE, SOLAR PV ENERGY SYSTEM, AND WATER SYSTEM"/>
    <n v="17400878.670000002"/>
    <n v="0"/>
    <s v="Completed"/>
    <n v="1"/>
    <d v="1899-12-30T00:00:00"/>
    <d v="1899-12-30T00:00:00"/>
    <n v="0"/>
    <n v="0"/>
    <d v="1899-12-30T00:00:00"/>
    <d v="1899-12-30T00:00:00"/>
    <d v="1899-12-30T00:00:00"/>
    <d v="1899-12-30T00:00:00"/>
    <d v="1899-12-30T00:00:00"/>
    <n v="0"/>
    <n v="0"/>
    <n v="0"/>
    <n v="0"/>
    <n v="0"/>
    <n v="0"/>
    <n v="1"/>
    <n v="0"/>
    <n v="0"/>
    <n v="0"/>
    <n v="0"/>
    <n v="0"/>
    <n v="3"/>
    <n v="0"/>
    <n v="0"/>
    <n v="0"/>
    <n v="0"/>
    <n v="0"/>
    <n v="1"/>
    <n v="0"/>
    <n v="1"/>
    <n v="0"/>
    <n v="1.25"/>
    <m/>
  </r>
  <r>
    <x v="1"/>
    <s v="Region VII"/>
    <s v="Cebu"/>
    <n v="118926"/>
    <s v="Catang PS"/>
    <s v="ARGAO"/>
    <n v="2"/>
    <n v="1"/>
    <n v="4"/>
    <s v=" CONSTRUCTION OF ONE (1) STOREY - FOUR (4) CLASSROOMS SCHOOL BUILDING (WITH COMMON TOILET) WITH PROVISION OF RAINWATER COLLECTOR, SCHOOL FURNITURE"/>
    <n v="9541017.1149000004"/>
    <n v="0"/>
    <s v="Completed"/>
    <n v="1"/>
    <d v="1899-12-30T00:00:00"/>
    <d v="1899-12-30T00:00:00"/>
    <n v="0"/>
    <n v="0"/>
    <d v="1899-12-30T00:00:00"/>
    <d v="1899-12-30T00:00:00"/>
    <d v="1899-12-30T00:00:00"/>
    <d v="1899-12-30T00:00:00"/>
    <d v="1899-12-30T00:00:00"/>
    <n v="0"/>
    <s v="inaugurated (August)"/>
    <n v="0"/>
    <n v="0"/>
    <n v="0"/>
    <n v="0"/>
    <n v="1"/>
    <n v="0"/>
    <n v="0"/>
    <n v="0"/>
    <n v="0"/>
    <n v="0"/>
    <n v="4"/>
    <n v="0"/>
    <n v="0"/>
    <n v="0"/>
    <n v="0"/>
    <n v="0"/>
    <n v="1"/>
    <n v="0"/>
    <n v="1"/>
    <n v="0"/>
    <n v="6.23"/>
    <m/>
  </r>
  <r>
    <x v="1"/>
    <s v="Region VII"/>
    <s v="Cebu"/>
    <n v="118975"/>
    <s v="Kaluangan I PS"/>
    <s v="ASTURIAS"/>
    <n v="3"/>
    <n v="1"/>
    <n v="4"/>
    <s v=" CONSTRUCTION OF ONE (1) STOREY - FOUR (4) CLASSROOMS SCHOOL BUILDING (WITH COMMON TOILET) WITH PROVISION OF RAINWATER COLLECTOR, SCHOOL FURNITURE, AND WATER SYSTEM"/>
    <n v="10414217.32"/>
    <n v="0"/>
    <s v="Completed"/>
    <n v="1"/>
    <d v="1899-12-30T00:00:00"/>
    <d v="1899-12-30T00:00:00"/>
    <n v="0"/>
    <n v="0"/>
    <d v="1899-12-30T00:00:00"/>
    <d v="1899-12-30T00:00:00"/>
    <d v="1899-12-30T00:00:00"/>
    <d v="1899-12-30T00:00:00"/>
    <d v="1899-12-30T00:00:00"/>
    <n v="0"/>
    <s v="inaugurated (August)"/>
    <n v="0"/>
    <n v="0"/>
    <n v="0"/>
    <n v="0"/>
    <n v="1"/>
    <n v="0"/>
    <n v="0"/>
    <n v="0"/>
    <n v="0"/>
    <n v="0"/>
    <n v="4"/>
    <n v="0"/>
    <n v="0"/>
    <n v="0"/>
    <n v="0"/>
    <n v="0"/>
    <n v="1"/>
    <n v="0"/>
    <n v="1"/>
    <n v="0"/>
    <n v="8.23"/>
    <m/>
  </r>
  <r>
    <x v="1"/>
    <s v="Region VII"/>
    <s v="Cebu"/>
    <n v="119466"/>
    <s v="Maharuhay ES"/>
    <s v="MEDELLIN"/>
    <n v="4"/>
    <n v="1"/>
    <n v="2"/>
    <s v=" CONSTRUCTION OF ONE (1) STOREY - TWO (2) CLASSROOMS SCHOOL BUILDING (WITH COMMON TOILET) WITH PROVISION OF RAINWATER COLLECTOR, AND SCHOOL FURNITURE"/>
    <n v="6563376.1669000005"/>
    <n v="0"/>
    <s v="Ongoing"/>
    <n v="0"/>
    <d v="1899-12-30T00:00:00"/>
    <d v="1899-12-30T00:00:00"/>
    <n v="0"/>
    <n v="0"/>
    <d v="1899-12-30T00:00:00"/>
    <d v="1899-12-30T00:00:00"/>
    <d v="1899-12-30T00:00:00"/>
    <d v="1899-12-30T00:00:00"/>
    <d v="1899-12-30T00:00:00"/>
    <n v="0"/>
    <n v="0"/>
    <n v="0"/>
    <n v="0"/>
    <n v="0"/>
    <n v="1"/>
    <n v="0"/>
    <n v="0"/>
    <n v="0"/>
    <n v="0"/>
    <n v="0"/>
    <n v="2"/>
    <n v="0"/>
    <n v="0"/>
    <n v="0"/>
    <n v="0"/>
    <n v="0"/>
    <n v="1"/>
    <n v="0"/>
    <n v="0"/>
    <n v="0"/>
    <n v="0"/>
    <m/>
    <m/>
  </r>
  <r>
    <x v="1"/>
    <s v="Region VII"/>
    <s v="Cebu"/>
    <n v="119448"/>
    <s v="Palaypay PS"/>
    <s v="MALABUYOC"/>
    <n v="7"/>
    <n v="1"/>
    <n v="3"/>
    <s v=" CONSTRUCTION OF ONE (1) STOREY - THREE (3) CLASSROOMS SCHOOL BUILDING (WITH COMMON TOILET) WITH PROVISION OF RAINWATER COLLECTOR, SCHOOL FURNITURE, AND WATER SYSTEM"/>
    <n v="8618124.5"/>
    <n v="0"/>
    <s v="Completed"/>
    <n v="1"/>
    <d v="1899-12-30T00:00:00"/>
    <d v="1899-12-30T00:00:00"/>
    <n v="0"/>
    <n v="0"/>
    <d v="1899-12-30T00:00:00"/>
    <d v="1899-12-30T00:00:00"/>
    <d v="1899-12-30T00:00:00"/>
    <d v="1899-12-30T00:00:00"/>
    <d v="1899-12-30T00:00:00"/>
    <n v="0"/>
    <s v="inaugurated (August)"/>
    <n v="0"/>
    <n v="0"/>
    <n v="0"/>
    <n v="0"/>
    <n v="1"/>
    <n v="0"/>
    <n v="0"/>
    <n v="0"/>
    <n v="0"/>
    <n v="0"/>
    <n v="3"/>
    <n v="0"/>
    <n v="0"/>
    <n v="0"/>
    <n v="0"/>
    <n v="0"/>
    <n v="1"/>
    <n v="0"/>
    <n v="1"/>
    <n v="0"/>
    <n v="8.23"/>
    <m/>
  </r>
  <r>
    <x v="1"/>
    <s v="Region VII"/>
    <s v="Danao City"/>
    <n v="119352"/>
    <s v="Melecio B. Tito ES"/>
    <s v="DANAO CITY"/>
    <n v="5"/>
    <n v="1"/>
    <n v="4"/>
    <s v=" CONSTRUCTION OF ONE (1) STOREY - FOUR (4) CLASSROOMS SCHOOL BUILDING (WITHOUT TOILET), WITH PROVISION OF RAINWATER COLLECTOR, WATER AND SANITATION FACILITIES (4 - SEATER), SCHOOL FURNITURE  AND WATER SYSTEM"/>
    <n v="9616220.8260999992"/>
    <n v="0"/>
    <s v="Completed"/>
    <n v="1"/>
    <d v="1899-12-30T00:00:00"/>
    <d v="1899-12-30T00:00:00"/>
    <n v="0"/>
    <n v="0"/>
    <d v="1899-12-30T00:00:00"/>
    <d v="1899-12-30T00:00:00"/>
    <d v="1899-12-30T00:00:00"/>
    <d v="1899-12-30T00:00:00"/>
    <d v="1899-12-30T00:00:00"/>
    <n v="0"/>
    <s v="inaugurated (August)"/>
    <n v="0"/>
    <n v="0"/>
    <n v="0"/>
    <n v="0"/>
    <n v="1"/>
    <n v="0"/>
    <n v="0"/>
    <n v="0"/>
    <n v="0"/>
    <n v="0"/>
    <n v="4"/>
    <n v="0"/>
    <n v="0"/>
    <n v="0"/>
    <n v="0"/>
    <n v="0"/>
    <n v="1"/>
    <n v="0"/>
    <n v="1"/>
    <n v="0"/>
    <n v="8.23"/>
    <m/>
  </r>
  <r>
    <x v="1"/>
    <s v="Region VII"/>
    <s v="Negros Oriental"/>
    <n v="120038"/>
    <s v="Canlukduhan ES"/>
    <s v="AYUNGON"/>
    <n v="1"/>
    <n v="1"/>
    <n v="4"/>
    <s v=" CONSTRUCTION OF ONE (1) STOREY - FOUR (4) CLASSROOMS SCHOOL BUILDING (WITH COMMON TOILET) WITH PROVISION OF RAINWATER COLLECTOR, SCHOOL FURNITURE, SOLAR PV ENERGY SYSTEM, AND WATER SYSTEM"/>
    <n v="17295671.809999999"/>
    <n v="17268197.239999998"/>
    <s v="Completed"/>
    <n v="1"/>
    <d v="1899-12-30T00:00:00"/>
    <d v="1899-12-30T00:00:00"/>
    <n v="0"/>
    <n v="0"/>
    <d v="1899-12-30T00:00:00"/>
    <d v="1899-12-30T00:00:00"/>
    <d v="1899-12-30T00:00:00"/>
    <d v="1899-12-30T00:00:00"/>
    <d v="1899-12-30T00:00:00"/>
    <n v="0"/>
    <n v="0"/>
    <n v="0"/>
    <n v="0"/>
    <n v="0"/>
    <n v="0"/>
    <n v="1"/>
    <n v="0"/>
    <n v="0"/>
    <n v="0"/>
    <n v="0"/>
    <n v="0"/>
    <n v="4"/>
    <n v="0"/>
    <n v="0"/>
    <n v="0"/>
    <n v="0"/>
    <n v="0"/>
    <n v="1"/>
    <n v="0"/>
    <n v="1"/>
    <n v="0"/>
    <n v="12.23"/>
    <m/>
  </r>
  <r>
    <x v="1"/>
    <s v="Region VII"/>
    <s v="Negros Oriental"/>
    <n v="120303"/>
    <s v="Mongpong Primary School"/>
    <s v="JIMALALUD"/>
    <n v="1"/>
    <n v="1"/>
    <n v="4"/>
    <s v=" CONSTRUCTION OF ONE (1) STOREY - FOUR (4) CLASSROOMS SCHOOL BUILDING (WITH COMMON TOILET) WITH PROVISION OF RAINWATER COLLECTOR, SCHOOL FURNITURE, SOLAR PV ENERGY SYSTEM, AND WATER SYSTEM"/>
    <n v="16599217.8707"/>
    <n v="16572079.83"/>
    <s v="Completed"/>
    <n v="1"/>
    <d v="1899-12-30T00:00:00"/>
    <d v="1899-12-30T00:00:00"/>
    <n v="0"/>
    <n v="0"/>
    <d v="1899-12-30T00:00:00"/>
    <d v="1899-12-30T00:00:00"/>
    <d v="1899-12-30T00:00:00"/>
    <d v="1899-12-30T00:00:00"/>
    <d v="1899-12-30T00:00:00"/>
    <n v="0"/>
    <n v="0"/>
    <n v="0"/>
    <n v="0"/>
    <n v="0"/>
    <n v="0"/>
    <n v="1"/>
    <n v="0"/>
    <n v="0"/>
    <n v="0"/>
    <n v="0"/>
    <n v="0"/>
    <n v="4"/>
    <n v="0"/>
    <n v="0"/>
    <n v="0"/>
    <n v="0"/>
    <n v="0"/>
    <n v="1"/>
    <n v="0"/>
    <n v="1"/>
    <n v="0"/>
    <n v="3.25"/>
    <m/>
  </r>
  <r>
    <x v="1"/>
    <s v="Region VII"/>
    <s v="Negros Oriental"/>
    <n v="120482"/>
    <s v="Agan-an Elementary School"/>
    <s v="SIBULAN"/>
    <n v="2"/>
    <n v="1"/>
    <n v="4"/>
    <s v="CONSTRUCTION OF ONE (1) STOREY - FOUR (4) CLASSROOMS SCHOOL BUILDING (WITH COMMON TOILET) WITH PROVISION OF RAINWATER COLLECTOR, SCHOOL FURNITURE, SOLAR PV ENERGY SYSTEM, AND WATER SYSTEM"/>
    <n v="16382034.520500001"/>
    <n v="16354914.9"/>
    <s v="Completed"/>
    <n v="1"/>
    <d v="1899-12-30T00:00:00"/>
    <d v="1899-12-30T00:00:00"/>
    <n v="0"/>
    <n v="0"/>
    <d v="1899-12-30T00:00:00"/>
    <d v="1899-12-30T00:00:00"/>
    <d v="1899-12-30T00:00:00"/>
    <d v="1899-12-30T00:00:00"/>
    <d v="1899-12-30T00:00:00"/>
    <n v="0"/>
    <n v="0"/>
    <n v="0"/>
    <n v="0"/>
    <n v="0"/>
    <n v="0"/>
    <n v="1"/>
    <n v="0"/>
    <n v="0"/>
    <n v="0"/>
    <n v="0"/>
    <n v="0"/>
    <n v="4"/>
    <n v="0"/>
    <n v="0"/>
    <n v="0"/>
    <n v="0"/>
    <n v="0"/>
    <n v="1"/>
    <n v="0"/>
    <n v="1"/>
    <n v="0"/>
    <n v="12.23"/>
    <m/>
  </r>
  <r>
    <x v="1"/>
    <s v="Region VII"/>
    <s v="Negros Oriental"/>
    <n v="120443"/>
    <s v="Antulang Elementary School"/>
    <s v="SIATON"/>
    <n v="3"/>
    <n v="1"/>
    <n v="4"/>
    <s v=" CONSTRUCTION OF ONE (1) UNIT ONE (1) STOREY - FOUR (4) CLASSROOMS SCHOOL BUILDING (WITH COMMON TOILET) WITH PROVISION OF RAINWATER COLLECTOR, SCHOOL FURNITURE, SOLAR PV ENERGY SYSTEM, AND WATER SYSTEM"/>
    <n v="16529232.17"/>
    <n v="16502080.199999999"/>
    <s v="Completed"/>
    <n v="1"/>
    <d v="1899-12-30T00:00:00"/>
    <d v="1899-12-30T00:00:00"/>
    <n v="0"/>
    <n v="0"/>
    <d v="1899-12-30T00:00:00"/>
    <d v="1899-12-30T00:00:00"/>
    <d v="1899-12-30T00:00:00"/>
    <d v="1899-12-30T00:00:00"/>
    <d v="1899-12-30T00:00:00"/>
    <n v="0"/>
    <n v="0"/>
    <n v="0"/>
    <n v="0"/>
    <n v="0"/>
    <n v="0"/>
    <n v="1"/>
    <n v="0"/>
    <n v="0"/>
    <n v="0"/>
    <n v="0"/>
    <n v="0"/>
    <n v="4"/>
    <n v="0"/>
    <n v="0"/>
    <n v="0"/>
    <n v="0"/>
    <n v="0"/>
    <n v="1"/>
    <n v="0"/>
    <n v="1"/>
    <n v="0"/>
    <n v="12.23"/>
    <m/>
  </r>
  <r>
    <x v="1"/>
    <s v="Region VII"/>
    <s v="Talisay City"/>
    <n v="233505"/>
    <s v="Campinsa Elementary School"/>
    <s v="CITY OF TALISAY"/>
    <n v="1"/>
    <n v="1"/>
    <n v="4"/>
    <s v=" CONSTRUCTION OF ONE (1) STOREY - FOUR (4) CLASSROOMS SCHOOL BUILDING (WITH COMMON TOILET) WITH PROVISION OF RAINWATER COLLECTOR, SCHOOL FURNITURE, AND WATER SYSTEM"/>
    <n v="10909009.120199999"/>
    <n v="0"/>
    <s v="Completed"/>
    <n v="1"/>
    <d v="1899-12-30T00:00:00"/>
    <d v="1899-12-30T00:00:00"/>
    <n v="0"/>
    <n v="0"/>
    <d v="1899-12-30T00:00:00"/>
    <d v="1899-12-30T00:00:00"/>
    <d v="1899-12-30T00:00:00"/>
    <d v="1899-12-30T00:00:00"/>
    <d v="1899-12-30T00:00:00"/>
    <n v="0"/>
    <s v="inaugurated (August)"/>
    <n v="0"/>
    <n v="0"/>
    <n v="0"/>
    <n v="0"/>
    <n v="1"/>
    <n v="0"/>
    <n v="0"/>
    <n v="0"/>
    <n v="0"/>
    <n v="0"/>
    <n v="4"/>
    <n v="0"/>
    <n v="0"/>
    <n v="0"/>
    <n v="0"/>
    <n v="0"/>
    <n v="1"/>
    <n v="0"/>
    <n v="1"/>
    <n v="0"/>
    <s v="previous yrs"/>
    <m/>
  </r>
  <r>
    <x v="1"/>
    <s v="Region VIII"/>
    <s v="Baybay City"/>
    <n v="121093"/>
    <s v="Sta. Cruz Elementary School"/>
    <s v="CITY OF BAYBAY"/>
    <n v="5"/>
    <n v="1"/>
    <n v="4"/>
    <s v="CONSTRUCTION OF ONE (1) STOREY - FOUR (4) CLASSROOMS SCHOOL BUILDING (WITH COMMON TOILET) WITH PROVISION OF RAINWATER COLLECTOR, SCHOOL FURNITURE, SOLAR PV ENERGY SYSTEM, AND WATER SYSTEM"/>
    <n v="18363790.129198752"/>
    <n v="0"/>
    <s v="Completed"/>
    <n v="1"/>
    <d v="1899-12-30T00:00:00"/>
    <d v="1899-12-30T00:00:00"/>
    <n v="0"/>
    <n v="0"/>
    <n v="0"/>
    <n v="0"/>
    <n v="0"/>
    <n v="0"/>
    <n v="0"/>
    <n v="0"/>
    <s v="inaugurated (August)"/>
    <n v="0"/>
    <n v="0"/>
    <n v="0"/>
    <n v="0"/>
    <n v="1"/>
    <n v="0"/>
    <n v="0"/>
    <n v="0"/>
    <n v="0"/>
    <n v="0"/>
    <n v="4"/>
    <n v="0"/>
    <n v="0"/>
    <n v="0"/>
    <n v="0"/>
    <n v="0"/>
    <n v="1"/>
    <n v="0"/>
    <n v="1"/>
    <n v="0"/>
    <n v="6.23"/>
    <m/>
  </r>
  <r>
    <x v="1"/>
    <s v="Region VIII"/>
    <s v="Borongan City"/>
    <n v="122384"/>
    <s v="San Andres Upper ES"/>
    <s v="CITY OF BORONGAN (Capital)"/>
    <n v="0"/>
    <n v="1"/>
    <n v="4"/>
    <s v="CONSTRUCTION OF ONE (1) STOREY - FOUR (4) CLASSROOMS SCHOOL BUILDING (WITHOUT TOILET) WITH PROVISION OF RAINWATER COLLECTOR, WATER AND SANITATION FACILITIES (4 - SEATER), SCHOOL FURNITURE, SOLAR PV ENERGY SYSTEM, AND WATER SYSTEM"/>
    <n v="17844618.710000001"/>
    <n v="0"/>
    <s v="Ongoing"/>
    <n v="0"/>
    <d v="1899-12-30T00:00:00"/>
    <d v="1899-12-30T00:00:00"/>
    <n v="0"/>
    <n v="0"/>
    <n v="0"/>
    <n v="0"/>
    <n v="0"/>
    <n v="0"/>
    <n v="0"/>
    <n v="0"/>
    <s v="NPA threats"/>
    <n v="0"/>
    <n v="0"/>
    <n v="0"/>
    <n v="1"/>
    <n v="0"/>
    <n v="0"/>
    <n v="0"/>
    <n v="0"/>
    <n v="0"/>
    <n v="4"/>
    <n v="0"/>
    <n v="0"/>
    <n v="0"/>
    <n v="0"/>
    <n v="0"/>
    <n v="1"/>
    <n v="0"/>
    <n v="0"/>
    <n v="0"/>
    <n v="0"/>
    <m/>
    <m/>
  </r>
  <r>
    <x v="1"/>
    <s v="Region VIII"/>
    <s v="Calbayog City"/>
    <n v="124082"/>
    <s v="Cag-Anahaw Elementary School"/>
    <s v="CALBAYOG CITY"/>
    <n v="1"/>
    <n v="1"/>
    <n v="4"/>
    <s v="CONSTRUCTION OF ONE (1) STOREY - FOUR (4) CLASSROOMS SCHOOL BUILDING (WITH COMMON TOILET) WITH PROVISION OF RAINWATER COLLECTOR, SCHOOL FURNITURE, SOLAR PV ENERGY SYSTEM, AND WATER SYSTEM"/>
    <n v="17574451.800000001"/>
    <s v="CO IMPLEMENTED"/>
    <s v="Ongoing"/>
    <n v="0.45"/>
    <s v="CO IMPLEMENTED"/>
    <s v="CO IMPLEMENTED"/>
    <s v="CO IMPLEMENTED"/>
    <s v="CO IMPLEMENTED"/>
    <s v="CO IMPLEMENTED"/>
    <s v="CO IMPLEMENTED"/>
    <s v="CO IMPLEMENTED"/>
    <s v="CO IMPLEMENTED"/>
    <s v="CO IMPLEMENTED"/>
    <s v="CO IMPLEMENTED"/>
    <s v="CO IMPLEMENTED"/>
    <n v="0"/>
    <n v="0"/>
    <n v="0"/>
    <n v="1"/>
    <n v="0"/>
    <n v="0"/>
    <n v="0"/>
    <n v="0"/>
    <n v="0"/>
    <n v="4"/>
    <n v="0"/>
    <n v="0"/>
    <n v="0"/>
    <n v="0"/>
    <n v="0"/>
    <n v="1"/>
    <n v="0"/>
    <n v="0"/>
    <n v="0.45"/>
    <n v="0"/>
    <m/>
    <m/>
  </r>
  <r>
    <x v="1"/>
    <s v="Region VIII"/>
    <s v="Catbalogan City"/>
    <n v="123393"/>
    <s v="Cagudalo Elementary School"/>
    <s v="CITY OF CATBALOGAN (Capital)"/>
    <n v="2"/>
    <n v="1"/>
    <n v="2"/>
    <s v="CONSTRUCTION OF ONE (1) STOREY - TWO (2) CLASSROOMS SCHOOL BUILDING (WITHOUT TOILET) WITH PROVISION OF RAINWATER COLLECTOR, WATER AND SANITATION FACILITIES (4 - SEATER), SCHOOL FURNITURE, SOLAR PV ENERGY SYSTEM, AND WATER SYSTEM"/>
    <n v="13637820.528726386"/>
    <n v="0"/>
    <s v="Ongoing"/>
    <n v="0"/>
    <d v="1899-12-30T00:00:00"/>
    <d v="1899-12-30T00:00:00"/>
    <n v="0"/>
    <n v="0"/>
    <n v="0"/>
    <n v="0"/>
    <n v="0"/>
    <n v="0"/>
    <n v="0"/>
    <n v="0"/>
    <s v="NPA threats"/>
    <n v="0"/>
    <n v="0"/>
    <n v="0"/>
    <n v="1"/>
    <n v="0"/>
    <n v="0"/>
    <n v="0"/>
    <n v="0"/>
    <n v="0"/>
    <n v="2"/>
    <n v="0"/>
    <n v="0"/>
    <n v="0"/>
    <n v="0"/>
    <n v="0"/>
    <n v="1"/>
    <n v="0"/>
    <n v="0"/>
    <n v="0"/>
    <n v="0"/>
    <m/>
    <m/>
  </r>
  <r>
    <x v="1"/>
    <s v="Region VIII"/>
    <s v="Leyte"/>
    <n v="120947"/>
    <s v="Canvertudes Primary School"/>
    <s v="ALANGALANG"/>
    <n v="1"/>
    <n v="1"/>
    <n v="4"/>
    <s v="PROPOSED CONSTRUCTION OF ONE (1) STOREY - FOUR (4) CLASSROOMS SCHOOL BUILDING (WITH COMMON TOILET) WITH PROVISION OF RAINWATER COLLECTOR, SCHOOL FURNITURE, SOLAR PV ENERGY SYSTEM, AND WATER SYSTEM"/>
    <n v="16755680.111459523"/>
    <n v="0"/>
    <s v="Completed"/>
    <n v="1"/>
    <d v="1899-12-30T00:00:00"/>
    <d v="1899-12-30T00:00:00"/>
    <n v="0"/>
    <n v="0"/>
    <n v="0"/>
    <n v="0"/>
    <n v="0"/>
    <n v="0"/>
    <n v="0"/>
    <n v="0"/>
    <s v="inaugurated (August)"/>
    <n v="0"/>
    <n v="0"/>
    <n v="0"/>
    <n v="0"/>
    <n v="1"/>
    <n v="0"/>
    <n v="0"/>
    <n v="0"/>
    <n v="0"/>
    <n v="0"/>
    <n v="4"/>
    <n v="0"/>
    <n v="0"/>
    <n v="0"/>
    <n v="0"/>
    <n v="0"/>
    <n v="1"/>
    <n v="0"/>
    <n v="1"/>
    <n v="0"/>
    <n v="8.23"/>
    <m/>
  </r>
  <r>
    <x v="1"/>
    <s v="Region VIII"/>
    <s v="Leyte"/>
    <n v="121044"/>
    <s v="Balire Primary School"/>
    <s v="BARUGO"/>
    <n v="2"/>
    <n v="1"/>
    <n v="4"/>
    <s v="PROPOSED CONSTRUCTION OF ONE (1) STOREY - FOUR (4) CLASSROOMS SCHOOL BUILDING (WITH COMMON TOILET) WITH PROVISION OF RAINWATER COLLECTOR, SCHOOL FURNITURE, SOLAR PV ENERGY SYSTEM, AND WATER SYSTEM"/>
    <n v="16711986.961819967"/>
    <n v="0"/>
    <s v="Completed"/>
    <n v="1"/>
    <d v="1899-12-30T00:00:00"/>
    <d v="1899-12-30T00:00:00"/>
    <n v="0"/>
    <n v="0"/>
    <n v="0"/>
    <n v="0"/>
    <n v="0"/>
    <n v="0"/>
    <n v="0"/>
    <n v="0"/>
    <s v="inaugurated (August)"/>
    <n v="0"/>
    <n v="0"/>
    <n v="0"/>
    <n v="0"/>
    <n v="1"/>
    <n v="0"/>
    <n v="0"/>
    <n v="0"/>
    <n v="0"/>
    <n v="0"/>
    <n v="4"/>
    <n v="0"/>
    <n v="0"/>
    <n v="0"/>
    <n v="0"/>
    <n v="0"/>
    <n v="1"/>
    <n v="0"/>
    <n v="1"/>
    <n v="0"/>
    <n v="8.23"/>
    <m/>
  </r>
  <r>
    <x v="1"/>
    <s v="Region VIII"/>
    <s v="Maasin City"/>
    <n v="122153"/>
    <s v="Bogo Multigrade School"/>
    <s v="CITY OF MAASIN (Capital)"/>
    <n v="0"/>
    <n v="1"/>
    <n v="4"/>
    <s v="PROPOSED CONSTRUCTION OF ONE (1) STOREY - FOUR (4) CLASSROOMS SCHOOL BUILDING (WITH COMMON TOILET) WITH PROVISION OF RAINWATER COLLECTOR, SCHOOL FURNITURE, SOLAR PV ENERGY SYSTEM, AND WATER SYSTEM"/>
    <n v="18370407.44356275"/>
    <s v="c/o CO"/>
    <s v="Completed"/>
    <n v="1"/>
    <s v="c/o CO"/>
    <d v="2024-05-02T00:00:00"/>
    <s v="c/o CO"/>
    <s v="2021-AdmS4(006)-BI-CB-013a-C204"/>
    <s v="c/o CO"/>
    <s v="c/o CO"/>
    <s v="c/o CO"/>
    <s v="c/o CO"/>
    <s v="c/o CO"/>
    <s v="D.L Cervantes Construction Corporation JV 818 Dragon Construction"/>
    <s v="INAUGURATED (AUGUST 2023), CO IMPLEMENTED"/>
    <n v="0"/>
    <n v="0"/>
    <n v="0"/>
    <n v="0"/>
    <n v="1"/>
    <n v="0"/>
    <n v="0"/>
    <n v="0"/>
    <n v="0"/>
    <n v="0"/>
    <n v="4"/>
    <n v="0"/>
    <n v="0"/>
    <n v="0"/>
    <n v="0"/>
    <n v="0"/>
    <n v="1"/>
    <n v="0"/>
    <n v="1"/>
    <n v="0"/>
    <n v="6.23"/>
    <m/>
  </r>
  <r>
    <x v="1"/>
    <s v="Region VIII"/>
    <s v="Ormoc City"/>
    <n v="124157"/>
    <s v="Lake Danao Elementary School"/>
    <s v="ORMOC CITY"/>
    <n v="4"/>
    <n v="1"/>
    <n v="3"/>
    <s v="PROPOSED CONSTRUCTION OF ONE (1) STOREY THREE (3) CLASSROOMS (WITH COMMON TOILET) SCHOOL BUILDING WITH PROVISION OF RAINWATER COLLECTOR AND SCHOOL FURNITURE"/>
    <n v="9006106.9700000007"/>
    <n v="8978795.0700000003"/>
    <s v="Completed"/>
    <n v="1"/>
    <s v="c/o CO"/>
    <d v="2023-07-14T00:00:00"/>
    <s v="c/o CO"/>
    <s v="c/o CO"/>
    <s v="c/o CO"/>
    <s v="c/o CO"/>
    <s v="c/o CO"/>
    <s v="c/o CO"/>
    <s v="c/o CO"/>
    <s v="D.L Cervantes Corporation JV 818 Dragon Construction"/>
    <s v="inaugurated (August 2023)"/>
    <n v="0"/>
    <n v="0"/>
    <n v="0"/>
    <n v="0"/>
    <n v="1"/>
    <n v="0"/>
    <n v="0"/>
    <n v="0"/>
    <n v="0"/>
    <n v="0"/>
    <n v="3"/>
    <n v="0"/>
    <n v="0"/>
    <n v="0"/>
    <n v="0"/>
    <n v="0"/>
    <n v="1"/>
    <n v="0"/>
    <n v="1"/>
    <n v="0"/>
    <n v="6.23"/>
    <m/>
  </r>
  <r>
    <x v="1"/>
    <s v="Region VIII"/>
    <s v="Ormoc City"/>
    <n v="124157"/>
    <s v="Lake Danao Elementary School"/>
    <s v="ORMOC CITY"/>
    <n v="4"/>
    <m/>
    <n v="2"/>
    <s v="PROPOSED CONSTRUCTION OF ONE (1) STOREY  TWO (2) CLASSROOM (WITH COMMON TOILET) SCHOOL BUILDING WITH PROVISION OF RAINWATER COLLECTOR AND SCHOOL FURNITURE"/>
    <n v="6004071.3200000003"/>
    <n v="8978795.0700000003"/>
    <s v="Completed"/>
    <n v="1"/>
    <s v="c/o CO"/>
    <d v="2023-07-14T00:00:00"/>
    <s v="c/o CO"/>
    <s v="c/o CO"/>
    <s v="c/o CO"/>
    <s v="c/o CO"/>
    <s v="c/o CO"/>
    <s v="c/o CO"/>
    <s v="c/o CO"/>
    <s v="D.L Cervantes Corporation JV 818 Dragon Construction"/>
    <s v="inaugurated (August 2023)"/>
    <n v="0"/>
    <n v="0"/>
    <n v="0"/>
    <n v="0"/>
    <n v="1"/>
    <n v="0"/>
    <n v="0"/>
    <n v="0"/>
    <n v="0"/>
    <n v="0"/>
    <n v="2"/>
    <n v="0"/>
    <n v="0"/>
    <n v="0"/>
    <n v="0"/>
    <n v="0"/>
    <n v="0"/>
    <n v="0"/>
    <n v="1"/>
    <n v="0"/>
    <n v="4.25"/>
    <m/>
  </r>
  <r>
    <x v="1"/>
    <s v="Region VIII"/>
    <s v="Samar (Western Samar)"/>
    <n v="136923"/>
    <s v="ARONG ES"/>
    <s v="GANDARA"/>
    <n v="1"/>
    <n v="1"/>
    <n v="4"/>
    <s v="CONSTRUCTION OF ONE (1) STOREY - FOUR (4) CLASSROOMS SCHOOL BUILDING (WITH COMMON TOILET) WITH PROVISION OF RAINWATER COLLECTOR, SCHOOL FURNITURE, SOLAR PV ENERGY SYSTEM, AND WATER SYSTEM"/>
    <n v="19206793.960000001"/>
    <s v="CO IMPLEMENTED"/>
    <s v="Ongoing"/>
    <n v="0.95"/>
    <s v="CO IMPLEMENTED"/>
    <s v="CO IMPLEMENTED"/>
    <s v="CO IMPLEMENTED"/>
    <s v="CO IMPLEMENTED"/>
    <s v="CO IMPLEMENTED"/>
    <s v="CO IMPLEMENTED"/>
    <s v="CO IMPLEMENTED"/>
    <s v="CO IMPLEMENTED"/>
    <s v="CO IMPLEMENTED"/>
    <s v="CO IMPLEMENTED"/>
    <s v="Substantially Completed"/>
    <n v="0"/>
    <n v="0"/>
    <n v="0"/>
    <n v="1"/>
    <n v="0"/>
    <n v="0"/>
    <n v="0"/>
    <n v="0"/>
    <n v="0"/>
    <n v="4"/>
    <n v="0"/>
    <n v="0"/>
    <n v="0"/>
    <n v="0"/>
    <n v="0"/>
    <n v="1"/>
    <n v="0"/>
    <n v="0"/>
    <n v="0.9"/>
    <n v="4.9999999999999933E-2"/>
    <m/>
    <m/>
  </r>
  <r>
    <x v="1"/>
    <s v="Region VIII"/>
    <s v="Southern Leyte"/>
    <n v="122313"/>
    <s v="Carnaga Elementary School"/>
    <s v="TOMAS OPPUS"/>
    <n v="0"/>
    <n v="1"/>
    <n v="2"/>
    <s v="PROPOSED CONSTRUCTION OF ONE (1) STOREY - TWO (2) CLASSROOMS SCHOOL BUILDING (WITH COMMON TOILET) WITH PROVISION OF RAINWATER COLLECTOR, SCHOOL FURNITURE AND WATER SYSTEM"/>
    <n v="9932687.5939871818"/>
    <s v="CO IMPLEMENTED"/>
    <s v="Completed"/>
    <n v="1"/>
    <s v="CO IMPLEMENTED"/>
    <s v="CO IMPLEMENTED"/>
    <s v="CO IMPLEMENTED"/>
    <s v="CO IMPLEMENTED"/>
    <s v="CO IMPLEMENTED"/>
    <s v="CO IMPLEMENTED"/>
    <s v="CO IMPLEMENTED"/>
    <s v="CO IMPLEMENTED"/>
    <s v="CO IMPLEMENTED"/>
    <s v="CO IMPLEMENTED"/>
    <s v="COMPLETED - Central Office Implemented"/>
    <n v="0"/>
    <n v="0"/>
    <n v="0"/>
    <n v="0"/>
    <n v="1"/>
    <n v="0"/>
    <n v="0"/>
    <n v="0"/>
    <n v="0"/>
    <n v="0"/>
    <n v="2"/>
    <n v="0"/>
    <n v="0"/>
    <n v="0"/>
    <n v="0"/>
    <n v="0"/>
    <n v="1"/>
    <n v="0"/>
    <n v="1"/>
    <n v="0"/>
    <n v="6.23"/>
    <m/>
  </r>
  <r>
    <x v="1"/>
    <s v="Region X"/>
    <s v="Bukidnon"/>
    <n v="113721"/>
    <s v="Makabugwas Ta San Dionesio "/>
    <s v="TALAKAG"/>
    <n v="1"/>
    <n v="1"/>
    <n v="4"/>
    <s v="CONSTRUCTION OF ONE (1) STOREY - FOUR (4) CLASSROOMS SCHOOL BUILDING (WITH COMMON TOILET) WITH PROVISION OF RAINWATER COLLECTOR, SCHOOL FURNITURE, SOLAR PV ENERGY SYSTEM, AND WATER SYSTEM"/>
    <n v="16205887.924800001"/>
    <n v="0"/>
    <s v="Abandoned"/>
    <n v="0.41"/>
    <d v="1899-12-30T00:00:00"/>
    <d v="1899-12-30T00:00:00"/>
    <n v="0"/>
    <n v="0"/>
    <d v="1899-12-30T00:00:00"/>
    <d v="1899-12-30T00:00:00"/>
    <d v="1899-12-30T00:00:00"/>
    <d v="1899-12-30T00:00:00"/>
    <d v="1899-12-30T00:00:00"/>
    <n v="0"/>
    <s v="Letter request for suspension was sent to the Central Office. No Response from CO. This is a CO Implemented project. We cannot fill in the details. "/>
    <n v="0"/>
    <n v="0"/>
    <n v="0"/>
    <n v="0"/>
    <n v="0"/>
    <n v="1"/>
    <n v="0"/>
    <n v="0"/>
    <n v="0"/>
    <n v="0"/>
    <n v="0"/>
    <n v="4"/>
    <n v="0"/>
    <n v="0"/>
    <n v="0"/>
    <n v="0"/>
    <n v="0"/>
    <n v="1"/>
    <n v="0.41"/>
    <n v="0"/>
    <m/>
    <m/>
  </r>
  <r>
    <x v="1"/>
    <s v="Region X"/>
    <s v="Misamis Occidental"/>
    <n v="127367"/>
    <s v="Migubay PS"/>
    <s v="Concepcion"/>
    <n v="1"/>
    <n v="1"/>
    <n v="2"/>
    <s v="CONSTRUCTION OF ONE (1) STOREY - TWO (2) CLASSROOMS SCHOOL BUILDING (WITH COMMON TOILET) WITH PROVISION OF RAINWATER COLLECTOR, SCHOOL FURNITURE, SOLAR PV ENERGY SYSTEM, AND WATER SYSTEM"/>
    <n v="13433577.805299999"/>
    <n v="0"/>
    <s v="Ongoing"/>
    <n v="0.14000000000000001"/>
    <d v="1899-12-30T00:00:00"/>
    <d v="1899-12-30T00:00:00"/>
    <n v="0"/>
    <n v="0"/>
    <d v="1899-12-30T00:00:00"/>
    <d v="1899-12-30T00:00:00"/>
    <d v="1899-12-30T00:00:00"/>
    <d v="1899-12-30T00:00:00"/>
    <d v="1899-12-30T00:00:00"/>
    <n v="0"/>
    <s v="Waiting for approved DAED"/>
    <n v="0"/>
    <n v="0"/>
    <n v="0"/>
    <n v="1"/>
    <n v="0"/>
    <n v="0"/>
    <n v="0"/>
    <n v="0"/>
    <n v="0"/>
    <n v="2"/>
    <n v="0"/>
    <n v="0"/>
    <n v="0"/>
    <n v="0"/>
    <n v="0"/>
    <n v="1"/>
    <n v="0"/>
    <n v="0"/>
    <n v="0.14000000000000001"/>
    <n v="0"/>
    <m/>
    <m/>
  </r>
  <r>
    <x v="1"/>
    <s v="Region X"/>
    <s v="Misamis Occidental"/>
    <n v="127496"/>
    <s v="Deboloc ES"/>
    <s v="Plaridel"/>
    <n v="1"/>
    <n v="1"/>
    <n v="3"/>
    <s v="CONSTRUCTION OF ONE (1) STOREY - THREE (3) CLASSROOMS SCHOOL BUILDING (WITH COMMON TOILET) WITH PROVISION OF RAINWATER COLLECTOR, SCHOOL FURNITURE, SOLAR PV ENERGY SYSTEM, AND WATER SYSTEM"/>
    <n v="15202037.935010426"/>
    <n v="0"/>
    <s v="Ongoing"/>
    <n v="0.1"/>
    <d v="1899-12-30T00:00:00"/>
    <d v="1899-12-30T00:00:00"/>
    <n v="0"/>
    <n v="0"/>
    <d v="1899-12-30T00:00:00"/>
    <d v="1899-12-30T00:00:00"/>
    <d v="1899-12-30T00:00:00"/>
    <d v="1899-12-30T00:00:00"/>
    <d v="1899-12-30T00:00:00"/>
    <n v="0"/>
    <s v="Waiting for approved DAED"/>
    <n v="0"/>
    <n v="0"/>
    <n v="0"/>
    <n v="1"/>
    <n v="0"/>
    <n v="0"/>
    <n v="0"/>
    <n v="0"/>
    <n v="0"/>
    <n v="3"/>
    <n v="0"/>
    <n v="0"/>
    <n v="0"/>
    <n v="0"/>
    <n v="0"/>
    <n v="1"/>
    <n v="0"/>
    <n v="0"/>
    <n v="0.1"/>
    <n v="0"/>
    <m/>
    <m/>
  </r>
  <r>
    <x v="1"/>
    <s v="Region X"/>
    <s v="Misamis Oriental"/>
    <n v="130200"/>
    <s v="Aligodon Higaonon Tulogan Nauhanan"/>
    <s v="CLAVERIA"/>
    <n v="2"/>
    <n v="1"/>
    <n v="2"/>
    <s v="CONSTRUCTION OF ONE (1) STOREY - TWO (2) CLASSROOMS SCHOOL BUILDING (WITH COMMON TOILET) WITH PROVISION OF RAINWATER COLLECTOR, SCHOOL FURNITURE, SOLAR PV ENERGY SYSTEM, AND WATER SYSTEM"/>
    <n v="19652994.964323301"/>
    <n v="0"/>
    <s v="Ongoing"/>
    <n v="0.33"/>
    <d v="1899-12-30T00:00:00"/>
    <d v="1899-12-30T00:00:00"/>
    <n v="0"/>
    <n v="0"/>
    <d v="1899-12-30T00:00:00"/>
    <d v="1899-12-30T00:00:00"/>
    <d v="1899-12-30T00:00:00"/>
    <d v="1899-12-30T00:00:00"/>
    <d v="1899-12-30T00:00:00"/>
    <n v="0"/>
    <s v="No Movement in Site (Abandoned); Building permit on Process, Contractor requested fot Time extension due to weather condition"/>
    <n v="0"/>
    <n v="0"/>
    <n v="0"/>
    <n v="1"/>
    <n v="0"/>
    <n v="0"/>
    <n v="0"/>
    <n v="0"/>
    <n v="0"/>
    <n v="2"/>
    <n v="0"/>
    <n v="0"/>
    <n v="0"/>
    <n v="0"/>
    <n v="0"/>
    <n v="1"/>
    <n v="0"/>
    <n v="0"/>
    <n v="0.33"/>
    <n v="0"/>
    <m/>
    <m/>
  </r>
  <r>
    <x v="1"/>
    <s v="Region X"/>
    <s v="Misamis Oriental"/>
    <n v="130200"/>
    <s v="Aligodon Higaonon Tulogan Nauhanan"/>
    <s v="CLAVERIA"/>
    <n v="2"/>
    <m/>
    <n v="2"/>
    <s v="CONSTRUCTION OF ONE (1) STOREY - TWO (2) CLASSROOMS SCHOOL BUILDING (WITH COMMON TOILET) WITH PROVISION OF RAINWATER COLLECTOR, SCHOOL FURNITURE, SOLAR PV ENERGY SYSTEM, AND WATER SYSTEM"/>
    <n v="6520"/>
    <n v="0"/>
    <s v="Ongoing"/>
    <n v="0.33"/>
    <d v="1899-12-30T00:00:00"/>
    <d v="1899-12-30T00:00:00"/>
    <n v="0"/>
    <n v="0"/>
    <d v="1899-12-30T00:00:00"/>
    <d v="1899-12-30T00:00:00"/>
    <d v="1899-12-30T00:00:00"/>
    <d v="1899-12-30T00:00:00"/>
    <d v="1899-12-30T00:00:00"/>
    <n v="0"/>
    <s v="No Movement in Site (Abandoned); Building permit on Process, Contractor requested fot Time extension due to weather condition"/>
    <n v="0"/>
    <n v="0"/>
    <n v="0"/>
    <n v="1"/>
    <n v="0"/>
    <n v="0"/>
    <n v="0"/>
    <n v="0"/>
    <n v="0"/>
    <n v="2"/>
    <n v="0"/>
    <n v="0"/>
    <n v="0"/>
    <n v="0"/>
    <n v="0"/>
    <n v="0"/>
    <n v="0"/>
    <n v="0"/>
    <n v="0.33"/>
    <n v="0"/>
    <m/>
    <m/>
  </r>
  <r>
    <x v="1"/>
    <s v="Region X"/>
    <s v="Ozamis City"/>
    <n v="128190"/>
    <s v="Balintawak Elementary School"/>
    <s v="OZAMIS CITY"/>
    <n v="2"/>
    <n v="1"/>
    <n v="4"/>
    <s v="CONSTRUCTION OF ONE (1) STOREY - FOUR (4) CLASSROOMS SCHOOL BUILDING (WITH COMMON TOILET) WITH PROVISION OF RAINWATER COLLECTOR, SCHOOL FURNITURE, SOLAR PV ENERGY SYSTEM, AND WATER SYSTEM"/>
    <n v="18244962.879999999"/>
    <n v="0"/>
    <s v="Ongoing"/>
    <n v="0.13"/>
    <d v="1899-12-30T00:00:00"/>
    <d v="1899-12-30T00:00:00"/>
    <n v="0"/>
    <n v="0"/>
    <d v="1899-12-30T00:00:00"/>
    <d v="1899-12-30T00:00:00"/>
    <d v="1899-12-30T00:00:00"/>
    <d v="1899-12-30T00:00:00"/>
    <d v="1899-12-30T00:00:00"/>
    <n v="0"/>
    <s v="Under Work Suspension"/>
    <n v="0"/>
    <n v="0"/>
    <n v="0"/>
    <n v="1"/>
    <n v="0"/>
    <n v="0"/>
    <n v="0"/>
    <n v="0"/>
    <n v="0"/>
    <n v="4"/>
    <n v="0"/>
    <n v="0"/>
    <n v="0"/>
    <n v="0"/>
    <n v="0"/>
    <n v="1"/>
    <n v="0"/>
    <n v="0"/>
    <n v="0.13"/>
    <n v="0"/>
    <m/>
    <m/>
  </r>
  <r>
    <x v="1"/>
    <s v="Region XI"/>
    <s v="Davao City"/>
    <n v="108181"/>
    <s v="Alon ES"/>
    <s v="DAVAO CITY"/>
    <n v="2"/>
    <n v="1"/>
    <n v="2"/>
    <s v="PROPOSED CONSTRUCTION OF ONE (1) STOREY - TWO (2) CLASSROOMS SCHOOL BUILDING (WITH COMMON TOILET) WITH PROVISION OF RAINWATER COLLECTOR, SCHOOL FURNITURE AND SOLAR PV ENERGY SYSTEM"/>
    <n v="21434086.41"/>
    <m/>
    <s v="Abandoned"/>
    <n v="0.05"/>
    <m/>
    <m/>
    <m/>
    <m/>
    <m/>
    <m/>
    <m/>
    <m/>
    <m/>
    <m/>
    <m/>
    <n v="0"/>
    <n v="0"/>
    <n v="0"/>
    <n v="0"/>
    <n v="0"/>
    <n v="1"/>
    <n v="0"/>
    <n v="0"/>
    <n v="0"/>
    <n v="0"/>
    <n v="0"/>
    <n v="2"/>
    <n v="0"/>
    <n v="0"/>
    <n v="0"/>
    <n v="0"/>
    <n v="0"/>
    <n v="1"/>
    <n v="0.05"/>
    <n v="0"/>
    <m/>
    <m/>
  </r>
  <r>
    <x v="1"/>
    <s v="Region XI"/>
    <s v="Davao City"/>
    <n v="108181"/>
    <s v="Alon ES"/>
    <s v="DAVAO CITY"/>
    <n v="2"/>
    <m/>
    <n v="2"/>
    <s v="CONSTRUCTION OF ONE (1) STOREY - TWO (2) CLASSROOMS SCHOOL BUILDING (WITH COMMON TOILET) WITH PROVISION OF RAINWATER COLLECTOR, SCHOOL FURNITURE AND SOLAR PV ENERGY SYSTEM"/>
    <n v="6520"/>
    <m/>
    <s v="Abandoned"/>
    <n v="0.02"/>
    <m/>
    <m/>
    <m/>
    <m/>
    <m/>
    <m/>
    <m/>
    <m/>
    <m/>
    <m/>
    <m/>
    <n v="0"/>
    <n v="0"/>
    <n v="0"/>
    <n v="0"/>
    <n v="0"/>
    <n v="1"/>
    <n v="0"/>
    <n v="0"/>
    <n v="0"/>
    <n v="0"/>
    <n v="0"/>
    <n v="2"/>
    <n v="0"/>
    <n v="0"/>
    <n v="0"/>
    <n v="0"/>
    <n v="0"/>
    <n v="0"/>
    <n v="0.02"/>
    <n v="0"/>
    <m/>
    <m/>
  </r>
  <r>
    <x v="1"/>
    <s v="Region XI"/>
    <s v="Davao De Oro"/>
    <m/>
    <s v="Amogad ES"/>
    <s v="LAAK (SAN VICENTE)"/>
    <n v="2"/>
    <n v="1"/>
    <n v="4"/>
    <s v="CONSTRUCTION OF ONE (1) STOREY - FOUR (4) CLASSROOMS SCHOOL BUILDING (WITH COMMON TOILET) WITH PROVISION OF RAINWATER COLLECTOR, SCHOOL FURNITURE, SOLAR PV ENERGY SYSTEM, AND WATER SYSTEM"/>
    <n v="17426779.43"/>
    <m/>
    <s v="Abandoned"/>
    <n v="0.12"/>
    <m/>
    <m/>
    <m/>
    <m/>
    <m/>
    <m/>
    <m/>
    <m/>
    <m/>
    <m/>
    <m/>
    <n v="0"/>
    <n v="0"/>
    <n v="0"/>
    <n v="0"/>
    <n v="0"/>
    <n v="1"/>
    <n v="0"/>
    <n v="0"/>
    <n v="0"/>
    <n v="0"/>
    <n v="0"/>
    <n v="4"/>
    <n v="0"/>
    <n v="0"/>
    <n v="0"/>
    <n v="0"/>
    <n v="0"/>
    <n v="1"/>
    <n v="0.12"/>
    <n v="0"/>
    <m/>
    <m/>
  </r>
  <r>
    <x v="1"/>
    <s v="Region XI"/>
    <s v="Davao del Norte"/>
    <n v="204529"/>
    <s v="Ngan PS"/>
    <s v="KAPALONG"/>
    <n v="1"/>
    <n v="1"/>
    <n v="4"/>
    <s v="CONSTRUCTION OF ONE (1) STOREY - FOUR (4) CLASSROOMS SCHOOL BUILDING (WITH COMMON TOILET) WITH PROVISION OF SOLAR PV ENERGY SYSTEM, SCHOOL FURNITURE, , AND WATER SYSTEM"/>
    <n v="15998850.0145"/>
    <m/>
    <s v="Abandoned"/>
    <n v="0.09"/>
    <m/>
    <m/>
    <m/>
    <m/>
    <m/>
    <m/>
    <m/>
    <m/>
    <m/>
    <m/>
    <s v="Abandoned"/>
    <n v="0"/>
    <n v="0"/>
    <n v="0"/>
    <n v="0"/>
    <n v="0"/>
    <n v="1"/>
    <n v="0"/>
    <n v="0"/>
    <n v="0"/>
    <n v="0"/>
    <n v="0"/>
    <n v="4"/>
    <n v="0"/>
    <n v="0"/>
    <n v="0"/>
    <n v="0"/>
    <n v="0"/>
    <n v="1"/>
    <n v="0.09"/>
    <n v="0"/>
    <m/>
    <m/>
  </r>
  <r>
    <x v="1"/>
    <s v="Region XI"/>
    <s v="Davao del Norte"/>
    <m/>
    <s v="Ibuyag Logsi KM 31 Ext"/>
    <s v="Talaingod"/>
    <n v="1"/>
    <n v="1"/>
    <n v="4"/>
    <s v="CONSTRUCTION OF ONE (1) STOREY - THREE (3) CLASSROOMS &amp; ONE (1) STOREY - ONE (1) CLASSROOM SCHOOL BUILDING (WITH COMMON TOILET) WITH PROVISION OF SOLAR PV ENERGY SYSTEM, SCHOOL FURNITURE, , AND WATER SYSTEM"/>
    <n v="25796525.502500001"/>
    <m/>
    <s v="Abandoned"/>
    <n v="0.1"/>
    <m/>
    <m/>
    <m/>
    <m/>
    <m/>
    <m/>
    <m/>
    <m/>
    <m/>
    <m/>
    <s v="Abandoned"/>
    <n v="0"/>
    <n v="0"/>
    <n v="0"/>
    <n v="0"/>
    <n v="0"/>
    <n v="1"/>
    <n v="0"/>
    <n v="0"/>
    <n v="0"/>
    <n v="0"/>
    <n v="0"/>
    <n v="4"/>
    <n v="0"/>
    <n v="0"/>
    <n v="0"/>
    <n v="0"/>
    <n v="0"/>
    <n v="1"/>
    <n v="0.1"/>
    <n v="0"/>
    <m/>
    <m/>
  </r>
  <r>
    <x v="1"/>
    <s v="Region XI"/>
    <s v="Davao Oriental"/>
    <n v="501608"/>
    <s v="Modesto T. Veroy Sr. IS"/>
    <s v="CATEEL"/>
    <n v="1"/>
    <n v="1"/>
    <n v="2"/>
    <s v="CONSTRUCTION OF  ONE (1) STOREY - TWO (2) CLASSROOMS SCHOOL BUILDING (WITH COMMON TOILET) WITH PROVISION OF RAINWATER COLLECTOR, SCHOOL FURNITURE, TRANSMISSION LINE AND WATER SYSTEM "/>
    <n v="14392154.466673633"/>
    <m/>
    <s v="Abandoned"/>
    <n v="0.4"/>
    <m/>
    <m/>
    <m/>
    <m/>
    <m/>
    <m/>
    <m/>
    <m/>
    <m/>
    <m/>
    <s v="Abandoned"/>
    <n v="0"/>
    <n v="0"/>
    <n v="0"/>
    <n v="0"/>
    <n v="0"/>
    <n v="1"/>
    <n v="0"/>
    <n v="0"/>
    <n v="0"/>
    <n v="0"/>
    <n v="0"/>
    <n v="2"/>
    <n v="0"/>
    <n v="0"/>
    <n v="0"/>
    <n v="0"/>
    <n v="0"/>
    <n v="1"/>
    <n v="0.4"/>
    <n v="0"/>
    <m/>
    <m/>
  </r>
  <r>
    <x v="1"/>
    <s v="Region XI"/>
    <s v="Davao Oriental"/>
    <n v="501608"/>
    <s v="Modesto T. Veroy Sr. IS"/>
    <s v="CATEEL"/>
    <n v="1"/>
    <m/>
    <n v="2"/>
    <s v="CONSTRUCTION OF  ONE (1) STOREY - TWO (2) CLASSROOMS SCHOOL BUILDING (WITH COMMON TOILET) WITH PROVISION OF RAINWATER COLLECTOR, SCHOOL FURNITURE, TRANSMISSION LINE AND WATER SYSTEM "/>
    <n v="6520"/>
    <m/>
    <s v="Abandoned"/>
    <n v="0.3"/>
    <m/>
    <m/>
    <m/>
    <m/>
    <m/>
    <m/>
    <m/>
    <m/>
    <m/>
    <m/>
    <s v="Abandoned"/>
    <n v="0"/>
    <n v="0"/>
    <n v="0"/>
    <n v="0"/>
    <n v="0"/>
    <n v="1"/>
    <n v="0"/>
    <n v="0"/>
    <n v="0"/>
    <n v="0"/>
    <n v="0"/>
    <n v="2"/>
    <n v="0"/>
    <n v="0"/>
    <n v="0"/>
    <n v="0"/>
    <n v="0"/>
    <n v="0"/>
    <n v="0.3"/>
    <n v="0"/>
    <m/>
    <m/>
  </r>
  <r>
    <x v="1"/>
    <s v="Region XII"/>
    <s v="North Cotabato"/>
    <n v="130084"/>
    <s v="Balawan ES"/>
    <s v="MAKILALA"/>
    <n v="2"/>
    <n v="1"/>
    <n v="4"/>
    <s v="PROPOSED CONSTRUCTION OF ONE (1) STOREY - FOUR (4) CLASSROOMS SCHOOL BUILDING (WITH COMMON TOILET) WITH PROVISION OF RAINWATER COLLECTOR, SCHOOL FURNITURE, SOLAR PV ENERGY SYSTEM, AND WATER SYSTEM"/>
    <n v="19188630.304099713"/>
    <n v="0"/>
    <s v="Ongoing"/>
    <n v="0.3"/>
    <s v="CO Procured and subject for termination due to Prismoidal Contruction abandoned the project"/>
    <d v="1899-12-30T00:00:00"/>
    <n v="0"/>
    <n v="0"/>
    <d v="1899-12-30T00:00:00"/>
    <d v="1899-12-30T00:00:00"/>
    <d v="1899-12-30T00:00:00"/>
    <d v="1899-12-30T00:00:00"/>
    <d v="1899-12-30T00:00:00"/>
    <n v="0"/>
    <n v="0"/>
    <n v="0"/>
    <n v="0"/>
    <n v="0"/>
    <n v="1"/>
    <n v="0"/>
    <n v="0"/>
    <n v="0"/>
    <n v="0"/>
    <n v="0"/>
    <n v="4"/>
    <n v="0"/>
    <n v="0"/>
    <n v="0"/>
    <n v="0"/>
    <n v="0"/>
    <n v="1"/>
    <n v="0"/>
    <n v="0"/>
    <n v="0.3"/>
    <n v="0"/>
    <m/>
    <m/>
  </r>
  <r>
    <x v="1"/>
    <s v="Region XII"/>
    <s v="Sarangani"/>
    <n v="208019"/>
    <s v="Nicomedes I. Sunio ES"/>
    <s v="MALUNGON"/>
    <n v="0"/>
    <n v="1"/>
    <n v="4"/>
    <s v="PROPOSED CONSTRUCTION OF ONE (1) STOREY - FOUR (4) CLASSROOMS SCHOOL BUILDING (WITH COMMON TOILET) WITH PROVISION OF RAINWATER COLLECTOR, SCHOOL FURNITURE, SOLAR PV ENERGY SYSTEM, AND WATER SYSTEM and SCHOOL FENCE"/>
    <n v="20549897.831699997"/>
    <n v="0"/>
    <s v="Ongoing"/>
    <n v="0.25"/>
    <s v="CO Procured and subject for termination due to Prismoidal Contruction abandoned the project"/>
    <d v="1899-12-30T00:00:00"/>
    <n v="0"/>
    <n v="0"/>
    <d v="1899-12-30T00:00:00"/>
    <d v="1899-12-30T00:00:00"/>
    <d v="1899-12-30T00:00:00"/>
    <d v="1899-12-30T00:00:00"/>
    <d v="1899-12-30T00:00:00"/>
    <n v="0"/>
    <n v="0"/>
    <n v="0"/>
    <n v="0"/>
    <n v="0"/>
    <n v="1"/>
    <n v="0"/>
    <n v="0"/>
    <n v="0"/>
    <n v="0"/>
    <n v="0"/>
    <n v="4"/>
    <n v="0"/>
    <n v="0"/>
    <n v="0"/>
    <n v="0"/>
    <n v="0"/>
    <n v="1"/>
    <n v="0"/>
    <n v="0"/>
    <n v="0.25"/>
    <n v="0"/>
    <m/>
    <m/>
  </r>
  <r>
    <x v="2"/>
    <s v="CAR"/>
    <s v="Abra"/>
    <n v="135208"/>
    <s v="Collago ES"/>
    <s v="LAGAYAN"/>
    <n v="0"/>
    <n v="1"/>
    <n v="2"/>
    <s v="CONSTRUCTION OF ONE (1) STOREY - TWO (2) CLASSROOMS SCHOOL BUILDING (WITH COMMON TOILET) WITH PROVISION OF SCHOOL FURNITURE, AND WATER SYSTEM"/>
    <n v="9300666.8907999992"/>
    <n v="9194846.2200000007"/>
    <s v="Completed"/>
    <n v="1"/>
    <d v="2024-04-05T00:00:00"/>
    <d v="2023-07-15T00:00:00"/>
    <s v="OSEC-CAR-22-6291"/>
    <s v="CAR-ABRA-2022-04-002"/>
    <d v="2022-03-25T00:00:00"/>
    <s v="April 1, 2022"/>
    <s v="April 13, 2022"/>
    <s v="April 27, 2022"/>
    <s v="September 22, 2022"/>
    <s v="SEMBRI CONSTRUCTION"/>
    <n v="0"/>
    <n v="0"/>
    <n v="0"/>
    <n v="0"/>
    <n v="0"/>
    <n v="1"/>
    <n v="0"/>
    <n v="0"/>
    <n v="0"/>
    <n v="0"/>
    <n v="0"/>
    <n v="2"/>
    <n v="0"/>
    <n v="0"/>
    <n v="0"/>
    <n v="0"/>
    <n v="0"/>
    <n v="1"/>
    <n v="0"/>
    <n v="1"/>
    <n v="0"/>
    <n v="7.23"/>
    <m/>
  </r>
  <r>
    <x v="2"/>
    <s v="CAR"/>
    <s v="Abra"/>
    <n v="135186"/>
    <s v="Lam-aoan PS"/>
    <s v="SALLAPADAN"/>
    <n v="0"/>
    <n v="1"/>
    <n v="2"/>
    <s v="CONSTRUCTION OF ONE (1) STOREY - TWO (2) CLASSROOMS SCHOOL BUILDING (WITH COMMON TOILET) WITH PROVISION OF SCHOOL FURNITURE, SLOPE PROTECTION, WATER SYSTEM AND REPAIR OF CLASSROOM"/>
    <n v="20019229.927299999"/>
    <n v="19802771.182269499"/>
    <s v="Completed"/>
    <n v="1"/>
    <d v="2023-12-22T00:00:00"/>
    <d v="2023-07-15T00:00:00"/>
    <s v="OSEC-CAR-22-6778"/>
    <s v="CAR-ABRA-2022-016"/>
    <s v="October 12, 2022"/>
    <s v="October 19, 2022"/>
    <s v="November 2, 2022"/>
    <s v="November 10, 2022"/>
    <s v="November 24, 2022"/>
    <s v="SEMBRI CONSTRUCTION"/>
    <n v="0"/>
    <n v="0"/>
    <n v="0"/>
    <n v="0"/>
    <n v="0"/>
    <n v="1"/>
    <n v="0"/>
    <n v="0"/>
    <n v="0"/>
    <n v="0"/>
    <n v="0"/>
    <n v="2"/>
    <n v="0"/>
    <n v="0"/>
    <n v="0"/>
    <n v="0"/>
    <n v="0"/>
    <n v="1"/>
    <n v="0"/>
    <n v="1"/>
    <n v="0"/>
    <n v="7.23"/>
    <m/>
  </r>
  <r>
    <x v="2"/>
    <s v="CAR"/>
    <s v="Abra"/>
    <n v="109752"/>
    <s v="MANICBEL PRIMARY SCHOOL"/>
    <s v="SALLAPADAN"/>
    <n v="0"/>
    <n v="1"/>
    <n v="2"/>
    <s v="CONSTRUCTION OF ONE (1) STOREY - TWO (2) CLASSROOMS SCHOOL BUILDING (WITH COMMON TOILET) WITH PROVISION OF SCHOOL FURNITURE, SLOPE PROTECTION AND  WATER SYSTEM"/>
    <n v="19207305.158199999"/>
    <n v="19001015.84"/>
    <s v="Completed"/>
    <n v="1"/>
    <d v="2023-12-22T00:00:00"/>
    <d v="2023-07-15T00:00:00"/>
    <s v="OSEC-CAR-22-6291"/>
    <s v="CAR-ABRA-2022-04-001"/>
    <d v="2022-03-25T00:00:00"/>
    <s v="April 1, 2022"/>
    <s v="April 13, 2022"/>
    <s v="sq"/>
    <s v="a1"/>
    <s v="SEMBRI CONSTRUCTION"/>
    <n v="0"/>
    <n v="0"/>
    <n v="0"/>
    <n v="0"/>
    <n v="0"/>
    <n v="1"/>
    <n v="0"/>
    <n v="0"/>
    <n v="0"/>
    <n v="0"/>
    <n v="0"/>
    <n v="2"/>
    <n v="0"/>
    <n v="0"/>
    <n v="0"/>
    <n v="0"/>
    <n v="0"/>
    <n v="1"/>
    <n v="0"/>
    <n v="1"/>
    <n v="0"/>
    <n v="7.23"/>
    <m/>
  </r>
  <r>
    <x v="2"/>
    <s v="CAR"/>
    <s v="Benguet"/>
    <n v="135675"/>
    <s v="Ebbes ES"/>
    <s v="SABLAN"/>
    <n v="0"/>
    <n v="1"/>
    <n v="14"/>
    <s v="CONSTRUCTION OF ONE (1) STOREY - TWO (2) CLASSROOMS SCHOOL BUILDING (WITH COMMON TOILET) WITH PROVISION OF RAINWATER COLLECTOR, SCHOOL FURNITURE, SOLAR PV ENERGY SYSTEM, AND WATER SYSTEM,_x000a_REPAIR AND REHABILITATION OF CALSSROOMS AND IMPROVEMENT OF SCHOOLS FACILITIES"/>
    <n v="25486535.976750366"/>
    <n v="22001471.017200001"/>
    <s v="Completed"/>
    <n v="1"/>
    <s v="JULY 17, 2023"/>
    <s v="11/20/2023"/>
    <s v="LMS-2022-01"/>
    <s v="LMS-2022-01"/>
    <s v="May 11, 2022"/>
    <s v="May 18, 2022"/>
    <s v="May 31, 2022"/>
    <d v="2022-09-09T00:00:00"/>
    <s v="0CTOBER 6, 2022"/>
    <s v="JRF ANGOYNA GENERAL CONSTRUCTION"/>
    <n v="0"/>
    <n v="0"/>
    <n v="0"/>
    <n v="0"/>
    <n v="0"/>
    <n v="1"/>
    <n v="0"/>
    <n v="0"/>
    <n v="0"/>
    <n v="0"/>
    <n v="0"/>
    <n v="14"/>
    <n v="0"/>
    <n v="0"/>
    <n v="0"/>
    <n v="0"/>
    <n v="0"/>
    <n v="1"/>
    <n v="0"/>
    <n v="1"/>
    <n v="0"/>
    <n v="12.23"/>
    <m/>
  </r>
  <r>
    <x v="2"/>
    <s v="CAR"/>
    <s v="Benguet"/>
    <n v="135722"/>
    <s v="Balangabang ES"/>
    <s v="TUBLAY"/>
    <n v="0"/>
    <n v="1"/>
    <n v="4"/>
    <s v="CONSTRUCTION OF ONE (1) STOREY - FOUR (4) CLASSROOMS SCHOOL BUILDING (WITHOUT TOILET) WITH PROVISION OF RAINWATER COLLECTOR, WATER AND SANITATION FACILITIES (4 - SEATER), SCHOOL FURNITURE, SOLAR PV ENERGY SYSTEM, AND WATER SYSTEM"/>
    <n v="21324715.173799999"/>
    <n v="18159900.520319998"/>
    <s v="Completed"/>
    <n v="1"/>
    <d v="2023-08-21T00:00:00"/>
    <d v="2023-08-14T00:00:00"/>
    <s v="LMS-2022-02"/>
    <s v="LMS-2022-01"/>
    <s v="May 11, 2022"/>
    <s v="May 18, 2022"/>
    <s v="May 31, 2022"/>
    <d v="2022-09-09T00:00:00"/>
    <s v="0CTOBER 6, 2022"/>
    <s v="JRF ANGOYNA GENERAL CONSTRUCTION"/>
    <n v="0"/>
    <n v="0"/>
    <n v="0"/>
    <n v="0"/>
    <n v="0"/>
    <n v="1"/>
    <n v="0"/>
    <n v="0"/>
    <n v="0"/>
    <n v="0"/>
    <n v="0"/>
    <n v="4"/>
    <n v="0"/>
    <n v="0"/>
    <n v="0"/>
    <n v="0"/>
    <n v="0"/>
    <n v="1"/>
    <n v="0"/>
    <n v="1"/>
    <n v="0"/>
    <n v="12.23"/>
    <m/>
  </r>
  <r>
    <x v="2"/>
    <s v="CAR"/>
    <s v="Benguet"/>
    <n v="135725"/>
    <s v="Dorencio ES"/>
    <s v="TUBLAY"/>
    <n v="0"/>
    <n v="1"/>
    <n v="4"/>
    <s v="CONSTRUCTION OF ONE (1) STOREY - FOUR (4) CLASSROOMS SCHOOL BUILDING (WITHOUT TOILET) WITH PROVISION OF RAINWATER COLLECTOR, WATER AND SANITATION FACILITIES (4 - SEATER), SCHOOL FURNITURE, SOLAR PV ENERGY SYSTEM, AND WATER SYSTEM"/>
    <n v="18770107.074299999"/>
    <n v="17086845.600000001"/>
    <s v="Completed"/>
    <n v="1"/>
    <d v="2023-11-10T00:00:00"/>
    <d v="2023-11-30T00:00:00"/>
    <s v="LMS-2022-01"/>
    <s v="LMS-2022-01"/>
    <s v="November 04, 2022"/>
    <s v="November 11, 2022"/>
    <s v="November 24, 2022"/>
    <d v="2023-01-20T00:00:00"/>
    <d v="2023-02-13T00:00:00"/>
    <s v="KAT BUILDERS"/>
    <n v="0"/>
    <n v="0"/>
    <n v="0"/>
    <n v="0"/>
    <n v="0"/>
    <n v="1"/>
    <n v="0"/>
    <n v="0"/>
    <n v="0"/>
    <n v="0"/>
    <n v="0"/>
    <n v="4"/>
    <n v="0"/>
    <n v="0"/>
    <n v="0"/>
    <n v="0"/>
    <n v="0"/>
    <n v="1"/>
    <n v="0"/>
    <n v="1"/>
    <n v="0"/>
    <n v="12.23"/>
    <m/>
  </r>
  <r>
    <x v="2"/>
    <s v="CAR"/>
    <s v="Ifugao"/>
    <n v="135799"/>
    <s v="Namal ES"/>
    <s v="ASIPULO"/>
    <n v="0"/>
    <n v="1"/>
    <n v="4"/>
    <s v="CONSTRUCTION OF ONE (1) STOREY - FOUR (4) CLASSROOMS SCHOOL BUILDING (WITH COMMON TOILET) WITH PROVISION OF RAINWATER COLLECTOR, SCHOOL FURNITURE, SLOPE PROTECTION, WATER SYSTEM AND PERIMETER FENCE (ONE BAY, 3.0M) WITH VEHICULAR  AND PEDESTRIAN ENTRANCE/EXIT GATES "/>
    <n v="23515376.984699998"/>
    <n v="23275032.579999998"/>
    <s v="Completed"/>
    <n v="1"/>
    <d v="2024-10-31T00:00:00"/>
    <d v="2025-05-30T00:00:00"/>
    <s v="LMS-2023-.02"/>
    <s v="LMS-2023-.03"/>
    <d v="2023-11-29T00:00:00"/>
    <d v="2023-12-06T00:00:00"/>
    <d v="2023-12-19T00:00:00"/>
    <d v="2024-02-07T00:00:00"/>
    <d v="2024-03-05T00:00:00"/>
    <s v="HAIGHTS CONSTRUCTION"/>
    <n v="0"/>
    <n v="0"/>
    <n v="0"/>
    <n v="0"/>
    <n v="0"/>
    <n v="1"/>
    <n v="0"/>
    <n v="0"/>
    <n v="0"/>
    <n v="0"/>
    <n v="0"/>
    <n v="4"/>
    <n v="0"/>
    <n v="0"/>
    <n v="0"/>
    <n v="0"/>
    <n v="0"/>
    <n v="1"/>
    <n v="0"/>
    <n v="0.98"/>
    <n v="2.0000000000000018E-2"/>
    <n v="5.25"/>
    <m/>
  </r>
  <r>
    <x v="2"/>
    <s v="CAR"/>
    <s v="Ifugao"/>
    <n v="135800"/>
    <s v="Nangkatengey ES"/>
    <s v="ASIPULO"/>
    <n v="0"/>
    <n v="1"/>
    <n v="6"/>
    <s v="CONSTRUCTION OF ONE (1) STOREY - FOUR (4) CLASSROOMS SCHOOL BUILDING (WITH COMMON TOILET)  WITH PROVISION OF RAIN WATER COLLECTOR, SCHOOL FURNITURE,SOLAR PV ENERGY SYSTEM AND WATER SYSTEM AND CONSTRUCTION OF ONE (1) STOREY -TWO(2) CLASSROOMS SCHOOL BUILDING (WITH COMMON TOILET) WITH PROVISION OF RAINWATER COLLECTOR, SCHOOL FURNITURE, SOLAR PV ENERGY SYSTEM, PERIMETER FENCE (ONE BAY, 3.0M) WITH VEHICULAR  AND PEDESTRIAN ENTRANCE/EXIT GATES AND  SLOPE PROTECTION"/>
    <n v="28545849.089200001"/>
    <n v="28270735.809999999"/>
    <s v="Completed"/>
    <n v="1"/>
    <d v="2024-10-30T00:00:00"/>
    <d v="2025-03-25T00:00:00"/>
    <s v="n/a"/>
    <s v="2023-10"/>
    <d v="2022-12-27T00:00:00"/>
    <d v="2023-01-03T00:00:00"/>
    <d v="2023-01-17T00:00:00"/>
    <s v="September 14,2023"/>
    <d v="2023-09-29T00:00:00"/>
    <s v="Northern Communications Inc."/>
    <n v="0"/>
    <n v="0"/>
    <n v="0"/>
    <n v="0"/>
    <n v="0"/>
    <n v="1"/>
    <n v="0"/>
    <n v="0"/>
    <n v="0"/>
    <n v="0"/>
    <n v="0"/>
    <n v="6"/>
    <n v="0"/>
    <n v="0"/>
    <n v="0"/>
    <n v="0"/>
    <n v="0"/>
    <n v="1"/>
    <n v="0"/>
    <n v="1"/>
    <n v="0"/>
    <n v="12.24"/>
    <m/>
  </r>
  <r>
    <x v="2"/>
    <s v="CAR"/>
    <s v="Kalinga"/>
    <n v="305213"/>
    <s v="Pasil National High School"/>
    <s v="PASIL"/>
    <n v="0"/>
    <n v="1"/>
    <n v="3"/>
    <s v="CONSTRUCTION OF ONE (1) STOREY - THREE (3) CLASSROOMS SCHOOL BUILDING (WITH COMMON TOILET) WITH PROVISION OF SCHOOL FURNITURE,AND WATER SYSTEM"/>
    <n v="11549894.546623806"/>
    <n v="10323114.960000001"/>
    <s v="Completed"/>
    <n v="1"/>
    <d v="2023-06-05T00:00:00"/>
    <s v="July 20, 2023"/>
    <s v="LMS 2022-CAR-Kalinga-002"/>
    <s v="LMS 2022-CAR-Kalinga-002"/>
    <s v="August 12,2022"/>
    <s v="August 19,2022"/>
    <s v="August 31,2022"/>
    <s v="October 14, 2022"/>
    <s v="December 22, 2022"/>
    <s v="Bangyan 3D Construction"/>
    <s v="Completed"/>
    <n v="0"/>
    <n v="0"/>
    <n v="0"/>
    <n v="0"/>
    <n v="1"/>
    <n v="0"/>
    <n v="0"/>
    <n v="0"/>
    <n v="0"/>
    <n v="0"/>
    <n v="3"/>
    <n v="0"/>
    <n v="0"/>
    <n v="0"/>
    <n v="0"/>
    <n v="0"/>
    <n v="1"/>
    <n v="0"/>
    <n v="1"/>
    <n v="0"/>
    <n v="11.24"/>
    <m/>
  </r>
  <r>
    <x v="2"/>
    <s v="CAR"/>
    <s v="Kalinga"/>
    <n v="136019"/>
    <s v="Cagaluan Elementary School"/>
    <s v="PASIL"/>
    <n v="0"/>
    <n v="1"/>
    <n v="4"/>
    <s v="CONSTRUCTION OF TWO (2) UNITS ONE (1) STOREY - TWO (2) CLASSROOMS SCHOOL BUILDING (WITH DETACHED TOILET) WITH SANITATION FACILITIES (4 - SEATER), SCHOOL FURNITURE AND WATER SYSTEM"/>
    <n v="12754502.0283"/>
    <n v="12625269.689999999"/>
    <s v="Completed"/>
    <n v="1"/>
    <d v="2024-02-21T00:00:00"/>
    <s v="August 12, 2024, 2023"/>
    <s v="LMS 2022-CAR-Kalinga-001"/>
    <s v="LMS 2022-CAR-Kalinga-001"/>
    <s v="August 12,2022"/>
    <s v="August 19,2022"/>
    <s v="August 31,2022"/>
    <s v="October 14, 2022"/>
    <s v="December 21, 2022"/>
    <s v="Stellar JFS General Engineering and Construction"/>
    <s v="Completed"/>
    <n v="0"/>
    <n v="0"/>
    <n v="0"/>
    <n v="0"/>
    <n v="1"/>
    <n v="0"/>
    <n v="0"/>
    <n v="0"/>
    <n v="0"/>
    <n v="0"/>
    <n v="4"/>
    <n v="0"/>
    <n v="0"/>
    <n v="0"/>
    <n v="0"/>
    <n v="0"/>
    <n v="1"/>
    <n v="0"/>
    <n v="1"/>
    <n v="0"/>
    <n v="7.23"/>
    <m/>
  </r>
  <r>
    <x v="2"/>
    <s v="CAR"/>
    <s v="Kalinga"/>
    <n v="136020"/>
    <s v="Cagaluan ES Annex (Da-o PS)"/>
    <s v="PASIL"/>
    <n v="0"/>
    <n v="1"/>
    <n v="4"/>
    <s v="CONSTRUCTION OF TWO (2) UNITS ONE (1) STOREY - TWO (2) CLASSROOMS SCHOOL BUILDING (WITH DETACHED TOILET) WITH SANITATION FACILITIES (4 - SEATER), SCHOOL FURNITURE AND WATER SYSTEM"/>
    <n v="13755283.863248849"/>
    <n v="9168628.5500000007"/>
    <s v="Completed"/>
    <n v="1"/>
    <d v="2024-06-13T00:00:00"/>
    <d v="2024-09-12T00:00:00"/>
    <s v="LMS 2022-CAR-Kalinga-002"/>
    <s v="LMS 2022-CAR-Kalinga-002"/>
    <s v="July 6, 2023"/>
    <s v="July 13, 2023"/>
    <s v="July 24, 2023"/>
    <s v="September 19, 2023"/>
    <s v="October 25, 2023"/>
    <s v="NIHK Construction Services"/>
    <s v="Completed"/>
    <n v="0"/>
    <n v="0"/>
    <n v="0"/>
    <n v="0"/>
    <n v="1"/>
    <n v="0"/>
    <n v="0"/>
    <n v="0"/>
    <n v="0"/>
    <n v="0"/>
    <n v="4"/>
    <n v="0"/>
    <n v="0"/>
    <n v="0"/>
    <n v="0"/>
    <n v="0"/>
    <n v="1"/>
    <n v="0"/>
    <n v="1"/>
    <n v="0"/>
    <n v="11.24"/>
    <m/>
  </r>
  <r>
    <x v="2"/>
    <s v="CAR"/>
    <s v="Mt. Province"/>
    <n v="136188"/>
    <s v="Latang Elementary School"/>
    <s v="BARLIG"/>
    <n v="0"/>
    <n v="1"/>
    <n v="4"/>
    <s v="CONSTRUCTION OF ELEVATED ONE (1) STOREY - TWO (2) CLASSROOMS SCHOOL BUILDING (WITH COMMON TOILET) WITH PROVISION OF RAINWATER COLLECTOR, SCHOOL FURNITURE, SOLAR PV ENERGY SYSTEM, WATER SYSTEM, PERIMETER FENCE AND REPAIR OF TWO (2) CLASSROOM SCHOOL BUILDING."/>
    <n v="32409555.989190228"/>
    <n v="32000000"/>
    <s v="Completed"/>
    <n v="1"/>
    <d v="2023-11-10T00:00:00"/>
    <s v="January  26, 2024"/>
    <s v="INF-2022 LMS-003"/>
    <s v="INF-2022 LMS-003"/>
    <d v="2022-11-13T00:00:00"/>
    <d v="2022-12-05T00:00:00"/>
    <d v="2022-12-05T00:00:00"/>
    <d v="2022-12-19T00:00:00"/>
    <d v="2023-01-04T00:00:00"/>
    <s v="BAJE CONSTRUCTION"/>
    <s v="completed W/ time extension"/>
    <n v="0"/>
    <n v="0"/>
    <n v="0"/>
    <n v="0"/>
    <n v="1"/>
    <n v="0"/>
    <n v="0"/>
    <n v="0"/>
    <n v="0"/>
    <n v="0"/>
    <n v="4"/>
    <n v="0"/>
    <n v="0"/>
    <n v="0"/>
    <n v="0"/>
    <n v="0"/>
    <n v="1"/>
    <n v="0"/>
    <n v="1"/>
    <n v="0"/>
    <n v="2.2400000000000002"/>
    <m/>
  </r>
  <r>
    <x v="2"/>
    <s v="CAR"/>
    <s v="Mt. Province"/>
    <n v="136334"/>
    <s v="Belwang Elementary School"/>
    <s v="SADANGA"/>
    <n v="0"/>
    <n v="1"/>
    <n v="4"/>
    <s v="CONSTRUCTION OF ELEVATED ONE (1) STOREY - TWO (2) CLASSROOMS SCHOOL BUILDING (WITH COMMON TOILET) WITH PROVISION OF RAINWATER COLLECTOR, SCHOOL FURNITURE, SOLAR PV ENERGY SYSTEM, WATER SYSTEM, PERIMETER FENCE AND REPAIR OF TWO (2) CLASSROOM SCHOOL BUILDING."/>
    <n v="32899132.20874773"/>
    <n v="13427411.970000001"/>
    <s v="Completed"/>
    <n v="1"/>
    <d v="2024-02-15T00:00:00"/>
    <d v="2024-03-25T00:00:00"/>
    <s v="INFRA2023-002"/>
    <s v="INFRA2023-002"/>
    <d v="2023-05-02T00:00:00"/>
    <d v="2023-05-16T00:00:00"/>
    <d v="2023-05-25T00:00:00"/>
    <d v="2023-06-02T00:00:00"/>
    <d v="2023-07-20T00:00:00"/>
    <s v="DANREV"/>
    <s v="completed"/>
    <n v="0"/>
    <n v="0"/>
    <n v="0"/>
    <n v="0"/>
    <n v="1"/>
    <n v="0"/>
    <n v="0"/>
    <n v="0"/>
    <n v="0"/>
    <n v="0"/>
    <n v="4"/>
    <n v="0"/>
    <n v="0"/>
    <n v="0"/>
    <n v="0"/>
    <n v="0"/>
    <n v="1"/>
    <n v="0"/>
    <n v="1"/>
    <n v="0"/>
    <n v="6.24"/>
    <m/>
  </r>
  <r>
    <x v="2"/>
    <s v="CAR"/>
    <s v="Mt. Province"/>
    <n v="136348"/>
    <s v="Kilong Elementary School"/>
    <s v="SAGADA"/>
    <n v="0"/>
    <n v="1"/>
    <n v="4"/>
    <s v="CONSTRUCTION OF ELEVATED ONE (1) STOREY - TWO (2) CLASSROOMS SCHOOL BUILDING (WITH COMMON TOILET) WITH PROVISION OF RAINWATER COLLECTOR, SCHOOL FURNITURE, SOLAR PV ENERGY SYSTEM, WATER SYSTEM, PERIMETER FENCE AND REPAIR OF TWO (2) CLASSROOM SCHOOL BUILDING."/>
    <n v="34321745.874899715"/>
    <n v="16945355.98"/>
    <s v="Completed"/>
    <n v="1"/>
    <d v="2024-04-08T00:00:00"/>
    <d v="2024-07-10T00:00:00"/>
    <s v="BEFF-INFRA2023-018"/>
    <s v="BEFF-INFRA2023-018"/>
    <d v="2024-01-26T00:00:00"/>
    <d v="2024-02-07T00:00:00"/>
    <d v="2024-02-20T00:00:00"/>
    <d v="2024-03-05T00:00:00"/>
    <d v="2024-03-08T00:00:00"/>
    <s v="RBEP"/>
    <n v="0"/>
    <n v="0"/>
    <n v="0"/>
    <n v="0"/>
    <n v="0"/>
    <n v="1"/>
    <n v="0"/>
    <n v="0"/>
    <n v="0"/>
    <n v="0"/>
    <n v="0"/>
    <n v="4"/>
    <n v="0"/>
    <n v="0"/>
    <n v="0"/>
    <n v="0"/>
    <n v="0"/>
    <n v="1"/>
    <n v="0"/>
    <n v="1"/>
    <n v="0"/>
    <n v="2.2400000000000002"/>
    <m/>
  </r>
  <r>
    <x v="2"/>
    <s v="CAR"/>
    <s v="Tabuk City"/>
    <n v="137049"/>
    <s v="Callagan Elementary School"/>
    <s v="CITY OF TABUK (Capital)"/>
    <n v="0"/>
    <n v="1"/>
    <n v="4"/>
    <s v="CONSTRUCTION OF ONE (1) STOREY - FOUR (4) CLASSROOMS SCHOOL BUILDING (WITH COMMON TOILET) WITH PROVISION OF RAINWATER COLLECTOR, SCHOOL FURNITURE, PERIMETER FENCE (1 BAY = 3.0m) AND WATER SYSTEM"/>
    <n v="17836389.980599999"/>
    <n v="16943551"/>
    <s v="Completed"/>
    <n v="1"/>
    <d v="2024-04-08T00:00:00"/>
    <d v="2024-07-10T00:00:00"/>
    <s v="BEFF-INFRA2023-019"/>
    <s v="BEFF-INFRA2023-019"/>
    <d v="2024-01-26T00:00:00"/>
    <d v="2024-02-07T00:00:00"/>
    <d v="2024-02-20T00:00:00"/>
    <d v="2024-03-05T00:00:00"/>
    <d v="2024-03-08T00:00:00"/>
    <s v="RBEP"/>
    <n v="0"/>
    <n v="0"/>
    <n v="0"/>
    <n v="0"/>
    <n v="0"/>
    <n v="1"/>
    <n v="0"/>
    <n v="0"/>
    <n v="0"/>
    <n v="0"/>
    <n v="0"/>
    <n v="4"/>
    <n v="0"/>
    <n v="0"/>
    <n v="0"/>
    <n v="0"/>
    <n v="0"/>
    <n v="1"/>
    <n v="0"/>
    <n v="1"/>
    <n v="0"/>
    <n v="7.23"/>
    <m/>
  </r>
  <r>
    <x v="2"/>
    <s v="CARAGA"/>
    <s v="Agusan del Norte"/>
    <n v="131530"/>
    <s v="Balangbalang ES"/>
    <s v="REMEDIOS T. ROMUALDEZ"/>
    <n v="2"/>
    <n v="1"/>
    <n v="4"/>
    <s v="CONSTRUCTION OF TWO (2) UNITS ONE (1) STOREY - TWO (2) CLASSROOMS SCHOOL BUILDING (WITH COMMON TOILET) WITH PROVISION OF RAINWATER COLLECTOR,SLOPE PROTECTION, SCHOOL FURNITURE, SOLAR PV ENERGY SYSTEM AND WATER SYSTEM "/>
    <n v="22633517.108799998"/>
    <n v="12091132.49"/>
    <s v="Completed"/>
    <n v="1"/>
    <d v="2023-11-22T00:00:00"/>
    <d v="2023-11-22T00:00:00"/>
    <s v="2023-001-LMS-CARAGA"/>
    <s v="006-2023"/>
    <d v="2023-04-20T00:00:00"/>
    <d v="2023-04-27T00:00:00"/>
    <d v="2023-05-09T00:00:00"/>
    <d v="2023-05-24T00:00:00"/>
    <d v="2023-05-26T00:00:00"/>
    <s v="AMALGO CONSTRUCTION"/>
    <s v="With Time Extension due to Extra Work"/>
    <n v="0"/>
    <n v="0"/>
    <n v="0"/>
    <n v="0"/>
    <n v="1"/>
    <n v="0"/>
    <n v="0"/>
    <n v="0"/>
    <n v="0"/>
    <n v="0"/>
    <n v="4"/>
    <n v="0"/>
    <n v="0"/>
    <n v="0"/>
    <n v="0"/>
    <n v="0"/>
    <n v="1"/>
    <n v="0"/>
    <n v="1"/>
    <n v="0"/>
    <n v="12.23"/>
    <m/>
  </r>
  <r>
    <x v="2"/>
    <s v="CARAGA"/>
    <s v="Dinagat Island"/>
    <n v="304823"/>
    <s v="Cab-ilan National High School"/>
    <s v="DINAGAT"/>
    <n v="0"/>
    <n v="1"/>
    <n v="4"/>
    <s v="CONSTRUCTION OF ONE (1) STOREY - FOUR (4) CLASSROOMS SCHOOL BUILDING (WITH COMMON TOILET) WITH PROVISION OF RAINWATER COLLECTOR, SCHOOL FURNITURE, SOLAR PV ENERGY SYSTEM, AND WATER SYSTEM"/>
    <n v="25399321.642100003"/>
    <n v="11736814.199999999"/>
    <s v="Completed"/>
    <n v="1"/>
    <d v="2024-05-25T00:00:00"/>
    <d v="2024-06-22T00:00:00"/>
    <s v="LMS-001"/>
    <n v="44958"/>
    <s v="18/04/2022"/>
    <s v="29/04/2022"/>
    <s v="13/05/2022"/>
    <d v="2022-06-07T00:00:00"/>
    <d v="2022-07-26T00:00:00"/>
    <s v="RJB CONSTRUCTION AND SUPPLY"/>
    <s v="COMPLETED"/>
    <n v="0"/>
    <n v="0"/>
    <n v="0"/>
    <n v="0"/>
    <n v="1"/>
    <n v="0"/>
    <n v="0"/>
    <n v="0"/>
    <n v="0"/>
    <n v="0"/>
    <n v="4"/>
    <n v="0"/>
    <n v="0"/>
    <n v="0"/>
    <n v="0"/>
    <n v="0"/>
    <n v="1"/>
    <n v="0"/>
    <n v="1"/>
    <n v="0"/>
    <n v="12.23"/>
    <m/>
  </r>
  <r>
    <x v="2"/>
    <s v="CARAGA"/>
    <s v="Dinagat Island"/>
    <n v="132316"/>
    <s v="Osmeña Elementary School"/>
    <s v="LIBJO (ALBOR)"/>
    <n v="0"/>
    <n v="1"/>
    <n v="4"/>
    <s v="CONSTRUCTION OF ONE (1) STOREY - FOUR (4) CLASSROOMS SCHOOL BUILDING (WITH COMMON TOILET) WITH PROVISION OF RAINWATER COLLECTOR, SCHOOL FURNITURE, SOLAR PV ENERGY SYSTEM, AND WATER SYSTEM"/>
    <n v="23245664.4637"/>
    <n v="21098025.140000001"/>
    <s v="Completed"/>
    <n v="1"/>
    <d v="2024-11-20T00:00:00"/>
    <d v="2025-05-22T00:00:00"/>
    <s v="INFRA2023-004"/>
    <s v="INFRA2023-004"/>
    <d v="2023-12-04T00:00:00"/>
    <d v="2023-12-11T00:00:00"/>
    <d v="2024-01-03T00:00:00"/>
    <d v="2024-01-31T00:00:00"/>
    <d v="2024-05-25T00:00:00"/>
    <s v="RJB CONSTRUCTION AND SUPPLY"/>
    <m/>
    <n v="0"/>
    <n v="0"/>
    <n v="0"/>
    <n v="0"/>
    <n v="1"/>
    <n v="0"/>
    <n v="0"/>
    <n v="0"/>
    <n v="0"/>
    <n v="0"/>
    <n v="4"/>
    <n v="0"/>
    <n v="0"/>
    <n v="0"/>
    <n v="0"/>
    <n v="0"/>
    <n v="1"/>
    <n v="0"/>
    <n v="1"/>
    <n v="0"/>
    <n v="3.24"/>
    <m/>
  </r>
  <r>
    <x v="2"/>
    <s v="CARAGA"/>
    <s v="Dinagat Island"/>
    <n v="132317"/>
    <s v="Plaridel Elementary School"/>
    <s v="LIBJO (ALBOR)"/>
    <n v="0"/>
    <n v="1"/>
    <n v="4"/>
    <s v="CONSTRUCTION OF ONE (1) STOREY - FOUR (4) CLASSROOMS SCHOOL BUILDING (WITH COMMON TOILET) WITH PROVISION OF RAINWATER COLLECTOR, SCHOOL FURNITURE, SOLAR PV ENERGY SYSTEM, AND WATER SYSTEM"/>
    <n v="21422137.7841"/>
    <n v="21036508.359999999"/>
    <s v="Completed"/>
    <n v="1"/>
    <d v="2022-12-28T00:00:00"/>
    <d v="2023-06-06T00:00:00"/>
    <s v="INFRA22-003-02"/>
    <s v="PB-05-2023"/>
    <d v="2023-07-03T00:00:00"/>
    <d v="2023-07-10T00:00:00"/>
    <d v="2023-07-24T00:00:00"/>
    <d v="2023-08-14T00:00:00"/>
    <d v="2023-08-25T00:00:00"/>
    <s v="ARDRAW"/>
    <s v="COMPLETED"/>
    <n v="0"/>
    <n v="0"/>
    <n v="0"/>
    <n v="0"/>
    <n v="1"/>
    <n v="0"/>
    <n v="0"/>
    <n v="0"/>
    <n v="0"/>
    <n v="0"/>
    <n v="4"/>
    <n v="0"/>
    <n v="0"/>
    <n v="0"/>
    <n v="0"/>
    <n v="0"/>
    <n v="1"/>
    <n v="0"/>
    <n v="1"/>
    <n v="0"/>
    <n v="12.23"/>
    <m/>
  </r>
  <r>
    <x v="2"/>
    <s v="CARAGA"/>
    <s v="Siargao"/>
    <n v="132186"/>
    <s v="Katipunan Elementary School"/>
    <s v="PILAR"/>
    <n v="1"/>
    <n v="1"/>
    <n v="4"/>
    <s v="CONSTRUCTION OF ONE (1) STOREY - FOUR (4) CLASSROOMS SCHOOL BUILDING (WITH COMMON TOILET) WITH PROVISION OF RAINWATER COLLECTOR, SCHOOL FURNITURE, SOLAR PV ENERGY SYSTEM, AND WATER SYSTEM"/>
    <n v="20882792.885599997"/>
    <n v="17970756.579999998"/>
    <s v="Completed"/>
    <n v="1"/>
    <d v="2022-12-28T00:00:00"/>
    <d v="2022-12-05T00:00:00"/>
    <s v="BEFF-INFRA2022-008"/>
    <s v="BEFF-INFRA2022-008"/>
    <d v="2022-03-31T00:00:00"/>
    <d v="2022-04-07T00:00:00"/>
    <d v="2022-04-21T00:00:00"/>
    <d v="2022-05-10T00:00:00"/>
    <d v="2022-05-19T00:00:00"/>
    <s v="RELY CONSTRUCTION AND SUPPLY"/>
    <n v="0"/>
    <n v="0"/>
    <n v="0"/>
    <n v="0"/>
    <n v="0"/>
    <n v="1"/>
    <n v="0"/>
    <n v="0"/>
    <n v="0"/>
    <n v="0"/>
    <n v="0"/>
    <n v="4"/>
    <n v="0"/>
    <n v="0"/>
    <n v="0"/>
    <n v="0"/>
    <n v="0"/>
    <n v="1"/>
    <n v="0"/>
    <n v="1"/>
    <n v="0"/>
    <n v="3.24"/>
    <m/>
  </r>
  <r>
    <x v="2"/>
    <s v="CARAGA"/>
    <s v="Siargao"/>
    <n v="132207"/>
    <s v="Bailan Elementary School"/>
    <s v="SANTA MONICA (SAPAO)"/>
    <n v="1"/>
    <n v="1"/>
    <n v="4"/>
    <s v="CONSTRUCTION OF ONE (1) STOREY - FOUR (4) CLASSROOMS SCHOOL BUILDING (WITH COMMON TOILET) WITH PROVISION OF RAINWATER COLLECTOR, SCHOOL FURNITURE, SOLAR PV ENERGY SYSTEM, AND WATER SYSTEM"/>
    <n v="20884952.760499999"/>
    <n v="16246968.08"/>
    <s v="Completed"/>
    <n v="1"/>
    <d v="2022-12-28T00:00:00"/>
    <d v="2023-03-18T00:00:00"/>
    <s v="BEFF-INFRA2022-009"/>
    <s v="BEFF-INFRA2022-009"/>
    <d v="2022-03-31T00:00:00"/>
    <d v="2022-04-07T00:00:00"/>
    <d v="2022-04-21T00:00:00"/>
    <d v="2022-05-10T00:00:00"/>
    <d v="2022-05-19T00:00:00"/>
    <s v="INNOVATI CONSTRUCTION CORP"/>
    <n v="0"/>
    <n v="0"/>
    <n v="0"/>
    <n v="0"/>
    <n v="0"/>
    <n v="1"/>
    <n v="0"/>
    <n v="0"/>
    <n v="0"/>
    <n v="0"/>
    <n v="0"/>
    <n v="4"/>
    <n v="0"/>
    <n v="0"/>
    <n v="0"/>
    <n v="0"/>
    <n v="0"/>
    <n v="1"/>
    <n v="0"/>
    <n v="1"/>
    <n v="0"/>
    <n v="3.24"/>
    <m/>
  </r>
  <r>
    <x v="2"/>
    <s v="CARAGA"/>
    <s v="Surigao del Norte"/>
    <n v="132349"/>
    <s v="Little Baguio ES"/>
    <s v="BACUAG"/>
    <n v="2"/>
    <n v="1"/>
    <n v="5"/>
    <s v="CONSTRUCTION OF ONE (1) STOREY - FOUR (4) CLASSROOMS SCHOOL BUILDING (WITH COMMON TOILET) WITH PROVISION OF RAINWATER COLLECTOR, SCHOOL FURNITURE, PERIMETER FENCE (1 BAY = 3.0m), SOLAR PV ENERGY SYSTEM, WATER SYSTEM AND REPAIR/REHABILITATION OF 1 STY 1 CL DEPED STANDARD BUILDING"/>
    <n v="17775494.1415"/>
    <n v="17586011.079999998"/>
    <s v="Completed"/>
    <n v="1"/>
    <d v="2024-07-03T00:00:00"/>
    <d v="2023-11-06T00:00:00"/>
    <s v="2023LMSRO1-02"/>
    <s v="SDOLU-LMS 2023-2"/>
    <d v="2023-11-20T00:00:00"/>
    <d v="2023-11-29T00:00:00"/>
    <d v="2023-12-13T00:00:00"/>
    <d v="2023-12-26T00:00:00"/>
    <d v="2024-01-05T00:00:00"/>
    <s v="LAV CONSTRUCTION AND SUPPLY"/>
    <s v="DIVISION IMPLEMENTED ( SUSPENDED DUE TO NON PASSABLE SITE)"/>
    <n v="0"/>
    <n v="0"/>
    <n v="0"/>
    <n v="0"/>
    <n v="1"/>
    <n v="0"/>
    <n v="0"/>
    <n v="0"/>
    <n v="0"/>
    <n v="0"/>
    <n v="5"/>
    <n v="0"/>
    <n v="0"/>
    <n v="0"/>
    <n v="0"/>
    <n v="0"/>
    <n v="1"/>
    <n v="0"/>
    <n v="1"/>
    <n v="0"/>
    <n v="3.24"/>
    <m/>
  </r>
  <r>
    <x v="2"/>
    <s v="CARAGA"/>
    <s v="Surigao del Norte"/>
    <n v="132463"/>
    <s v="Sohoton ES"/>
    <s v="MALIMONO"/>
    <n v="2"/>
    <n v="1"/>
    <n v="4"/>
    <s v="CONSTRUCTION OF ONE (1) UNIT ONE (1) STOREY - TWO (2) CLASSROOMS SCHOOL BUILDING (WITH COMMON TOILET) WITH PROVISION OF RAINWATER COLLECTOR, SCHOOL FURNITURE, SOLAR PV ENERGY SYSTEM, WATER SYSTEM AND REPAIR/REHABILITATION OF 1STY 2 CL BLSB TYPE I BUILDING"/>
    <n v="17220573.810799997"/>
    <n v="10698569.48"/>
    <s v="Completed"/>
    <n v="1"/>
    <d v="2023-12-26T00:00:00"/>
    <d v="2024-04-29T00:00:00"/>
    <s v="LMS 2022-RII-CAGAYAN-001"/>
    <s v="INFRA2023 045 LOT 1"/>
    <d v="2023-05-08T00:00:00"/>
    <d v="2023-05-16T00:00:00"/>
    <d v="2023-05-29T00:00:00"/>
    <d v="2023-06-19T00:00:00"/>
    <d v="2023-06-22T00:00:00"/>
    <s v="GANIE CONSTRUCTION"/>
    <n v="0"/>
    <n v="0"/>
    <n v="0"/>
    <n v="0"/>
    <n v="0"/>
    <n v="1"/>
    <n v="0"/>
    <n v="0"/>
    <n v="0"/>
    <n v="0"/>
    <n v="0"/>
    <n v="4"/>
    <n v="0"/>
    <n v="0"/>
    <n v="0"/>
    <n v="0"/>
    <n v="0"/>
    <n v="1"/>
    <n v="0"/>
    <n v="1"/>
    <n v="0"/>
    <n v="3.24"/>
    <m/>
  </r>
  <r>
    <x v="2"/>
    <s v="CARAGA"/>
    <s v="Surigao del Norte"/>
    <n v="132528"/>
    <s v="Gacepan ES"/>
    <s v="SISON"/>
    <n v="2"/>
    <n v="1"/>
    <n v="5"/>
    <s v="CONSTRUCTION OF ONE (1) UNIT ONE (1) STOREY - TWO (2) CLASSROOMS SCHOOL BUILDING (WITH COMMON TOILET) WITH PROVISION OF RAINWATER COLLECTOR, SCHOOL FURNITURE, SOLAR PV ENERGY SYSTEM, WATER SYSTEM AND REPAIR/REHABILITATION OF TWO (2) 1STY 3 CL BLSB TYPE I BUILDING"/>
    <n v="19503501.202300001"/>
    <n v="15072295.699999999"/>
    <s v="Completed"/>
    <n v="1"/>
    <d v="2023-11-07T00:00:00"/>
    <s v="February 13m 2024"/>
    <s v="LMS 2022-RII-CAGAYAN-002"/>
    <s v="INFRA2023 045 LOT 2"/>
    <d v="2023-05-08T00:00:00"/>
    <d v="2023-05-16T00:00:00"/>
    <d v="2023-05-29T00:00:00"/>
    <d v="2023-06-19T00:00:00"/>
    <d v="2023-06-22T00:00:00"/>
    <s v="YZK CONSTRUCTION"/>
    <n v="0"/>
    <n v="0"/>
    <n v="0"/>
    <n v="0"/>
    <n v="0"/>
    <n v="1"/>
    <n v="0"/>
    <n v="0"/>
    <n v="0"/>
    <n v="0"/>
    <n v="0"/>
    <n v="5"/>
    <n v="0"/>
    <n v="0"/>
    <n v="0"/>
    <n v="0"/>
    <n v="0"/>
    <n v="1"/>
    <n v="0"/>
    <n v="1"/>
    <n v="0"/>
    <n v="3.24"/>
    <m/>
  </r>
  <r>
    <x v="2"/>
    <s v="CARAGA"/>
    <s v="Surigao del Norte"/>
    <n v="132547"/>
    <s v="SALVACION ES"/>
    <s v="TAGANA-AN"/>
    <n v="2"/>
    <n v="1"/>
    <n v="4"/>
    <s v="CONSTRUCTION OF ONE (1) UNIT ONE (1) STOREY - TWO (2) CLASSROOMS SCHOOL BUILDING (WITH COMMON TOILET) WITH PROVISION OF RAINWATER COLLECTOR, SCHOOL FURNITURE, SOLAR PV ENERGY SYSTEM, WATER SYSTEM AND REPAIR/REHABILITATION OF TWO (2) UNITS  1STY 2 CL BLSB TYPE I BUILDING"/>
    <n v="17808072.6712"/>
    <s v=" 14214688.77"/>
    <s v="Completed"/>
    <n v="1"/>
    <d v="2023-07-18T00:00:00"/>
    <d v="2024-02-02T00:00:00"/>
    <s v="2022-004-LMS-CARAGA"/>
    <s v="003-2023"/>
    <d v="2022-12-28T00:00:00"/>
    <d v="2023-01-05T00:00:00"/>
    <d v="2023-01-17T00:00:00"/>
    <d v="2023-02-01T00:00:00"/>
    <d v="2023-02-03T00:00:00"/>
    <s v="DANREV CONSTRUCTION AND SUPPLY"/>
    <s v="-"/>
    <n v="0"/>
    <n v="0"/>
    <n v="0"/>
    <n v="0"/>
    <n v="1"/>
    <n v="0"/>
    <n v="0"/>
    <n v="0"/>
    <n v="0"/>
    <n v="0"/>
    <n v="4"/>
    <n v="0"/>
    <n v="0"/>
    <n v="0"/>
    <n v="0"/>
    <n v="0"/>
    <n v="1"/>
    <n v="0"/>
    <n v="1"/>
    <n v="0"/>
    <n v="3.24"/>
    <m/>
  </r>
  <r>
    <x v="2"/>
    <s v="CARAGA"/>
    <s v="Surigao del Sur"/>
    <n v="214548"/>
    <s v="Tabinas Indigenous Community Elementary School"/>
    <s v="CARMEN"/>
    <n v="1"/>
    <n v="1"/>
    <n v="4"/>
    <s v="CONSTRUCTION OF ONE (1) STOREY - FOUR (4) CLASSROOMS SCHOOL BUILDING (WITH COMMON TOILET) WITH PROVISION OF RAINWATER COLLECTOR, SCHOOL FURNITURE, SOLAR PV ENERGY SYSTEM, WATER SYSTEM, AND FLOOD MARKER"/>
    <n v="21084577.876800001"/>
    <n v="17818880.190000001"/>
    <s v="Completed"/>
    <n v="1"/>
    <d v="2024-05-15T00:00:00"/>
    <d v="2024-08-01T00:00:00"/>
    <s v="CY2023 LMS"/>
    <s v="CY2023 LMS"/>
    <d v="2023-06-26T00:00:00"/>
    <d v="2023-07-03T00:00:00"/>
    <d v="2023-07-17T00:00:00"/>
    <d v="2023-08-15T00:00:00"/>
    <d v="2023-09-13T00:00:00"/>
    <s v="Rely Construction and Supply"/>
    <s v="with Time Extensions due to unworkable days due to bad weather condition and delays in the delivery of materials due to unpassable road"/>
    <n v="0"/>
    <n v="0"/>
    <n v="0"/>
    <n v="0"/>
    <n v="1"/>
    <n v="0"/>
    <n v="0"/>
    <n v="0"/>
    <n v="0"/>
    <n v="0"/>
    <n v="4"/>
    <n v="0"/>
    <n v="0"/>
    <n v="0"/>
    <n v="0"/>
    <n v="0"/>
    <n v="1"/>
    <n v="0"/>
    <n v="1"/>
    <n v="0"/>
    <n v="12.23"/>
    <m/>
  </r>
  <r>
    <x v="2"/>
    <s v="Region II"/>
    <s v="Batanes"/>
    <n v="102319"/>
    <s v="Yawran Barrio School"/>
    <s v="ITBAYAT"/>
    <n v="0"/>
    <n v="1"/>
    <n v="2"/>
    <s v="CONSTRUCTION OF ONE (1) STOREY - TWO (2) CLASSROOMS SCHOOL BUILDING (WITH COMMON TOILET) WITH PROVISION OF RAINWATER COLLECTOR, SCHOOL FURNITURE, AND WATER SYSTEM"/>
    <n v="10213731.6964"/>
    <n v="0"/>
    <s v="Completed"/>
    <n v="1"/>
    <d v="1899-12-30T00:00:00"/>
    <d v="1899-12-30T00:00:00"/>
    <n v="0"/>
    <n v="0"/>
    <d v="1899-12-30T00:00:00"/>
    <d v="2023-06-26T00:00:00"/>
    <d v="2023-07-10T00:00:00"/>
    <d v="1899-12-30T00:00:00"/>
    <d v="1899-12-30T00:00:00"/>
    <n v="0"/>
    <n v="0"/>
    <n v="0"/>
    <n v="0"/>
    <n v="0"/>
    <n v="0"/>
    <n v="1"/>
    <n v="0"/>
    <n v="0"/>
    <n v="0"/>
    <n v="0"/>
    <n v="0"/>
    <n v="2"/>
    <n v="0"/>
    <n v="0"/>
    <n v="0"/>
    <n v="0"/>
    <n v="0"/>
    <n v="1"/>
    <n v="0"/>
    <n v="1"/>
    <n v="0"/>
    <n v="9.24"/>
    <m/>
  </r>
  <r>
    <x v="2"/>
    <s v="Region II"/>
    <s v="Batanes"/>
    <n v="102327"/>
    <s v="Nakanmuan Elementary School"/>
    <s v="SABTANG"/>
    <n v="0"/>
    <n v="1"/>
    <n v="2"/>
    <s v="CONSTRUCTION OF ONE (1) STOREY - TWO (2) CLASSROOMS SCHOOL BUILDING (WITHOUT TOILET) WITH SOLAR PV ENERGY AND WATER SYSTEM, SCHOOL FURNITURE, SLOPE PROTECTION, AND SANITATION FACILITIES IN THE LAST MILE SCHOOL CONSTRUCTION OF GROUP HANDWASHING FACILITIES, REPAIR OF EXISTING THREE (3) CLASSROOMS CONSTRUCTION OF POWERHOUSE (FOR FUTURE ELECTRIFICATION PROJECT) AND SERVICE ENTRANCE POST"/>
    <n v="10379721.4300004"/>
    <s v=" "/>
    <s v="Completed"/>
    <n v="1"/>
    <s v="March 27, 2025"/>
    <s v="March 26, 2025"/>
    <s v="2022-11-0196"/>
    <s v="2022-11-0196"/>
    <s v="May 5, 2023"/>
    <s v="April 13, 2023"/>
    <s v="June 14, 2023"/>
    <s v="August 11, 2023"/>
    <s v="August 23, 2023"/>
    <s v="Achanzar Construction"/>
    <s v="with realignment change in scope of work but same school"/>
    <n v="0"/>
    <n v="0"/>
    <n v="0"/>
    <n v="0"/>
    <n v="1"/>
    <n v="0"/>
    <n v="0"/>
    <n v="0"/>
    <n v="0"/>
    <n v="0"/>
    <n v="2"/>
    <n v="0"/>
    <n v="0"/>
    <n v="0"/>
    <n v="0"/>
    <n v="0"/>
    <n v="1"/>
    <n v="0"/>
    <n v="1"/>
    <n v="0"/>
    <n v="10.24"/>
    <m/>
  </r>
  <r>
    <x v="2"/>
    <s v="Region II"/>
    <s v="Cagayan"/>
    <n v="501587"/>
    <s v="Bural Integrated School"/>
    <s v="RIZAL"/>
    <n v="2"/>
    <n v="1"/>
    <n v="6"/>
    <s v="CONSTRUCTION OF ONE (1) STOREY - TWO (2) CLASSROOMS SCHOOL BUILDING and ONE (1) STOREY FOUR (4) CLASSROOMS SCHOOL BUILDING (WITH COMMON TOILET) WITH PROVISION OF RAINWATER"/>
    <n v="24792922.25"/>
    <n v="20313727.82"/>
    <s v="Completed"/>
    <n v="1"/>
    <s v="February 10, 2024"/>
    <s v="July 30, 2024"/>
    <s v="LMS 2022-RII-CAGAYAN-002"/>
    <s v="INFRA 2023-044"/>
    <s v="MAY 8, 2023"/>
    <s v="MAY 15, 2023"/>
    <s v="MAY 29, 2023"/>
    <s v="JUNE 20, 2023"/>
    <s v="JUNE 30, 2023"/>
    <s v="FOREF CONSTRUCTION"/>
    <n v="0"/>
    <n v="0"/>
    <n v="0"/>
    <n v="0"/>
    <n v="0"/>
    <n v="1"/>
    <n v="0"/>
    <n v="0"/>
    <n v="0"/>
    <n v="0"/>
    <n v="0"/>
    <n v="6"/>
    <n v="0"/>
    <n v="0"/>
    <n v="0"/>
    <n v="0"/>
    <n v="0"/>
    <n v="1"/>
    <n v="0"/>
    <n v="1"/>
    <n v="0"/>
    <n v="7.24"/>
    <m/>
  </r>
  <r>
    <x v="2"/>
    <s v="Region II"/>
    <s v="Cagayan"/>
    <n v="501586"/>
    <s v="San Juan ES"/>
    <s v="RIZAL"/>
    <n v="2"/>
    <n v="1"/>
    <n v="4"/>
    <s v="CONSTRUCTION OF 2 UNITS ONE (1) STOREY - TWO (2) CLASSROOMS SCHOOL BUILDING (WITH COMMON TOILET) WITH PROVISION OF RAINWATER COLLECTOR, SCHOOL FURNITURE, AND SOLAR PV ENERGY SYSTEM"/>
    <n v="19396557.120000001"/>
    <n v="14311206.33"/>
    <s v="Completed"/>
    <n v="1"/>
    <d v="2024-04-23T00:00:00"/>
    <s v="November 29, 2023"/>
    <s v="LMS 2022-RII-CAGAYAN-002"/>
    <s v="INFRA2022-065"/>
    <d v="2023-10-20T00:00:00"/>
    <d v="2023-10-26T00:00:00"/>
    <d v="2023-11-06T00:00:00"/>
    <d v="2023-12-20T00:00:00"/>
    <d v="2023-12-29T00:00:00"/>
    <s v="GCPK CONSTRUCTION AND SUPPLY"/>
    <n v="0"/>
    <n v="0"/>
    <n v="0"/>
    <n v="0"/>
    <n v="0"/>
    <n v="1"/>
    <n v="0"/>
    <n v="0"/>
    <n v="0"/>
    <n v="0"/>
    <n v="0"/>
    <n v="4"/>
    <n v="0"/>
    <n v="0"/>
    <n v="0"/>
    <n v="0"/>
    <n v="0"/>
    <n v="1"/>
    <n v="0"/>
    <n v="1"/>
    <n v="0"/>
    <n v="1.24"/>
    <m/>
  </r>
  <r>
    <x v="2"/>
    <s v="Region II"/>
    <s v="Nueva Vizcaya"/>
    <n v="281559"/>
    <s v="Hukhukyung PS"/>
    <s v="AMBAGUIO"/>
    <n v="0"/>
    <n v="1"/>
    <n v="6"/>
    <s v=" CONSTRUCTION OF 2 UNITS ONE (1) STOREY -TWO (2) CLASSROOMS SCHOOL BUILDING (WITH COMMON TOILET) WITH PROVISION OF RAINWATER COLLECTOR, SCHOOL FURNITURE, SOLAR PV ENERGY SYSTEM, AND WATER SYSTEM "/>
    <n v="31443712.890000001"/>
    <n v="21138448.620000001"/>
    <s v="Completed"/>
    <n v="1"/>
    <d v="2024-02-04T00:00:00"/>
    <s v="03/18/2025"/>
    <s v="PB11-CY2022-LMSP-INFRA-01-02"/>
    <s v="PB12-013 S.2022"/>
    <s v="11/25/2022"/>
    <d v="2022-02-12T00:00:00"/>
    <s v="12/14/2022"/>
    <s v="12/19/2022"/>
    <s v="12/23/2022"/>
    <s v="CAB Construction &amp; Supply"/>
    <s v="With time extension due to bad weather condition and variation order"/>
    <n v="0"/>
    <n v="0"/>
    <n v="0"/>
    <n v="0"/>
    <n v="1"/>
    <n v="0"/>
    <n v="0"/>
    <n v="0"/>
    <n v="0"/>
    <n v="0"/>
    <n v="6"/>
    <n v="0"/>
    <n v="0"/>
    <n v="0"/>
    <n v="0"/>
    <n v="0"/>
    <n v="1"/>
    <n v="0"/>
    <n v="1"/>
    <n v="0"/>
    <n v="9.24"/>
    <m/>
  </r>
  <r>
    <x v="2"/>
    <s v="Region II"/>
    <s v="Nueva Vizcaya"/>
    <n v="103995"/>
    <s v="Napo ES"/>
    <s v="AMBAGUIO"/>
    <n v="0"/>
    <n v="1"/>
    <n v="8"/>
    <s v=" CONSTRUCTION OF 2 UNITS ONE (1) STOREY -TWO (2) CLASSROOMS SCHOOL BUILDING (WITH COMMON TOILET) WITH PROVISION OF RAINWATER COLLECTOR, SCHOOL FURNITURE, SOLAR PV ENERGY SYSTEM, AND WATER SYSTEM "/>
    <n v="31517947.890000001"/>
    <n v="22529216.030000001"/>
    <s v="Completed"/>
    <n v="1"/>
    <d v="2024-02-04T00:00:00"/>
    <s v="03/18/2025"/>
    <s v="PB11-CY2022-LMSP-INFRA-01-02"/>
    <s v="PB12-014 S.2022"/>
    <s v="11/25/2022"/>
    <d v="2022-02-12T00:00:00"/>
    <s v="12/14/2022"/>
    <s v="12/19/2022"/>
    <s v="12/23/2022"/>
    <s v="CAB Construction &amp; Supply"/>
    <s v="with time extension due to road inaccessibilty, bad weather condition and extra work order"/>
    <n v="0"/>
    <n v="0"/>
    <n v="0"/>
    <n v="0"/>
    <n v="1"/>
    <n v="0"/>
    <n v="0"/>
    <n v="0"/>
    <n v="0"/>
    <n v="0"/>
    <n v="8"/>
    <n v="0"/>
    <n v="0"/>
    <n v="0"/>
    <n v="0"/>
    <n v="0"/>
    <n v="1"/>
    <n v="0"/>
    <n v="1"/>
    <n v="0"/>
    <n v="9.24"/>
    <m/>
  </r>
  <r>
    <x v="2"/>
    <s v="Region II"/>
    <s v="Quirino"/>
    <n v="156518"/>
    <s v="La Paz ES Extension Annex"/>
    <s v="SAGUDAY"/>
    <n v="0"/>
    <n v="1"/>
    <n v="3"/>
    <s v="CONSTRUCTION OF ONE (1) STOREY - THREE (3) CLASSROOMS SCHOOL BUILDING (WITH COMMON TOILET) WITH PROVISION OF RAINWATER COLLECTOR, SCHOOL FURNITURE, SOLAR PV ENERGY SYSTEM AND WATER SYSTEM"/>
    <n v="18060120.776999999"/>
    <n v="17930000"/>
    <s v="Completed"/>
    <n v="1"/>
    <d v="2024-02-04T00:00:00"/>
    <d v="1899-12-30T00:00:00"/>
    <s v="2023-048-INFRA"/>
    <s v="2023-048-INFRA"/>
    <d v="2023-07-19T00:00:00"/>
    <d v="1899-12-30T00:00:00"/>
    <d v="1899-12-30T00:00:00"/>
    <d v="1899-12-30T00:00:00"/>
    <d v="2023-07-12T00:00:00"/>
    <s v="Botey Construction"/>
    <n v="0"/>
    <n v="0"/>
    <n v="0"/>
    <n v="0"/>
    <n v="0"/>
    <n v="1"/>
    <n v="0"/>
    <n v="0"/>
    <n v="0"/>
    <n v="0"/>
    <n v="0"/>
    <n v="3"/>
    <n v="0"/>
    <n v="0"/>
    <n v="0"/>
    <n v="0"/>
    <n v="0"/>
    <n v="1"/>
    <n v="0"/>
    <n v="1"/>
    <n v="0"/>
    <n v="7.23"/>
    <m/>
  </r>
  <r>
    <x v="2"/>
    <s v="Region IV-A"/>
    <s v="Batangas"/>
    <n v="107208"/>
    <s v="Coral na Munti ES"/>
    <s v="Agoncillo"/>
    <n v="3"/>
    <n v="1"/>
    <n v="4"/>
    <s v="CONSTRUCTION OF TWO UNITS ONE (1) STOREY - TWO (2) CLASSROOMS SCHOOL BUILDING (WITH COMMON TOILET) WITH PROVISION OF RAINWATER COLLECTOR, SCHOOL FURNITURE, SOLAR PV ENERGY SYSTEM, AND WATER SYSTEM"/>
    <n v="23885332.015799999"/>
    <n v="23500000"/>
    <s v="Completed"/>
    <n v="1"/>
    <d v="2023-04-11T00:00:00"/>
    <d v="2023-06-16T00:00:00"/>
    <s v="AGONCILLO LMS 2022 - RIVA - BATANGAS - 01"/>
    <s v="CY 2022 BEFF"/>
    <d v="2022-06-22T00:00:00"/>
    <d v="2022-06-29T00:00:00"/>
    <d v="2022-07-11T00:00:00"/>
    <d v="2022-08-02T00:00:00"/>
    <d v="2022-10-04T00:00:00"/>
    <s v="Botey Construction"/>
    <s v="Certificate of Time Extension was granted to the contractor for 30days, with Liquidated damages"/>
    <n v="0"/>
    <n v="0"/>
    <n v="0"/>
    <n v="0"/>
    <n v="1"/>
    <n v="0"/>
    <n v="0"/>
    <n v="0"/>
    <n v="0"/>
    <n v="0"/>
    <n v="4"/>
    <n v="0"/>
    <n v="0"/>
    <n v="0"/>
    <n v="0"/>
    <n v="0"/>
    <n v="1"/>
    <n v="0"/>
    <n v="1"/>
    <n v="0"/>
    <n v="6.23"/>
    <m/>
  </r>
  <r>
    <x v="2"/>
    <s v="Region IV-B"/>
    <s v="Palawan"/>
    <n v="110744"/>
    <s v="Maracañao Elementary School"/>
    <s v="AGUTAYA"/>
    <n v="1"/>
    <n v="1"/>
    <n v="4"/>
    <s v="CONSTRUCTION OF ONE (1) STOREY - FOUR (4) CLASSROOMS SCHOOL BUILDING (WITH COMMON TOILET) WITH PROVISION OF RAINWATER COLLECTOR, SCHOOL FURNITURE, SOLAR PV ENERGY SYSTEM, AND WATER SYSTEM"/>
    <n v="20470791.291900001"/>
    <n v="20622113.460000001"/>
    <s v="Completed"/>
    <n v="1"/>
    <d v="2023-12-26T00:00:00"/>
    <d v="1899-12-30T00:00:00"/>
    <s v="LMS 2023 - MIMAROPA - ORIENTAL MINDORO - 002"/>
    <s v="LMS 05-2023"/>
    <d v="2023-04-19T00:00:00"/>
    <d v="2023-04-27T00:00:00"/>
    <d v="2023-05-10T00:00:00"/>
    <d v="2023-05-19T00:00:00"/>
    <d v="2023-05-26T00:00:00"/>
    <s v="CMSEL CONST. AND DEVELOPER"/>
    <n v="0"/>
    <n v="0"/>
    <n v="0"/>
    <n v="0"/>
    <n v="0"/>
    <n v="1"/>
    <n v="0"/>
    <n v="0"/>
    <n v="0"/>
    <n v="0"/>
    <n v="0"/>
    <n v="4"/>
    <n v="0"/>
    <n v="0"/>
    <n v="0"/>
    <n v="0"/>
    <n v="0"/>
    <n v="1"/>
    <n v="0"/>
    <n v="1"/>
    <n v="0"/>
    <n v="2.2400000000000002"/>
    <m/>
  </r>
  <r>
    <x v="2"/>
    <s v="Region IV-B"/>
    <s v="Romblon"/>
    <n v="111254"/>
    <s v="Agbay-Ang ES"/>
    <s v="ALCANTARA"/>
    <n v="0"/>
    <n v="1"/>
    <n v="4"/>
    <s v="CONSTRUCTION OF ONE (1) STOREY - FOUR (4) CLASSROOMS SCHOOL BUILDING (WITH COMMON TOILET) WITH PROVISION OF RAINWATER COLLECTOR, SCHOOL FURNITURE, SOLAR PV ENERGY SYSTEM, WATER SYSTEM AND SLOPE PROTECTION"/>
    <n v="19037682.223200001"/>
    <n v="21050000"/>
    <s v="Completed"/>
    <n v="1"/>
    <d v="2024-01-25T00:00:00"/>
    <d v="1899-12-30T00:00:00"/>
    <s v="LMS 2023 - MIMAROPA - ORIENTAL MINDORO - 001"/>
    <s v="LMS 04-2023"/>
    <d v="2023-04-19T00:00:00"/>
    <d v="2023-04-27T00:00:00"/>
    <d v="2023-05-10T00:00:00"/>
    <d v="2023-05-18T00:00:00"/>
    <d v="2023-05-26T00:00:00"/>
    <s v="A.D.L. CONSTRAK OPC"/>
    <n v="0"/>
    <n v="0"/>
    <n v="0"/>
    <n v="0"/>
    <n v="0"/>
    <n v="1"/>
    <n v="0"/>
    <n v="0"/>
    <n v="0"/>
    <n v="0"/>
    <n v="0"/>
    <n v="4"/>
    <n v="0"/>
    <n v="0"/>
    <n v="0"/>
    <n v="0"/>
    <n v="0"/>
    <n v="1"/>
    <n v="0"/>
    <n v="1"/>
    <n v="0"/>
    <n v="9.24"/>
    <m/>
  </r>
  <r>
    <x v="2"/>
    <s v="Region IX"/>
    <s v="Zamboanga del Norte"/>
    <n v="124538"/>
    <s v="Head Tipan ES"/>
    <s v="MUTIA"/>
    <n v="1"/>
    <n v="1"/>
    <n v="2"/>
    <s v="CONSTRUCTION OF ONE (1) STOREY - TWO (2) CLASSROOMS SCHOOL BUILDING (WITH COMMON TOILET) WITH PROVISION OF RAINWATER COLLECTOR, SCHOOL FURNITURE, SOLAR PV ENERGY SYSTEM AND WATER SYSTEM"/>
    <n v="15387438.152799999"/>
    <n v="15899497.92"/>
    <s v="Completed"/>
    <n v="1"/>
    <d v="2023-04-10T00:00:00"/>
    <d v="2023-04-10T00:00:00"/>
    <s v="2022-055-CBZN"/>
    <s v="CB-2022-039"/>
    <d v="2022-10-28T00:00:00"/>
    <d v="2022-11-07T00:00:00"/>
    <d v="2022-11-18T00:00:00"/>
    <d v="2022-12-01T00:00:00"/>
    <d v="2022-12-07T00:00:00"/>
    <s v="YSL BUILDERS"/>
    <s v="none"/>
    <n v="0"/>
    <n v="0"/>
    <n v="0"/>
    <n v="0"/>
    <n v="1"/>
    <n v="0"/>
    <n v="0"/>
    <n v="0"/>
    <n v="0"/>
    <n v="0"/>
    <n v="2"/>
    <n v="0"/>
    <n v="0"/>
    <n v="0"/>
    <n v="0"/>
    <n v="0"/>
    <n v="1"/>
    <n v="0"/>
    <n v="1"/>
    <n v="0"/>
    <n v="7.23"/>
    <m/>
  </r>
  <r>
    <x v="2"/>
    <s v="Region IX"/>
    <s v="Zamboanga del Norte"/>
    <n v="124609"/>
    <s v="Nilabo ES"/>
    <s v="RIZAL"/>
    <n v="1"/>
    <n v="1"/>
    <n v="4"/>
    <s v="PROPOSED CONSTRUCTION OF 2 UNITS ONE (1) STOREY - TWO (2) CLASSROOMS SCHOOL BUILDING (WITH COMMON TOILET) WITH PROVISION OF RAINWATER COLLECTOR, SCHOOL FURNITURE, SOLAR PV ENERGY SYSTEM AND WATER SYSTEM"/>
    <n v="21731277.287677057"/>
    <n v="22131576"/>
    <s v="Completed"/>
    <n v="1"/>
    <d v="2022-12-31T00:00:00"/>
    <d v="2023-02-20T00:00:00"/>
    <s v="LMS2020-RIX-ZAMBOANGA DEL NORTE"/>
    <s v="LMS 2022-RIX-ZDN-01"/>
    <d v="2022-04-04T00:00:00"/>
    <d v="2022-04-13T00:00:00"/>
    <d v="2022-04-25T00:00:00"/>
    <d v="2022-05-04T00:00:00"/>
    <d v="2022-06-30T00:00:00"/>
    <s v="YSL Builders"/>
    <s v="none"/>
    <n v="0"/>
    <n v="0"/>
    <n v="0"/>
    <n v="0"/>
    <n v="1"/>
    <n v="0"/>
    <n v="0"/>
    <n v="0"/>
    <n v="0"/>
    <n v="0"/>
    <n v="4"/>
    <n v="0"/>
    <n v="0"/>
    <n v="0"/>
    <n v="0"/>
    <n v="0"/>
    <n v="1"/>
    <n v="0"/>
    <n v="1"/>
    <n v="0"/>
    <n v="7.23"/>
    <m/>
  </r>
  <r>
    <x v="2"/>
    <s v="Region IX"/>
    <s v="Zamboanga del Sur"/>
    <n v="125086"/>
    <s v="INIGO G. MERCADO PS"/>
    <s v="JOSEFINA"/>
    <n v="1"/>
    <n v="1"/>
    <n v="4"/>
    <s v="CONSTRUCTION OF ONE (1) STOREY - FOUR (4) CLASSROOMS SCHOOL BUILDING (WITH COMMON TOILET), SCHOOL FURNITURE, SOLAR PV ENERGY SYSTEM, AND WATER SYSTEM"/>
    <n v="18280842.652100001"/>
    <n v="17133688.899999999"/>
    <s v="Completed"/>
    <n v="1"/>
    <d v="2022-12-26T00:00:00"/>
    <d v="2022-12-19T00:00:00"/>
    <s v="ZDS-22-LMS-01"/>
    <s v="ZDS-22-LMS-01"/>
    <d v="2023-04-05T00:00:00"/>
    <d v="2023-04-14T00:00:00"/>
    <d v="2023-04-27T00:00:00"/>
    <d v="2023-05-30T00:00:00"/>
    <d v="2023-06-07T00:00:00"/>
    <s v="GENETIAN BUILDERS AND ENTERPRISES INC"/>
    <s v="None"/>
    <n v="0"/>
    <n v="0"/>
    <n v="0"/>
    <n v="0"/>
    <n v="1"/>
    <n v="0"/>
    <n v="0"/>
    <n v="0"/>
    <n v="0"/>
    <n v="0"/>
    <n v="4"/>
    <n v="0"/>
    <n v="0"/>
    <n v="0"/>
    <n v="0"/>
    <n v="0"/>
    <n v="1"/>
    <n v="0"/>
    <n v="1"/>
    <n v="0"/>
    <s v="previous yrs"/>
    <m/>
  </r>
  <r>
    <x v="2"/>
    <s v="Region IX"/>
    <s v="Zamboanga Sibugay"/>
    <n v="125845"/>
    <s v="Bualan ES"/>
    <s v="TALUSAN"/>
    <n v="1"/>
    <n v="1"/>
    <n v="2"/>
    <s v="CONSTRUCTION OF ONE (1) UNIT - ONE (1) STOREY - TWO (2) CLASSROOMS SCHOOL BUILDING (WITH COMMON TOILET) WITH PROVISION OF RAINWATER COLLECTOR, SCHOOL FURNITURE AND WATER SYSTEM"/>
    <n v="7551146.3957000002"/>
    <n v="25295175.539999999"/>
    <s v="Completed"/>
    <n v="1"/>
    <d v="2024-10-25T00:00:00"/>
    <d v="2025-01-10T00:00:00"/>
    <s v="2023-024-CBZN"/>
    <s v="CB2023-023"/>
    <s v="Nov. 14, 2023"/>
    <s v="Nov. 24, 2023"/>
    <s v="Dec. 07, 2023"/>
    <s v="Dec. 18, 2023"/>
    <s v="Dec. 28, 2023"/>
    <s v="YSL BUILDERS"/>
    <n v="0"/>
    <n v="0"/>
    <n v="0"/>
    <n v="0"/>
    <n v="0"/>
    <n v="1"/>
    <n v="0"/>
    <n v="0"/>
    <n v="0"/>
    <n v="0"/>
    <n v="0"/>
    <n v="2"/>
    <n v="0"/>
    <n v="0"/>
    <n v="0"/>
    <n v="0"/>
    <n v="0"/>
    <n v="1"/>
    <n v="0"/>
    <n v="1"/>
    <n v="0"/>
    <n v="2.2400000000000002"/>
    <m/>
  </r>
  <r>
    <x v="2"/>
    <s v="Region IX"/>
    <s v="Zamboanga Sibugay"/>
    <n v="303871"/>
    <s v="Kasigpitan NHS"/>
    <s v="TALUSAN"/>
    <n v="1"/>
    <n v="1"/>
    <n v="2"/>
    <s v="CONSTRUCTION OF ONE (1) UNIT - ONE (1) STOREY - TWO (2) CLASSROOMS SCHOOL BUILDING (WITH COMMON TOILET) WITH PROVISION OF RAINWATER COLLECTOR, SCHOOL FURNITURE AND WATER SYSTEM"/>
    <n v="7571189.8457000004"/>
    <n v="18787999.57"/>
    <s v="Completed"/>
    <n v="1"/>
    <d v="2024-10-25T00:00:00"/>
    <d v="2025-01-10T00:00:00"/>
    <s v="ZDS-23-LMS-01"/>
    <s v="ZDS-23-LMS-01"/>
    <d v="2023-04-13T00:00:00"/>
    <d v="2023-04-26T00:00:00"/>
    <d v="2023-05-08T00:00:00"/>
    <d v="2023-05-22T00:00:00"/>
    <d v="2023-05-31T00:00:00"/>
    <s v="Genetian Builders &amp; Enterprises Inc."/>
    <s v="None"/>
    <n v="0"/>
    <n v="0"/>
    <n v="0"/>
    <n v="0"/>
    <n v="1"/>
    <n v="0"/>
    <n v="0"/>
    <n v="0"/>
    <n v="0"/>
    <n v="0"/>
    <n v="2"/>
    <n v="0"/>
    <n v="0"/>
    <n v="0"/>
    <n v="0"/>
    <n v="0"/>
    <n v="1"/>
    <n v="0"/>
    <n v="1"/>
    <n v="0"/>
    <n v="2.2400000000000002"/>
    <m/>
  </r>
  <r>
    <x v="2"/>
    <s v="Region IX"/>
    <s v="Zamboanga Sibugay"/>
    <n v="314308"/>
    <s v="Laparay NHS"/>
    <s v="TALUSAN"/>
    <n v="1"/>
    <n v="1"/>
    <n v="4"/>
    <s v="CONSTRUCTION OF ONE (1) STOREY - FOUR (4) CLASSROOMS SCHOOL BUILDING (WITH COMMON TOILET) WITH PROVISION OF RAINWATER COLLECTOR, SCHOOL FURNITURE AND WATER SYSTEM"/>
    <n v="11431953.609499998"/>
    <n v="18086919.559999999"/>
    <s v="Completed"/>
    <n v="1"/>
    <d v="2023-11-04T00:00:00"/>
    <d v="2024-05-03T00:00:00"/>
    <s v="ZDS-23-LMS-02"/>
    <s v="ZDS-23-LMS-02"/>
    <d v="2023-04-13T00:00:00"/>
    <d v="2023-04-26T00:00:00"/>
    <d v="2023-05-08T00:00:00"/>
    <d v="2023-05-22T00:00:00"/>
    <d v="2023-05-31T00:00:00"/>
    <s v="Genetian Builders &amp; Enterprises Inc."/>
    <s v="None"/>
    <n v="0"/>
    <n v="0"/>
    <n v="0"/>
    <n v="0"/>
    <n v="1"/>
    <n v="0"/>
    <n v="0"/>
    <n v="0"/>
    <n v="0"/>
    <n v="0"/>
    <n v="4"/>
    <n v="0"/>
    <n v="0"/>
    <n v="0"/>
    <n v="0"/>
    <n v="0"/>
    <n v="1"/>
    <n v="0"/>
    <n v="1"/>
    <n v="0"/>
    <n v="8.23"/>
    <m/>
  </r>
  <r>
    <x v="2"/>
    <s v="Region IX"/>
    <s v="Zamboanga Sibugay"/>
    <n v="125850"/>
    <s v="Mahayahay ES"/>
    <s v="TALUSAN"/>
    <n v="1"/>
    <n v="1"/>
    <n v="2"/>
    <s v="CONSTRUCTION OF ONE (1) UNIT - ONE (1) STOREY - TWO (2) CLASSROOMS SCHOOL BUILDING (WITH COMMON TOILET) WITH PROVISION OF RAINWATER COLLECTOR, SCHOOL FURNITURE AND WATER SYSTEM"/>
    <n v="7540541.3957000002"/>
    <n v="11154681.24"/>
    <s v="Completed"/>
    <n v="1"/>
    <d v="2024-10-25T00:00:00"/>
    <d v="2025-01-10T00:00:00"/>
    <s v="ZS-2023-LMS-01"/>
    <s v="ZS-2023-LMS-01"/>
    <d v="2023-04-04T00:00:00"/>
    <d v="2023-04-17T00:00:00"/>
    <d v="2023-04-28T00:00:00"/>
    <d v="2023-06-23T00:00:00"/>
    <d v="2023-07-07T00:00:00"/>
    <s v="Shameem Construction"/>
    <s v="-"/>
    <n v="0"/>
    <n v="0"/>
    <n v="0"/>
    <n v="0"/>
    <n v="1"/>
    <n v="0"/>
    <n v="0"/>
    <n v="0"/>
    <n v="0"/>
    <n v="0"/>
    <n v="2"/>
    <n v="0"/>
    <n v="0"/>
    <n v="0"/>
    <n v="0"/>
    <n v="0"/>
    <n v="1"/>
    <n v="0"/>
    <n v="1"/>
    <n v="0"/>
    <n v="2.2400000000000002"/>
    <m/>
  </r>
  <r>
    <x v="2"/>
    <s v="Region V"/>
    <s v="Catanduanes"/>
    <n v="302074"/>
    <s v="Bato RDHS"/>
    <s v="BATO"/>
    <n v="0"/>
    <n v="1"/>
    <n v="4"/>
    <s v="CONSTRUCTION OF ONE (1) STOREY - FOUR (4) CLASSROOMS SCHOOL BUILDING (WITH COMMON TOILET) WITH PROVISION OF SCHOOL FURNITURE, AND WATER SYSTEM"/>
    <n v="13040244.784499999"/>
    <n v="17798245.809999999"/>
    <s v="Completed"/>
    <n v="1"/>
    <d v="2023-11-01T00:00:00"/>
    <d v="1899-12-30T00:00:00"/>
    <n v="0"/>
    <n v="0"/>
    <d v="2023-05-08T00:00:00"/>
    <d v="2023-05-15T00:00:00"/>
    <d v="2023-06-05T00:00:00"/>
    <d v="2023-06-16T00:00:00"/>
    <d v="2023-06-29T00:00:00"/>
    <n v="0"/>
    <n v="0"/>
    <n v="0"/>
    <n v="0"/>
    <n v="0"/>
    <n v="0"/>
    <n v="1"/>
    <n v="0"/>
    <n v="0"/>
    <n v="0"/>
    <n v="0"/>
    <n v="0"/>
    <n v="4"/>
    <n v="0"/>
    <n v="0"/>
    <n v="0"/>
    <n v="0"/>
    <n v="0"/>
    <n v="1"/>
    <n v="0"/>
    <n v="1"/>
    <n v="0"/>
    <n v="8.23"/>
    <m/>
  </r>
  <r>
    <x v="2"/>
    <s v="Region V"/>
    <s v="Catanduanes"/>
    <n v="302087"/>
    <s v="Dororian NHS"/>
    <s v="GIGMOTO"/>
    <n v="0"/>
    <n v="1"/>
    <n v="4"/>
    <s v="CONSTRUCTION OF ONE (1) STOREY - FOUR (4) CLASSROOMS SCHOOL BUILDING (WITH COMMON TOILET) WITH PROVISION OF SCHOOL FURNITURE, AND WATER SYSTEM"/>
    <n v="23006293.534499999"/>
    <n v="19137563.670000002"/>
    <s v="Completed"/>
    <n v="1"/>
    <d v="2023-02-23T00:00:00"/>
    <d v="1899-12-30T00:00:00"/>
    <n v="0"/>
    <n v="44743"/>
    <d v="1899-12-30T00:00:00"/>
    <d v="1899-12-30T00:00:00"/>
    <d v="2022-05-26T00:00:00"/>
    <d v="1899-12-30T00:00:00"/>
    <d v="2022-07-26T00:00:00"/>
    <s v="Hi-Tone Construction &amp; Devt. Corp."/>
    <n v="0"/>
    <n v="0"/>
    <n v="0"/>
    <n v="0"/>
    <n v="0"/>
    <n v="1"/>
    <n v="0"/>
    <n v="0"/>
    <n v="0"/>
    <n v="0"/>
    <n v="0"/>
    <n v="4"/>
    <n v="0"/>
    <n v="0"/>
    <n v="0"/>
    <n v="0"/>
    <n v="0"/>
    <n v="1"/>
    <n v="0"/>
    <n v="1"/>
    <n v="0"/>
    <n v="8.23"/>
    <m/>
  </r>
  <r>
    <x v="2"/>
    <s v="Region VI"/>
    <s v="Aklan"/>
    <n v="114710"/>
    <s v="TABUNGYAN ELEMENTARY SCHOOL"/>
    <s v="BURUANGA"/>
    <n v="2"/>
    <n v="1"/>
    <n v="3"/>
    <s v="CONSTRUCTION OF ONE (1) STOREY - THREE (3) CLASSROOMS SCHOOL BUILDING (WITH COMMON TOILET) WITH PROVISION OF RAINWATER COLLECTOR, SCHOOL FURNITURE, SOLAR PV ENERGY SYSTEM"/>
    <n v="19158007.744500231"/>
    <n v="18808160.789999999"/>
    <s v="Completed"/>
    <n v="1"/>
    <d v="2023-12-01T00:00:00"/>
    <d v="2023-12-05T00:00:00"/>
    <s v="INFRA 2023-05-002"/>
    <s v="2023-07-001"/>
    <d v="2023-05-11T00:00:00"/>
    <d v="2023-05-19T00:00:00"/>
    <d v="2023-06-02T00:00:00"/>
    <d v="2023-07-03T00:00:00"/>
    <d v="2023-07-10T00:00:00"/>
    <s v="RISM BUILDERS AND CONSTRUCTION SERVICES, INC."/>
    <n v="0"/>
    <n v="0"/>
    <n v="0"/>
    <n v="0"/>
    <n v="0"/>
    <n v="1"/>
    <n v="0"/>
    <n v="0"/>
    <n v="0"/>
    <n v="0"/>
    <n v="0"/>
    <n v="3"/>
    <n v="0"/>
    <n v="0"/>
    <n v="0"/>
    <n v="0"/>
    <n v="0"/>
    <n v="1"/>
    <n v="0"/>
    <n v="1"/>
    <n v="0"/>
    <n v="12.23"/>
    <m/>
  </r>
  <r>
    <x v="2"/>
    <s v="Region VI"/>
    <s v="Aklan"/>
    <n v="501181"/>
    <s v="Vivo Integrated School"/>
    <s v="Tangalan"/>
    <n v="2"/>
    <n v="1"/>
    <n v="3"/>
    <s v="CONSTRUCTION OF ONE (1) STOREY - THREE (3) CLASSROOMS SCHOOL BUILDING (WITH COMMON TOILET) WITH PROVISION OF RAINWATER COLLECTOR, SCHOOL FURNITURE, SOLAR PV ENERGY SYSTEM, AND WATER SYSTEM, PERIMETER FENCE  200 Meters "/>
    <n v="19740374.524226066"/>
    <n v="19000879.050000001"/>
    <s v="Completed"/>
    <n v="1"/>
    <d v="2023-12-01T00:00:00"/>
    <s v="November 24, 2023"/>
    <s v="INFRA 2023-05-002"/>
    <s v="2023-07-002"/>
    <d v="2023-05-11T00:00:00"/>
    <d v="2023-05-19T00:00:00"/>
    <d v="2023-06-02T00:00:00"/>
    <d v="2023-07-03T00:00:00"/>
    <d v="2023-07-06T00:00:00"/>
    <s v="CGGFR CONSTRUCTION AND CONSTRUCTION SUPPLY"/>
    <n v="0"/>
    <n v="0"/>
    <n v="0"/>
    <n v="0"/>
    <n v="0"/>
    <n v="1"/>
    <n v="0"/>
    <n v="0"/>
    <n v="0"/>
    <n v="0"/>
    <n v="0"/>
    <n v="3"/>
    <n v="0"/>
    <n v="0"/>
    <n v="0"/>
    <n v="0"/>
    <n v="0"/>
    <n v="1"/>
    <n v="0"/>
    <n v="1"/>
    <n v="0"/>
    <n v="12.23"/>
    <m/>
  </r>
  <r>
    <x v="2"/>
    <s v="Region VI"/>
    <s v="Antique"/>
    <n v="114975"/>
    <s v="Buenavista ES"/>
    <s v="BELISON"/>
    <n v="0"/>
    <n v="1"/>
    <n v="11"/>
    <s v="CONSTRUCTION OF ONE (1) STOREY - FOUR (4) CLASSROOMS SCHOOL BUILDING (WITH COMMON TOILET) WITH PROVISION OF RAINWATER COLLECTOR, SCHOOL FURNITURE, SOLAR PV ENERGY SYSTEM, WATER SYSTEM, AND REPAIR/REHABILITATION OF 7 CLASSROOMS"/>
    <n v="21786950.509603884"/>
    <n v="16550995.27"/>
    <s v="Completed"/>
    <n v="1"/>
    <d v="2023-12-01T00:00:00"/>
    <d v="2024-07-08T00:00:00"/>
    <s v="R6-D2-2022BEFF-37-NC"/>
    <s v="R6-D2-2022BEFF-37-NC"/>
    <d v="2022-11-25T00:00:00"/>
    <d v="2022-12-02T00:00:00"/>
    <d v="2022-12-09T00:00:00"/>
    <d v="2022-12-21T00:00:00"/>
    <d v="2022-12-21T00:00:00"/>
    <s v="Nesmark Construction Enterprises"/>
    <s v="Completed as per approved plans and variation order"/>
    <n v="0"/>
    <n v="0"/>
    <n v="0"/>
    <n v="0"/>
    <n v="1"/>
    <n v="0"/>
    <n v="0"/>
    <n v="0"/>
    <n v="0"/>
    <n v="0"/>
    <n v="11"/>
    <n v="0"/>
    <n v="0"/>
    <n v="0"/>
    <n v="0"/>
    <n v="0"/>
    <n v="1"/>
    <n v="0"/>
    <n v="1"/>
    <n v="0"/>
    <n v="9.24"/>
    <m/>
  </r>
  <r>
    <x v="2"/>
    <s v="Region VI"/>
    <s v="Antique"/>
    <n v="115129"/>
    <s v="Igcagay PS"/>
    <s v="LIBERTAD"/>
    <n v="0"/>
    <n v="1"/>
    <n v="2"/>
    <s v="CONSTRUCTION OF ONE(1) UNIT - ONE (1) STOREY - TWO (2) CLASSROOMS SCHOOL BUILDING (WITH COMMON TOILET) WITH PROVISION OF RAINWATER COLLECTOR, SCHOOL FURNITURE, SOLAR PV ENERGY SYSTEM, WATER SYSTEM AND REPAIR AND REHABILITATION OF 2 CLASSROOMS"/>
    <n v="15795342.76"/>
    <n v="12901507.380000001"/>
    <s v="Completed"/>
    <n v="1"/>
    <d v="2023-12-01T00:00:00"/>
    <s v="October 14, 2024"/>
    <s v="R6-D2-BEFF2023-11-NC"/>
    <s v="R6-D2-BEFF2023-11-NC"/>
    <d v="2023-06-19T00:00:00"/>
    <d v="2023-06-26T00:00:00"/>
    <d v="2023-07-03T00:00:00"/>
    <s v="Augut 17, 2023"/>
    <d v="2023-08-29T00:00:00"/>
    <s v="D' X-man Builders Corporation"/>
    <s v="Completed as per approved plans and variation order"/>
    <n v="0"/>
    <n v="0"/>
    <n v="0"/>
    <n v="0"/>
    <n v="1"/>
    <n v="0"/>
    <n v="0"/>
    <n v="0"/>
    <n v="0"/>
    <n v="0"/>
    <n v="2"/>
    <n v="0"/>
    <n v="0"/>
    <n v="0"/>
    <n v="0"/>
    <n v="0"/>
    <n v="1"/>
    <n v="0"/>
    <n v="1"/>
    <n v="0"/>
    <n v="10.24"/>
    <m/>
  </r>
  <r>
    <x v="2"/>
    <s v="Region VI"/>
    <s v="Guimaras"/>
    <n v="115853"/>
    <s v="Miagos Primary School"/>
    <s v="SAN LORENZO"/>
    <n v="0"/>
    <n v="1"/>
    <n v="4"/>
    <s v="CONSTRUCTION OF ONE (1) STOREY - FOUR (4) CLASSROOMS SCHOOL BUILDING (WITH COMMON TOILET) WITH PROVISION OF RAINWATER COLLECTOR, SCHOOL FURNITURE,   AND WATER SYSTEM "/>
    <n v="12611496.178800002"/>
    <n v="12298193.75"/>
    <s v="Completed"/>
    <n v="1"/>
    <d v="2023-12-01T00:00:00"/>
    <d v="2023-09-23T00:00:00"/>
    <s v="03-2022-lot 1"/>
    <s v="No. 03-A-2022"/>
    <d v="2022-05-13T00:00:00"/>
    <d v="2022-05-25T00:00:00"/>
    <d v="2022-06-14T00:00:00"/>
    <d v="2022-07-01T00:00:00"/>
    <d v="2022-09-26T00:00:00"/>
    <s v="ARRIANNE MERCHANDISING AND CONSTRUCTION SERVICES, INC"/>
    <n v="0"/>
    <n v="0"/>
    <n v="0"/>
    <n v="0"/>
    <n v="0"/>
    <n v="1"/>
    <n v="0"/>
    <n v="0"/>
    <n v="0"/>
    <n v="0"/>
    <n v="0"/>
    <n v="4"/>
    <n v="0"/>
    <n v="0"/>
    <n v="0"/>
    <n v="0"/>
    <n v="0"/>
    <n v="1"/>
    <n v="0"/>
    <n v="1"/>
    <n v="0"/>
    <n v="8.23"/>
    <m/>
  </r>
  <r>
    <x v="2"/>
    <s v="Region VI"/>
    <s v="Iloilo"/>
    <n v="116117"/>
    <s v="Tubod PS"/>
    <s v="BINGAWAN"/>
    <n v="3"/>
    <n v="1"/>
    <n v="4"/>
    <s v="CONSTRUCTION OF ONE (1) STOREY - FOUR (4) CLASSROOMS 7x36 (MODIFIED STANDARD DPWH-DEPED) WITH TOILET EACH CLASSROOM, SOLAR PANEL @ WATER SUPPLY SYSTEM"/>
    <n v="16950819.239999998"/>
    <n v="13831624.51"/>
    <s v="Completed"/>
    <n v="1"/>
    <d v="2024-04-06T00:00:00"/>
    <d v="2024-08-07T00:00:00"/>
    <s v="BEFF2022-RVI-022-LMS-L1"/>
    <s v="BEFF2022-RVI-022-LMS-L1"/>
    <s v="17/04/2023"/>
    <s v="24/04/2023"/>
    <d v="2023-08-05T00:00:00"/>
    <s v="29/06/2023"/>
    <d v="2023-03-08T00:00:00"/>
    <s v="CDJ Builders Corporation"/>
    <n v="0"/>
    <n v="0"/>
    <n v="0"/>
    <n v="0"/>
    <n v="0"/>
    <n v="1"/>
    <n v="0"/>
    <n v="0"/>
    <n v="0"/>
    <n v="0"/>
    <n v="0"/>
    <n v="4"/>
    <n v="0"/>
    <n v="0"/>
    <n v="0"/>
    <n v="0"/>
    <n v="0"/>
    <n v="1"/>
    <n v="0"/>
    <n v="1"/>
    <n v="0"/>
    <n v="10.24"/>
    <m/>
  </r>
  <r>
    <x v="2"/>
    <s v="Region VII"/>
    <s v="Negros Oriental"/>
    <n v="189514"/>
    <s v="Guilongsoran Primary School"/>
    <s v="SAN JOSE"/>
    <n v="2"/>
    <n v="1"/>
    <n v="4"/>
    <s v="CONSTRUCTION OF ONE (1) STOREY - FOUR (4) CLASSROOMS SCHOOL BUILDING (WITH COMMON TOILET) WITH PROVISION OF RAINWATER COLLECTOR, SCHOOL FURNITURE, SOLAR PV ENERGY SYSTEM, AND WATER SYSTEM"/>
    <n v="16249807.02072526"/>
    <n v="16152092.890000001"/>
    <s v="Completed"/>
    <n v="1"/>
    <d v="2023-07-19T00:00:00"/>
    <d v="2023-07-19T00:00:00"/>
    <s v=" ITB 2022-10-136"/>
    <s v=" LMS202211017"/>
    <d v="2022-10-18T00:00:00"/>
    <s v="#############"/>
    <s v="#############"/>
    <s v="#############"/>
    <d v="2022-12-09T00:00:00"/>
    <s v=" TRINITYCAD CORPORATION"/>
    <s v=" With approved Time Extension &amp; Variation order - extra work."/>
    <n v="0"/>
    <n v="0"/>
    <n v="0"/>
    <n v="0"/>
    <n v="1"/>
    <n v="0"/>
    <n v="0"/>
    <n v="0"/>
    <n v="0"/>
    <n v="0"/>
    <n v="4"/>
    <n v="0"/>
    <n v="0"/>
    <n v="0"/>
    <n v="0"/>
    <n v="0"/>
    <n v="1"/>
    <n v="0"/>
    <n v="1"/>
    <n v="0"/>
    <n v="8.23"/>
    <m/>
  </r>
  <r>
    <x v="2"/>
    <s v="Region VIII"/>
    <s v="Biliran"/>
    <n v="120765"/>
    <s v="Palayan ES"/>
    <s v="ALMERIA"/>
    <n v="0"/>
    <n v="1"/>
    <n v="2"/>
    <s v="CONSTRUCTION OF ONE (1) STOREY - TWO (2) CLASSROOMS SCHOOL BUILDING (WITH COMMON TOILET) WITH PROVISION OF RAINWATER COLLECTOR, SCHOOL FURNITURE, SOLAR PV ENERGY SYSTEM, AND WATER SYSTEM"/>
    <n v="16596356.168100001"/>
    <n v="11728643.08"/>
    <s v="Completed"/>
    <n v="1"/>
    <d v="2024-05-01T00:00:00"/>
    <d v="2024-06-25T00:00:00"/>
    <s v="2022INFRA-LMS-04"/>
    <s v="LMS 2023CONSTRUCTION-04"/>
    <n v="45089"/>
    <n v="45096"/>
    <n v="45110"/>
    <n v="45187"/>
    <n v="45258"/>
    <s v="MKB Builders and Supply"/>
    <s v="Completed as per POW and VO"/>
    <n v="0"/>
    <n v="0"/>
    <n v="0"/>
    <n v="0"/>
    <n v="1"/>
    <n v="0"/>
    <n v="0"/>
    <n v="0"/>
    <n v="0"/>
    <n v="0"/>
    <n v="2"/>
    <n v="0"/>
    <n v="0"/>
    <n v="0"/>
    <n v="0"/>
    <n v="0"/>
    <n v="1"/>
    <n v="0"/>
    <n v="1"/>
    <n v="0"/>
    <n v="12.23"/>
    <m/>
  </r>
  <r>
    <x v="2"/>
    <s v="Region VIII"/>
    <s v="Eastern Samar"/>
    <n v="501925"/>
    <s v="San Roque Integrated School"/>
    <s v="JIPAPAD"/>
    <n v="0"/>
    <n v="1"/>
    <n v="4"/>
    <s v="CONSTRUCTION OF ONE (1) STOREY - TWO (2) CLASSROOMS SCHOOL BUILDING (WITH COMMON TOILET) WITH PROVISION OF RAINWATER COLLECTOR, SCHOOL FURNITURE, SOLAR PV ENERGY SYSTEM, AND WATER SYSTEM, PERIMTER FENCE, REPAIR OF TWO (2) UNITS, TWO (2) CLASSROOMS"/>
    <n v="16608334.202500001"/>
    <n v="12209995.279999999"/>
    <s v="Completed"/>
    <n v="1"/>
    <d v="2024-01-19T00:00:00"/>
    <d v="2024-03-15T00:00:00"/>
    <n v="44986"/>
    <s v="No. 03-2023"/>
    <n v="45028"/>
    <n v="45044"/>
    <n v="45057"/>
    <n v="45083"/>
    <n v="45093"/>
    <s v="Early Riser Construction"/>
    <s v="Aprroved time Extension due to Bad weather condition , savings in procurement has request for approval for the repair of 5-Classroom LMS School in the municipality of Buenavista"/>
    <n v="0"/>
    <n v="0"/>
    <n v="0"/>
    <n v="0"/>
    <n v="1"/>
    <n v="0"/>
    <n v="0"/>
    <n v="0"/>
    <n v="0"/>
    <n v="0"/>
    <n v="4"/>
    <n v="0"/>
    <n v="0"/>
    <n v="0"/>
    <n v="0"/>
    <n v="0"/>
    <n v="1"/>
    <n v="0"/>
    <n v="1"/>
    <n v="0"/>
    <n v="3.24"/>
    <m/>
  </r>
  <r>
    <x v="2"/>
    <s v="Region VIII"/>
    <s v="Eastern Samar"/>
    <n v="122471"/>
    <s v="Tugas Elementary School"/>
    <s v="MASLOG"/>
    <n v="0"/>
    <n v="1"/>
    <n v="2"/>
    <s v="CONSTRUCTION OF ONE (1) STOREY - TWO (2) CLASSROOMS SCHOOL BUILDING (WITH COMMON TOILET) WITH PROVISION OF RAINWATER COLLECTOR, SCHOOL FURNITURE, SOLAR PV ENERGY SYSTEM, AND WATER SYSTEM"/>
    <n v="15036383.786999999"/>
    <n v="12144077.99"/>
    <s v="Completed"/>
    <n v="1"/>
    <d v="2024-03-30T00:00:00"/>
    <d v="1899-12-30T00:00:00"/>
    <s v="BEFF2023-RVI-022-LMS-L1"/>
    <s v="BEFF2023-RVI-022-LMS-L1"/>
    <n v="45033"/>
    <n v="45040"/>
    <n v="45054"/>
    <n v="45106"/>
    <n v="45141"/>
    <s v="CDJ Builders Corporation"/>
    <n v="0"/>
    <n v="0"/>
    <n v="0"/>
    <n v="0"/>
    <n v="0"/>
    <n v="1"/>
    <n v="0"/>
    <n v="0"/>
    <n v="0"/>
    <n v="0"/>
    <n v="0"/>
    <n v="2"/>
    <n v="0"/>
    <n v="0"/>
    <n v="0"/>
    <n v="0"/>
    <n v="0"/>
    <n v="1"/>
    <n v="0"/>
    <n v="1"/>
    <n v="0"/>
    <n v="3.24"/>
    <m/>
  </r>
  <r>
    <x v="2"/>
    <s v="Region VIII"/>
    <s v="Eastern Samar"/>
    <n v="122729"/>
    <s v="Putong Elementary School"/>
    <s v="SAN JULIAN"/>
    <n v="0"/>
    <n v="1"/>
    <n v="2"/>
    <s v="CONSTRUCTION OF ONE (1) STOREY - TWO (2) CLASSROOMS SCHOOL BUILDING (WITHOUT TOILET) WITH PROVISION OF RAINWATER COLLECTOR, WATER AND SANITATION FACILITIES (4 - SEATER), SCHOOL FURNITURE, SOLAR PV ENERGY SYSTEM, AND WATER SYSTEM"/>
    <n v="13104079.168100001"/>
    <n v="15174823.710000001"/>
    <s v="Completed"/>
    <n v="1"/>
    <d v="2024-03-30T00:00:00"/>
    <d v="1899-12-30T00:00:00"/>
    <s v="BEFF2023-RVI-022-LMS-L2"/>
    <s v="BEFF2023-RVI-022-LMS-L2"/>
    <n v="45033"/>
    <n v="45040"/>
    <n v="45054"/>
    <n v="45106"/>
    <n v="45141"/>
    <s v="CDJ Builders Corporation"/>
    <n v="0"/>
    <n v="0"/>
    <n v="0"/>
    <n v="0"/>
    <n v="0"/>
    <n v="1"/>
    <n v="0"/>
    <n v="0"/>
    <n v="0"/>
    <n v="0"/>
    <n v="0"/>
    <n v="2"/>
    <n v="0"/>
    <n v="0"/>
    <n v="0"/>
    <n v="0"/>
    <n v="0"/>
    <n v="1"/>
    <n v="0"/>
    <n v="1"/>
    <n v="0"/>
    <n v="8.23"/>
    <m/>
  </r>
  <r>
    <x v="2"/>
    <s v="Region VIII"/>
    <s v="Eastern Samar"/>
    <n v="122745"/>
    <s v="Tanauan Elementary School"/>
    <s v="SAN POLICARPO"/>
    <n v="0"/>
    <n v="1"/>
    <n v="4"/>
    <s v="CONSTRUCTION OF ONE (1) STOREY - TWO (2) CLASSROOMS SCHOOL BUILDING (WITH COMMON TOILET) WITH PROVISION OF RAINWATER COLLECTOR, SCHOOL FURNITURE, SOLAR PV ENERGY SYSTEM, AND WATER SYSTEM"/>
    <n v="15933377.715"/>
    <n v="10644375.550000001"/>
    <s v="Completed"/>
    <n v="1"/>
    <d v="1899-12-30T00:00:00"/>
    <s v="FOR FINAL INSP"/>
    <n v="0"/>
    <n v="0"/>
    <n v="0"/>
    <n v="0"/>
    <n v="0"/>
    <n v="0"/>
    <n v="0"/>
    <n v="0"/>
    <n v="0"/>
    <n v="0"/>
    <n v="0"/>
    <n v="0"/>
    <n v="0"/>
    <n v="1"/>
    <n v="0"/>
    <n v="0"/>
    <n v="0"/>
    <n v="0"/>
    <n v="0"/>
    <n v="4"/>
    <n v="0"/>
    <n v="0"/>
    <n v="0"/>
    <n v="0"/>
    <n v="0"/>
    <n v="1"/>
    <n v="0"/>
    <n v="1"/>
    <n v="0"/>
    <n v="3.23"/>
    <m/>
  </r>
  <r>
    <x v="2"/>
    <s v="Region VIII"/>
    <s v="Leyte"/>
    <n v="121878"/>
    <s v="San Miguelay Elementary School"/>
    <s v="SANTA FE"/>
    <n v="1"/>
    <n v="1"/>
    <n v="2"/>
    <s v="CONSTRUCTION OF TWO (2) UNITS ONE (1) STOREY - TWO (2) CLASSROOMS SCHOOL BUILDING (WITH COMMON TOILET) WITH PROVISION OF RAINWATER COLLECTOR, SCHOOL FURNITURE, SOLAR PV ENERGY SYSTEM"/>
    <n v="13098706.696412055"/>
    <n v="13379302.42"/>
    <s v="Completed"/>
    <n v="1"/>
    <d v="2023-05-04T00:00:00"/>
    <d v="2023-05-01T00:00:00"/>
    <s v="2022 - LMS (RVIII) - LEYTE - Lot 3"/>
    <s v="2022 - LMS (RVIII) - LEYTE - Lot 3"/>
    <n v="44839"/>
    <n v="44848"/>
    <n v="44867"/>
    <n v="44888"/>
    <n v="44893"/>
    <s v="RD COBACHA CONSTRUCTION"/>
    <s v="completed"/>
    <n v="0"/>
    <n v="0"/>
    <n v="0"/>
    <n v="0"/>
    <n v="1"/>
    <n v="0"/>
    <n v="0"/>
    <n v="0"/>
    <n v="0"/>
    <n v="0"/>
    <n v="2"/>
    <n v="0"/>
    <n v="0"/>
    <n v="0"/>
    <n v="0"/>
    <n v="0"/>
    <n v="1"/>
    <n v="0"/>
    <n v="1"/>
    <n v="0"/>
    <n v="8.23"/>
    <m/>
  </r>
  <r>
    <x v="2"/>
    <s v="Region VIII"/>
    <s v="Leyte"/>
    <n v="121948"/>
    <s v="Cantariwis Elementary School"/>
    <s v="TOLOSA"/>
    <n v="1"/>
    <n v="1"/>
    <n v="2"/>
    <s v="CONSTRUCTION OF TWO (2) UNITS ONE (1) STOREY - TWO (2) CLASSROOMS SCHOOL BUILDING (WITH COMMON TOILET) WITH        PROVISION OF RAINWATER COLLECTOR, SCHOOL FURNITURE, SOLAR PV ENERGY SYSTEM, AND WATER SYSTEM"/>
    <n v="13353072.290604701"/>
    <n v="6133609.4400000004"/>
    <s v="Completed"/>
    <n v="1"/>
    <d v="2023-05-04T00:00:00"/>
    <d v="2023-04-28T00:00:00"/>
    <s v="2022 - LMS (RVIII) - LEYTE - Lot 4"/>
    <s v="2022 - LMS (RVIII) - LEYTE - Lot 4"/>
    <n v="44839"/>
    <n v="44848"/>
    <n v="44867"/>
    <n v="44888"/>
    <n v="44893"/>
    <s v="VHITS D.G. BUILDERS AND ENTERPRISES"/>
    <s v="completed"/>
    <n v="0"/>
    <n v="0"/>
    <n v="0"/>
    <n v="0"/>
    <n v="1"/>
    <n v="0"/>
    <n v="0"/>
    <n v="0"/>
    <n v="0"/>
    <n v="0"/>
    <n v="2"/>
    <n v="0"/>
    <n v="0"/>
    <n v="0"/>
    <n v="0"/>
    <n v="0"/>
    <n v="1"/>
    <n v="0"/>
    <n v="1"/>
    <n v="0"/>
    <n v="12.23"/>
    <m/>
  </r>
  <r>
    <x v="2"/>
    <s v="Region VIII"/>
    <s v="Leyte"/>
    <n v="121521"/>
    <s v="Caridad Primary School"/>
    <s v="JULITA"/>
    <n v="2"/>
    <n v="1"/>
    <n v="4"/>
    <s v="CONSTRUCTION OF ONE (1) STOREY - FOUR (4) CLASSROOMS SCHOOL BUILDING (WITH COMMON TOILET) WITH PROVISION OF RAINWATER COLLECTOR, SCHOOL FURNITURE, SOLAR PV ENERGY SYSTEM, AND WATER SYSTEM"/>
    <n v="18012019.060907707"/>
    <n v="13314317.27"/>
    <s v="Completed"/>
    <n v="1"/>
    <d v="2023-06-30T00:00:00"/>
    <d v="2023-07-08T00:00:00"/>
    <s v="2022 - LMS (RVIII) - LEYTE - Lot 1"/>
    <s v="2022 - LMS (RVIII) - LEYTE - Lot 1"/>
    <n v="44839"/>
    <n v="44848"/>
    <n v="44867"/>
    <n v="44887"/>
    <n v="44890"/>
    <s v="ROVINVAL ENGINEERING &amp; CONSTRUCTION"/>
    <s v="completed"/>
    <n v="0"/>
    <n v="0"/>
    <n v="0"/>
    <n v="0"/>
    <n v="1"/>
    <n v="0"/>
    <n v="0"/>
    <n v="0"/>
    <n v="0"/>
    <n v="0"/>
    <n v="4"/>
    <n v="0"/>
    <n v="0"/>
    <n v="0"/>
    <n v="0"/>
    <n v="0"/>
    <n v="1"/>
    <n v="0"/>
    <n v="1"/>
    <n v="0"/>
    <n v="1.24"/>
    <m/>
  </r>
  <r>
    <x v="2"/>
    <s v="Region VIII"/>
    <s v="Leyte"/>
    <n v="121734"/>
    <s v="San Jose Elementary School"/>
    <s v="MERIDA"/>
    <n v="4"/>
    <n v="1"/>
    <n v="4"/>
    <s v="CONSTRUCTION OF ONE (1) STOREY - FOUR (4) CLASSROOMS SCHOOL BUILDING (WITH COMMON TOILET) WITH PROVISION OF RAINWATER COLLECTOR, SCHOOL FURNITURE, PERIMETER FENCE, SOLAR PV ENERGY SYSTEM"/>
    <n v="18232629.247986235"/>
    <n v="12604337.279999999"/>
    <s v="Completed"/>
    <n v="1"/>
    <d v="2023-06-30T00:00:00"/>
    <d v="2024-02-02T00:00:00"/>
    <s v="2022 - LMS (RVIII) - LEYTE - Lot 2"/>
    <s v="2022 - LMS (RVIII) - LEYTE - Lot 2"/>
    <n v="44839"/>
    <n v="44848"/>
    <n v="44867"/>
    <n v="44887"/>
    <n v="44890"/>
    <s v="ROVINVAL ENGINEERING &amp; CONSTRUCTION"/>
    <s v="completed"/>
    <n v="0"/>
    <n v="0"/>
    <n v="0"/>
    <n v="0"/>
    <n v="1"/>
    <n v="0"/>
    <n v="0"/>
    <n v="0"/>
    <n v="0"/>
    <n v="0"/>
    <n v="4"/>
    <n v="0"/>
    <n v="0"/>
    <n v="0"/>
    <n v="0"/>
    <n v="0"/>
    <n v="1"/>
    <n v="0"/>
    <n v="1"/>
    <n v="0"/>
    <n v="12.23"/>
    <m/>
  </r>
  <r>
    <x v="2"/>
    <s v="Region VIII"/>
    <s v="Leyte"/>
    <n v="121407"/>
    <s v="Himokilan Elementary School"/>
    <s v="HINDANG"/>
    <n v="5"/>
    <n v="1"/>
    <n v="4"/>
    <s v="CONSTRUCTION OF ONE (1) STOREY - FOUR (4) CLASSROOMS SCHOOL BUILDING (WITH COMMON TOILET) WITH PROVISION OF RAINWATER COLLECTOR, SCHOOL FURNITURE, PERIMETER FENCE, SOLAR PV ENERGY SYSTEM AND WATER SYSTEM"/>
    <n v="16283462.690947121"/>
    <n v="16112917.300000001"/>
    <s v="Completed"/>
    <n v="1"/>
    <d v="2023-04-28T00:00:00"/>
    <d v="2023-04-28T00:00:00"/>
    <s v="2022 - LMS (RVIII) - LEYTE - Lot 1"/>
    <s v="2022 - LMS (RVIII) - LEYTE - Lot 1"/>
    <n v="44676"/>
    <n v="44693"/>
    <n v="44708"/>
    <n v="44827"/>
    <n v="44827"/>
    <s v="V.JYN ENTERPRISES"/>
    <s v="COMPLETED"/>
    <n v="0"/>
    <n v="0"/>
    <n v="0"/>
    <n v="0"/>
    <n v="1"/>
    <n v="0"/>
    <n v="0"/>
    <n v="0"/>
    <n v="0"/>
    <n v="0"/>
    <n v="4"/>
    <n v="0"/>
    <n v="0"/>
    <n v="0"/>
    <n v="0"/>
    <n v="0"/>
    <n v="1"/>
    <n v="0"/>
    <n v="1"/>
    <n v="0"/>
    <n v="8.23"/>
    <m/>
  </r>
  <r>
    <x v="2"/>
    <s v="Region VIII"/>
    <s v="Northern Samar"/>
    <n v="122790"/>
    <s v="Bagong Silang ES"/>
    <s v="BIRI"/>
    <n v="1"/>
    <n v="1"/>
    <n v="3"/>
    <s v="CONSTRUCTION OF ONE (1) STOREY - THREE (3) CLASSROOMS SCHOOL BUILDING (WITH COMMON TOILET) WITH PROVISION OF RAINWATER COLLECTOR, SCHOOL FURNITURE,  SOLAR PV ENERGY SYSTEM, AND WATER SYSTEM"/>
    <n v="18778633.5953"/>
    <n v="16732343.93"/>
    <s v="Completed"/>
    <n v="1"/>
    <d v="2024-02-10T00:00:00"/>
    <d v="2024-10-31T00:00:00"/>
    <s v="CY 2022 LMS2022-RVIII-NS-Batch-2-L1"/>
    <s v="CY 2022 LMS2022-RVIII-NS-Batch-2-L1"/>
    <n v="45056"/>
    <n v="45066"/>
    <n v="45076"/>
    <n v="45131"/>
    <n v="45142"/>
    <s v="OPEN BUILDERS INC"/>
    <s v="Completed"/>
    <n v="0"/>
    <n v="0"/>
    <n v="0"/>
    <n v="0"/>
    <n v="1"/>
    <n v="0"/>
    <n v="0"/>
    <n v="0"/>
    <n v="0"/>
    <n v="0"/>
    <n v="3"/>
    <n v="0"/>
    <n v="0"/>
    <n v="0"/>
    <n v="0"/>
    <n v="0"/>
    <n v="1"/>
    <n v="0"/>
    <n v="1"/>
    <n v="0"/>
    <n v="10.24"/>
    <m/>
  </r>
  <r>
    <x v="2"/>
    <s v="Region VIII"/>
    <s v="Northern Samar"/>
    <n v="122823"/>
    <s v="Diraya ES"/>
    <s v="CAPUL"/>
    <n v="1"/>
    <n v="1"/>
    <n v="3"/>
    <s v="CONSTRUCTION OF ONE (1) STOREY - THREE (3) CLASSROOMS SCHOOL BUILDING (WITH COMMON TOILET) WITH PROVISION OF RAINWATER COLLECTOR, SCHOOL FURNITURE,  SOLAR PV ENERGY SYSTEM, WATER SYSTEM AND CONSTRUCTION OF FLOOD MARKER"/>
    <n v="17825575.284400001"/>
    <n v="19434689.34"/>
    <s v="Completed"/>
    <n v="1"/>
    <d v="2023-06-18T00:00:00"/>
    <d v="2023-06-18T00:00:00"/>
    <s v="CY 2022 LMS2022-RVIII-NS-Batch-2-L2"/>
    <s v="CY 2022 LMS2022-RVIII-NS-Batch-2-L2"/>
    <n v="44888"/>
    <n v="44896"/>
    <n v="44908"/>
    <n v="44928"/>
    <n v="44942"/>
    <s v="ADB DYNAMIC BUILDER/JD PARTUZA CONSTRUCTION JV"/>
    <s v="Completed"/>
    <n v="0"/>
    <n v="0"/>
    <n v="0"/>
    <n v="0"/>
    <n v="1"/>
    <n v="0"/>
    <n v="0"/>
    <n v="0"/>
    <n v="0"/>
    <n v="0"/>
    <n v="3"/>
    <n v="0"/>
    <n v="0"/>
    <n v="0"/>
    <n v="0"/>
    <n v="0"/>
    <n v="1"/>
    <n v="0"/>
    <n v="1"/>
    <n v="0"/>
    <n v="3.24"/>
    <m/>
  </r>
  <r>
    <x v="2"/>
    <s v="Region VIII"/>
    <s v="Northern Samar"/>
    <n v="193004"/>
    <s v="R.F. Tobes Mem. School"/>
    <s v="ROSARIO"/>
    <n v="1"/>
    <n v="1"/>
    <n v="3"/>
    <s v="CONSTRUCTION OF ONE (1) STOREY - THREE (3) CLASSROOMS SCHOOL BUILDING (WITH COMMON TOILET) WITH PROVISION OF RAINWATER COLLECTOR, SCHOOL FURNITURE,  SOLAR PV ENERGY SYSTEM, WATER SYSTEM AND CONSTRUCTION OF FLOOD MARKER"/>
    <n v="17471692.6459"/>
    <m/>
    <s v="Completed"/>
    <n v="1"/>
    <m/>
    <m/>
    <m/>
    <m/>
    <m/>
    <m/>
    <m/>
    <m/>
    <m/>
    <m/>
    <s v="Cancelled"/>
    <n v="0"/>
    <n v="0"/>
    <n v="0"/>
    <n v="0"/>
    <n v="1"/>
    <n v="0"/>
    <n v="0"/>
    <n v="0"/>
    <n v="0"/>
    <n v="0"/>
    <n v="3"/>
    <n v="0"/>
    <n v="0"/>
    <n v="0"/>
    <n v="0"/>
    <n v="0"/>
    <n v="1"/>
    <n v="0"/>
    <n v="1"/>
    <n v="0"/>
    <n v="10.24"/>
    <m/>
  </r>
  <r>
    <x v="2"/>
    <s v="Region VIII"/>
    <s v="Northern Samar"/>
    <n v="123271"/>
    <s v="Buenasuerte ES"/>
    <s v="VICTORIA"/>
    <n v="1"/>
    <n v="1"/>
    <n v="2"/>
    <s v="CONSTRUCTION OF ONE (1) STOREY - TWO (2) CLASSROOMS SCHOOL BUILDING (WITH COMMON TOILET) WITH PROVISION OF RAINWATER COLLECTOR, SCHOOL FURNITURE, SOLAR PV ENERGY SYSTEM, AND WATER SYSTEM"/>
    <n v="15631093.108100001"/>
    <n v="15310510.460000001"/>
    <s v="Completed"/>
    <n v="1"/>
    <d v="2023-06-07T00:00:00"/>
    <d v="2023-06-07T00:00:00"/>
    <s v="CY 2022 LMS2022-RVIII-NS-B1"/>
    <s v="CY 2022 LMS2022-RVIII-NS-B1"/>
    <n v="44888"/>
    <n v="44896"/>
    <n v="44908"/>
    <n v="44928"/>
    <n v="44942"/>
    <s v="SAL CONSTRUCTION"/>
    <s v="Completed"/>
    <n v="0"/>
    <n v="0"/>
    <n v="0"/>
    <n v="0"/>
    <n v="1"/>
    <n v="0"/>
    <n v="0"/>
    <n v="0"/>
    <n v="0"/>
    <n v="0"/>
    <n v="2"/>
    <n v="0"/>
    <n v="0"/>
    <n v="0"/>
    <n v="0"/>
    <n v="0"/>
    <n v="1"/>
    <n v="0"/>
    <n v="1"/>
    <n v="0"/>
    <n v="12.23"/>
    <m/>
  </r>
  <r>
    <x v="2"/>
    <s v="Region VIII"/>
    <s v="Samar (Western Samar)"/>
    <n v="123549"/>
    <s v="Matuguinao CES"/>
    <s v="MATUGUINAO"/>
    <n v="1"/>
    <n v="1"/>
    <n v="10"/>
    <s v="CONSTRUCTION OF ONE (1) STOREY - FOUR (4) CLASSROOMS SCHOOL BUILDING (WITH COMMON TOILET) WITH PROVISION OF RAINWATER COLLECTOR, SCHOOL FURNITURE, SOLAR PV ENERGY SYSTEM,  WATER SYSTEM, FLOOD MARKER AND REPAIR OF 6 CLASSROOMS"/>
    <n v="22455102.9318"/>
    <n v="22842142.859999999"/>
    <s v="Completed"/>
    <n v="1"/>
    <d v="2023-05-03T00:00:00"/>
    <d v="2023-05-03T00:00:00"/>
    <s v="CY2022LMSPB2L2"/>
    <s v="2022-00044"/>
    <n v="44841"/>
    <n v="44848"/>
    <n v="44860"/>
    <n v="44876"/>
    <n v="44887"/>
    <s v="VHITS DG BUILDERS"/>
    <s v="NONE"/>
    <n v="0"/>
    <n v="0"/>
    <n v="0"/>
    <n v="0"/>
    <n v="1"/>
    <n v="0"/>
    <n v="0"/>
    <n v="0"/>
    <n v="0"/>
    <n v="0"/>
    <n v="10"/>
    <n v="0"/>
    <n v="0"/>
    <n v="0"/>
    <n v="0"/>
    <n v="0"/>
    <n v="1"/>
    <n v="0"/>
    <n v="1"/>
    <n v="0"/>
    <n v="8.23"/>
    <m/>
  </r>
  <r>
    <x v="2"/>
    <s v="Region VIII"/>
    <s v="Samar (Western Samar)"/>
    <n v="123583"/>
    <s v="Bugho ES"/>
    <s v="JIABONG"/>
    <n v="2"/>
    <n v="1"/>
    <n v="4"/>
    <s v="CONSTRUCTION OF ONE (1) STOREY - FOUR (4) CLASSROOMS SCHOOL BUILDING (WITH COMMON TOILET) WITH PROVISION OF RAINWATER COLLECTOR, SCHOOL FURNITURE, SOLAR PV ENERGY SYSTEM, WATER SYSTEM AND FLOOD MARKER"/>
    <n v="19752204.430500001"/>
    <n v="19455461.719999999"/>
    <s v="Completed"/>
    <n v="1"/>
    <d v="2022-12-03T00:00:00"/>
    <d v="2022-12-12T00:00:00"/>
    <s v="CY2022LMSPLOT1"/>
    <s v="2022-00018"/>
    <n v="44705"/>
    <n v="44714"/>
    <n v="44726"/>
    <n v="44764"/>
    <n v="44776"/>
    <s v="SAMARINAN CONSTRUCTION INC"/>
    <s v="NONE"/>
    <n v="0"/>
    <n v="0"/>
    <n v="0"/>
    <n v="0"/>
    <n v="1"/>
    <n v="0"/>
    <n v="0"/>
    <n v="0"/>
    <n v="0"/>
    <n v="0"/>
    <n v="4"/>
    <n v="0"/>
    <n v="0"/>
    <n v="0"/>
    <n v="0"/>
    <n v="0"/>
    <n v="1"/>
    <n v="0"/>
    <n v="1"/>
    <n v="0"/>
    <s v="previous yrs"/>
    <m/>
  </r>
  <r>
    <x v="2"/>
    <s v="Region VIII"/>
    <s v="Samar (Western Samar)"/>
    <n v="501931"/>
    <s v="Camayse Integrated School"/>
    <s v="ZUMARRAGA"/>
    <n v="2"/>
    <n v="1"/>
    <n v="4"/>
    <s v="CONSTRUCTION OF ONE (1) STOREY - FOUR (4) CLASSROOMS SCHOOL BUILDING (WITH COMMON TOILET) WITH PROVISION OF RAINWATER COLLECTOR, SCHOOL FURNITURE, SOLAR PV ENERGY SYSTEM, WATER SYSTEM AND FLOOD MARKER"/>
    <n v="20597729.182700001"/>
    <n v="23519497.039999999"/>
    <s v="Completed"/>
    <n v="1"/>
    <d v="2023-07-16T00:00:00"/>
    <d v="2023-08-25T00:00:00"/>
    <s v="CY2022LMSPB2L1"/>
    <s v="2022-00043"/>
    <n v="44841"/>
    <n v="44848"/>
    <n v="44860"/>
    <n v="44876"/>
    <n v="44887"/>
    <s v="GPUY CONSTRUCTION AND SUPPLIES"/>
    <s v="WITH LIQUIDATED DAMAGES"/>
    <n v="0"/>
    <n v="0"/>
    <n v="0"/>
    <n v="0"/>
    <n v="1"/>
    <n v="0"/>
    <n v="0"/>
    <n v="0"/>
    <n v="0"/>
    <n v="0"/>
    <n v="4"/>
    <n v="0"/>
    <n v="0"/>
    <n v="0"/>
    <n v="0"/>
    <n v="0"/>
    <n v="1"/>
    <n v="0"/>
    <n v="1"/>
    <n v="0"/>
    <n v="12.23"/>
    <m/>
  </r>
  <r>
    <x v="2"/>
    <s v="Region VIII"/>
    <s v="Southern Leyte"/>
    <n v="122062"/>
    <s v="Amaga Elementary School"/>
    <s v="HINUNDAYAN"/>
    <n v="0"/>
    <n v="1"/>
    <n v="4"/>
    <s v="CONSTRUCTION OF TWO (2) UNIT - ONE (1) STOREY - TWO (2) CLASSROOMS SCHOOL BUILDING (WITH COMMON TOILET) WITH PROVISION OF RAINWATER COLLECTOR, SCHOOL FURNITURE, SOLAR PV ENERGY SYSTEM AND WATER SYSTEM AND REPAIR OF EXISTING CLASSROOM"/>
    <n v="20946372.153299998"/>
    <n v="20663270.390000001"/>
    <s v="Completed"/>
    <n v="1"/>
    <d v="2023-01-30T00:00:00"/>
    <d v="2023-03-24T00:00:00"/>
    <s v="CY2022-LMS-L1"/>
    <s v="CY2022-LMS-L1"/>
    <n v="44677"/>
    <n v="44685"/>
    <n v="44698"/>
    <n v="44739"/>
    <n v="44774"/>
    <s v="3MC KING CIVIL ENGINEERING CONSTRUCTION"/>
    <s v="Completed"/>
    <n v="0"/>
    <n v="0"/>
    <n v="0"/>
    <n v="0"/>
    <n v="1"/>
    <n v="0"/>
    <n v="0"/>
    <n v="0"/>
    <n v="0"/>
    <n v="0"/>
    <n v="4"/>
    <n v="0"/>
    <n v="0"/>
    <n v="0"/>
    <n v="0"/>
    <n v="0"/>
    <n v="1"/>
    <n v="0"/>
    <n v="1"/>
    <n v="0"/>
    <n v="8.23"/>
    <m/>
  </r>
  <r>
    <x v="2"/>
    <s v="Region VIII"/>
    <s v="Southern Leyte"/>
    <n v="192031"/>
    <s v="Cat-iwing MG Elem School"/>
    <s v="HINUNDAYAN"/>
    <n v="0"/>
    <n v="1"/>
    <n v="4"/>
    <s v="CONSTRUCTION OF ONE (1) STOREY - TWO (2) CLASSROOMS SCHOOL BUILDING (WITHOUT TOILET) WITH PROVISION OF RAINWATER COLLECTOR, WATER AND SANITATION FACILITIES  (4-SEATER), WATER SYSTEM, SOLAR POWER ENERGY SYSTEM, FLOOD MARKER AND REPAIR OF EXISTING CLASSROOMS"/>
    <n v="13697447.694"/>
    <n v="13750750.189999999"/>
    <s v="Completed"/>
    <n v="1"/>
    <d v="2023-02-06T00:00:00"/>
    <d v="2023-01-26T00:00:00"/>
    <s v="CY2022-LMS-B2-L1"/>
    <s v="CY2022-LMS-B2-L1"/>
    <n v="44844"/>
    <n v="44851"/>
    <n v="44865"/>
    <n v="44916"/>
    <n v="44937"/>
    <s v="BENCH CONSTRUCTION AND SUPPLY"/>
    <s v="Completed"/>
    <n v="0"/>
    <n v="0"/>
    <n v="0"/>
    <n v="0"/>
    <n v="1"/>
    <n v="0"/>
    <n v="0"/>
    <n v="0"/>
    <n v="0"/>
    <n v="0"/>
    <n v="4"/>
    <n v="0"/>
    <n v="0"/>
    <n v="0"/>
    <n v="0"/>
    <n v="0"/>
    <n v="1"/>
    <n v="0"/>
    <n v="1"/>
    <n v="0"/>
    <n v="8.23"/>
    <m/>
  </r>
  <r>
    <x v="2"/>
    <s v="Region VIII"/>
    <s v="Southern Leyte"/>
    <n v="122233"/>
    <s v="Bulawan Primary School"/>
    <s v="PINTUYAN"/>
    <n v="0"/>
    <n v="1"/>
    <n v="4"/>
    <s v="CONSTRUCTION OF ONE (1) UNIT - ONE (1) STOREY - TWO (2) CLASSROOMS SCHOOL BUILDING (WITH COMMON TOILET) WITH PROVISION OF RAINWATER COLLECTOR, WATER SYSTEM, SOLAR POWER ENERGY SYSTEM,  FLOOD MARKER AND REPAIR OF EXISTING CLASSROOMS"/>
    <n v="14948077.497300001"/>
    <n v="13082478.98"/>
    <s v="Completed"/>
    <n v="1"/>
    <d v="2023-02-06T00:00:00"/>
    <d v="2023-11-30T00:00:00"/>
    <s v=" CY2022-LMS-B2-L2"/>
    <s v=" CY2022-LMS-B2-L2"/>
    <n v="44844"/>
    <n v="44851"/>
    <n v="44865"/>
    <n v="44916"/>
    <n v="44937"/>
    <s v="3MC KING CIVIL ENGINEERING CONSTRUCTION"/>
    <s v="Completed"/>
    <n v="0"/>
    <n v="0"/>
    <n v="0"/>
    <n v="0"/>
    <n v="1"/>
    <n v="0"/>
    <n v="0"/>
    <n v="0"/>
    <n v="0"/>
    <n v="0"/>
    <n v="4"/>
    <n v="0"/>
    <n v="0"/>
    <n v="0"/>
    <n v="0"/>
    <n v="0"/>
    <n v="1"/>
    <n v="0"/>
    <n v="1"/>
    <n v="0"/>
    <n v="8.23"/>
    <m/>
  </r>
  <r>
    <x v="2"/>
    <s v="Region VIII"/>
    <s v="Southern Leyte"/>
    <n v="122313"/>
    <s v="Carnaga Elementary School"/>
    <s v="TOMAS OPPUS"/>
    <n v="0"/>
    <n v="1"/>
    <n v="2"/>
    <s v="CONSTRUCTION OF ONE (1) UNIT - ONE (1) STOREY - TWO (2) CLASSROOMS SCHOOL BUILDING (WITH COMMON TOILET) WITH PROVISION OF RAINWATER COLLECTOR, SCHOOL FURNITURE, SOLAR PV ENERGY SYSTEM AND WATER SYSTEM AND REPAIR OF EXISTING CLASSROOM"/>
    <n v="14814618.2991"/>
    <n v="14592604.890000001"/>
    <s v="Completed"/>
    <n v="1"/>
    <d v="2022-12-21T00:00:00"/>
    <d v="2023-03-09T00:00:00"/>
    <s v="CY2022-LMS-L2"/>
    <s v="CY2022-LMS-L2"/>
    <n v="44677"/>
    <n v="44685"/>
    <n v="44698"/>
    <n v="44739"/>
    <n v="44774"/>
    <s v="3MC KING CIVIL ENGINEERING CONSTRUCTION"/>
    <s v="Completed"/>
    <n v="0"/>
    <n v="0"/>
    <n v="0"/>
    <n v="0"/>
    <n v="1"/>
    <n v="0"/>
    <n v="0"/>
    <n v="0"/>
    <n v="0"/>
    <n v="0"/>
    <n v="2"/>
    <n v="0"/>
    <n v="0"/>
    <n v="0"/>
    <n v="0"/>
    <n v="0"/>
    <n v="1"/>
    <n v="0"/>
    <n v="1"/>
    <n v="0"/>
    <s v="previous yrs"/>
    <m/>
  </r>
  <r>
    <x v="2"/>
    <s v="Region X"/>
    <s v="El Salvador"/>
    <n v="304768"/>
    <s v="Himaya National High School"/>
    <s v="CITY OF EL SALVADOR"/>
    <n v="2"/>
    <n v="1"/>
    <n v="3"/>
    <s v="CONSTRUCTION OF ONE (1) STOREY - THREE (3) CLASSROOMS SCHOOL BUILDING (WITH COMMON TOILET) WITH PROVISION OF RAINWATER COLLECTOR, SCHOOL FURNITURE, SOLAR PV ENERGY SYSTEM, AND WATER SYSTEM"/>
    <n v="16459251.536499999"/>
    <n v="11765349.85"/>
    <s v="Completed"/>
    <n v="1"/>
    <d v="2024-01-17T00:00:00"/>
    <d v="2023-08-18T00:00:00"/>
    <s v="2022-10-0228"/>
    <s v="2022-12-0327"/>
    <d v="2023-04-25T00:00:00"/>
    <d v="2023-05-03T00:00:00"/>
    <d v="2023-05-15T00:00:00"/>
    <d v="2023-07-11T00:00:00"/>
    <d v="2023-07-14T00:00:00"/>
    <s v="ROVINVAL ENGINEERING AND CONSTRUCTION"/>
    <s v="Completed"/>
    <n v="0"/>
    <n v="0"/>
    <n v="0"/>
    <n v="0"/>
    <n v="1"/>
    <n v="0"/>
    <n v="0"/>
    <n v="0"/>
    <n v="0"/>
    <n v="0"/>
    <n v="3"/>
    <n v="0"/>
    <n v="0"/>
    <n v="0"/>
    <n v="0"/>
    <n v="0"/>
    <n v="1"/>
    <n v="0"/>
    <n v="1"/>
    <n v="0"/>
    <n v="8.23"/>
    <m/>
  </r>
  <r>
    <x v="2"/>
    <s v="Region X"/>
    <s v="El Salvador"/>
    <n v="305683"/>
    <s v="Sambulawan National High School"/>
    <s v="CITY OF EL SALVADOR"/>
    <n v="2"/>
    <n v="1"/>
    <n v="3"/>
    <s v="CONSTRUCTION OF ONE (1) STOREY - THREE (3) CLASSROOMS SCHOOL BUILDING (WITH COMMON TOILET) WITH PROVISION OF RAINWATER COLLECTOR, SCHOOL FURNITURE, SOLAR PV ENERGY SYSTEM, AND WATER SYSTEM"/>
    <n v="16469856.536499999"/>
    <n v="12076295.82"/>
    <s v="Completed"/>
    <n v="1"/>
    <d v="2023-12-31T00:00:00"/>
    <d v="2023-09-06T00:00:00"/>
    <s v="2022-04-0065"/>
    <s v="2022-09-0205"/>
    <d v="2023-04-25T00:00:00"/>
    <d v="2023-05-03T00:00:00"/>
    <d v="2023-05-15T00:00:00"/>
    <d v="2023-07-07T00:00:00"/>
    <d v="2023-07-27T00:00:00"/>
    <s v="LJPM BUILDERS AND CONSTRUCTION SUPPLY"/>
    <s v="Completed"/>
    <n v="0"/>
    <n v="0"/>
    <n v="0"/>
    <n v="0"/>
    <n v="1"/>
    <n v="0"/>
    <n v="0"/>
    <n v="0"/>
    <n v="0"/>
    <n v="0"/>
    <n v="3"/>
    <n v="0"/>
    <n v="0"/>
    <n v="0"/>
    <n v="0"/>
    <n v="0"/>
    <n v="1"/>
    <n v="0"/>
    <n v="1"/>
    <n v="0"/>
    <n v="8.23"/>
    <m/>
  </r>
  <r>
    <x v="2"/>
    <s v="Region X"/>
    <s v="Lanao del Norte"/>
    <n v="127171"/>
    <s v="Sigayan Adil PS"/>
    <s v="PANTAR"/>
    <n v="1"/>
    <n v="1"/>
    <n v="4"/>
    <s v="CONSTRUCTION OF ONE (1) STOREY - TWO (2) CLASSROOMS SCHOOL BUILDING (WITH COMMON TOILET) WITH PROVISION OF   RAINWATER COLLECTOR, SCHOOL FURNITURE, WATER SYSTEM AND REPAIR &amp; REHABILITATION OF CLASSROOMS."/>
    <n v="17137950.740599997"/>
    <n v="12954954.09"/>
    <s v="Completed"/>
    <n v="1"/>
    <d v="2023-06-09T00:00:00"/>
    <d v="2023-06-10T00:00:00"/>
    <s v="2023-02(Infra)"/>
    <n v="44958"/>
    <d v="2022-11-23T00:00:00"/>
    <d v="2022-12-01T00:00:00"/>
    <d v="2022-12-19T00:00:00"/>
    <d v="2023-01-09T00:00:00"/>
    <d v="2023-02-09T00:00:00"/>
    <s v="S&amp; J BUILDERS"/>
    <s v="Completed"/>
    <n v="0"/>
    <n v="0"/>
    <n v="0"/>
    <n v="0"/>
    <n v="1"/>
    <n v="0"/>
    <n v="0"/>
    <n v="0"/>
    <n v="0"/>
    <n v="0"/>
    <n v="4"/>
    <n v="0"/>
    <n v="0"/>
    <n v="0"/>
    <n v="0"/>
    <n v="0"/>
    <n v="1"/>
    <n v="0"/>
    <n v="1"/>
    <n v="0"/>
    <n v="12.23"/>
    <m/>
  </r>
  <r>
    <x v="2"/>
    <s v="Region X"/>
    <s v="Lanao del Norte"/>
    <n v="127101"/>
    <s v="Durianon Primary School"/>
    <s v="MAGSAYSAY"/>
    <n v="2"/>
    <n v="1"/>
    <n v="2"/>
    <s v="CONSTRUCTION OF ONE (1) STOREY - TWO (2) CLASSROOMS SCHOOL BUILDING (WITH COMMON TOILET) WITH PROVISION OF   RAINWATER COLLECTOR, SCHOOL FURNITURE, WATER SYSTEM AND REPAIR &amp; REHABILITATION OF CLASSROOMS."/>
    <n v="15730677.805199999"/>
    <n v="0"/>
    <s v="Completed"/>
    <n v="1"/>
    <d v="2023-06-09T00:00:00"/>
    <d v="2023-05-05T00:00:00"/>
    <s v="2023-01(Infra)"/>
    <n v="44927"/>
    <d v="2022-11-23T00:00:00"/>
    <d v="2022-12-01T00:00:00"/>
    <d v="2022-12-19T00:00:00"/>
    <d v="2023-01-09T00:00:00"/>
    <d v="2023-02-09T00:00:00"/>
    <s v="AHM BUILDERS"/>
    <s v="Completed"/>
    <n v="0"/>
    <n v="0"/>
    <n v="0"/>
    <n v="0"/>
    <n v="1"/>
    <n v="0"/>
    <n v="0"/>
    <n v="0"/>
    <n v="0"/>
    <n v="0"/>
    <n v="2"/>
    <n v="0"/>
    <n v="0"/>
    <n v="0"/>
    <n v="0"/>
    <n v="0"/>
    <n v="1"/>
    <n v="0"/>
    <n v="1"/>
    <n v="0"/>
    <n v="12.23"/>
    <m/>
  </r>
  <r>
    <x v="2"/>
    <s v="Region X"/>
    <s v="Lanao del Norte"/>
    <n v="501602"/>
    <s v="Pelingkingan Integrated School"/>
    <s v="TANGCAL"/>
    <n v="2"/>
    <n v="1"/>
    <n v="4"/>
    <s v="CONSTRUCTION OF ONE (1) STOREY - FOUR (4) CLASSROOMS SCHOOL BUILDING (WITH COMMON TOILET) WITH PROVISION OF RAINWATER COLLECTOR, SCHOOL FURNITURE, SOLAR PV ENERGY SYSTEM AND WATER SYSTEM"/>
    <n v="19938695.345199998"/>
    <n v="0"/>
    <s v="Completed"/>
    <n v="1"/>
    <d v="2023-01-05T00:00:00"/>
    <d v="2023-11-30T00:00:00"/>
    <s v="2022-05(infra)"/>
    <n v="44682"/>
    <d v="2022-04-20T00:00:00"/>
    <d v="2022-04-29T00:00:00"/>
    <d v="2022-05-17T00:00:00"/>
    <d v="2022-08-25T00:00:00"/>
    <d v="2022-09-07T00:00:00"/>
    <s v="N-ASIACOM"/>
    <s v="Completed"/>
    <n v="0"/>
    <n v="0"/>
    <n v="0"/>
    <n v="0"/>
    <n v="1"/>
    <n v="0"/>
    <n v="0"/>
    <n v="0"/>
    <n v="0"/>
    <n v="0"/>
    <n v="4"/>
    <n v="0"/>
    <n v="0"/>
    <n v="0"/>
    <n v="0"/>
    <n v="0"/>
    <n v="1"/>
    <n v="0"/>
    <n v="1"/>
    <n v="0"/>
    <n v="12.23"/>
    <m/>
  </r>
  <r>
    <x v="2"/>
    <s v="Region X"/>
    <s v="Misamis Occidental"/>
    <n v="127281"/>
    <s v="Naburos ES"/>
    <s v="BALIANGAO"/>
    <n v="1"/>
    <n v="1"/>
    <n v="5"/>
    <s v="CONSTRUCTION OF ONE (1) STOREY - TWO (2) CLASSROOMS SCHOOL BUILDING (WITH COMMON TOILET) WITH PROVISION OF RAINWATER COLLECTOR, SCHOOL FURNITURE, SOLAR PV ENERGY SYSTEM, AND REPAIR AND REHABILITATION OF ONE STOREY THREE (3) - CLASSROOM SCHOOL BUILDING (BLSB - TYPE 1) - (6.40m x 8.00m)"/>
    <n v="16494219.41995726"/>
    <n v="16279166.49"/>
    <s v="Completed"/>
    <n v="1"/>
    <d v="2023-08-09T00:00:00"/>
    <d v="2024-11-22T00:00:00"/>
    <s v="N/A"/>
    <s v="002-2023"/>
    <d v="2022-10-26T00:00:00"/>
    <d v="2022-11-03T00:00:00"/>
    <d v="2022-11-15T00:00:00"/>
    <d v="2022-12-14T00:00:00"/>
    <d v="2023-01-30T00:00:00"/>
    <s v="RRJ Builders"/>
    <s v="Completed"/>
    <n v="0"/>
    <n v="0"/>
    <n v="0"/>
    <n v="0"/>
    <n v="1"/>
    <n v="0"/>
    <n v="0"/>
    <n v="0"/>
    <n v="0"/>
    <n v="0"/>
    <n v="5"/>
    <n v="0"/>
    <n v="0"/>
    <n v="0"/>
    <n v="0"/>
    <n v="0"/>
    <n v="1"/>
    <n v="0"/>
    <n v="1"/>
    <n v="0"/>
    <n v="10.24"/>
    <m/>
  </r>
  <r>
    <x v="2"/>
    <s v="Region X"/>
    <s v="Misamis Occidental"/>
    <n v="127371"/>
    <s v="Soso-on Elementary School"/>
    <s v="CONCEPCION"/>
    <n v="1"/>
    <n v="1"/>
    <n v="3"/>
    <s v="CONSTRUCTION OF ONE (1) STOREY - THREE (3) CLASSROOMS SCHOOL BUILDING (WITH COMMON TOILET) WITH PROVISION OF RAINWATER COLLECTOR, SCHOOL FURNITURE, SOLAR PV ENERGY SYSTEM, AND WATER SYSTEM"/>
    <n v="17603739.126800001"/>
    <n v="17030172.219999999"/>
    <s v="Completed"/>
    <n v="1"/>
    <d v="2023-03-06T00:00:00"/>
    <d v="2024-07-04T00:00:00"/>
    <s v="LMS 2022-RX-Misamis Occidental-001"/>
    <s v="013-2022"/>
    <d v="2022-05-26T00:00:00"/>
    <d v="2022-06-03T00:00:00"/>
    <d v="2022-06-15T00:00:00"/>
    <d v="2022-07-14T00:00:00"/>
    <d v="2022-09-29T00:00:00"/>
    <s v="RRJ Builders"/>
    <s v="Completed"/>
    <n v="0"/>
    <n v="0"/>
    <n v="0"/>
    <n v="0"/>
    <n v="1"/>
    <n v="0"/>
    <n v="0"/>
    <n v="0"/>
    <n v="0"/>
    <n v="0"/>
    <n v="3"/>
    <n v="0"/>
    <n v="0"/>
    <n v="0"/>
    <n v="0"/>
    <n v="0"/>
    <n v="1"/>
    <n v="0"/>
    <n v="1"/>
    <n v="0"/>
    <n v="7.24"/>
    <m/>
  </r>
  <r>
    <x v="2"/>
    <s v="Region X"/>
    <s v="Misamis Occidental"/>
    <n v="501874"/>
    <s v="Manla Integrated School"/>
    <s v="SAPANG DALAGA"/>
    <n v="1"/>
    <n v="1"/>
    <n v="3"/>
    <s v="CONSTRUCTION OF ONE (1) STOREY - THREE (3) CLASSROOMS SCHOOL BUILDING (WITH COMMON TOILET) WITH PROVISION OF RAINWATER COLLECTOR, SCHOOL FURNITURE, AND SOLAR PV ENERGY SYSTEM"/>
    <n v="16435255.673699999"/>
    <n v="15385260.390000001"/>
    <s v="Completed"/>
    <n v="1"/>
    <d v="2023-07-08T00:00:00"/>
    <d v="2023-09-15T00:00:00"/>
    <s v="LMS 2022-RX-Misamis Occidental-002"/>
    <s v="001-2023"/>
    <d v="2022-10-26T00:00:00"/>
    <d v="2022-11-03T00:00:00"/>
    <d v="2022-11-15T00:00:00"/>
    <d v="2022-12-13T00:00:00"/>
    <d v="2023-01-27T00:00:00"/>
    <s v="3R's Builders"/>
    <s v="Completed"/>
    <n v="0"/>
    <n v="0"/>
    <n v="0"/>
    <n v="0"/>
    <n v="1"/>
    <n v="0"/>
    <n v="0"/>
    <n v="0"/>
    <n v="0"/>
    <n v="0"/>
    <n v="3"/>
    <n v="0"/>
    <n v="0"/>
    <n v="0"/>
    <n v="0"/>
    <n v="0"/>
    <n v="1"/>
    <n v="0"/>
    <n v="1"/>
    <n v="0"/>
    <n v="1.24"/>
    <m/>
  </r>
  <r>
    <x v="2"/>
    <s v="Region X"/>
    <s v="Misamis Oriental"/>
    <n v="201509"/>
    <s v="Dahilig ES"/>
    <s v="BALINGOAN"/>
    <n v="1"/>
    <n v="1"/>
    <n v="4"/>
    <s v="CONSTRUCTION OF 2UNITS ONE (1) STOREY - TWO (2) CLASSROOMS SCHOOL BUILDING (WITH COMMON TOILET) WITH PROVISION OF RAINWATER COLLECTOR, SCHOOL FURNITURE, SOLAR PV ENERGY SYSTEM, AND WATER SYSTEM"/>
    <n v="14773677.2926"/>
    <n v="13824219.59"/>
    <s v="Completed"/>
    <n v="1"/>
    <d v="2023-04-12T00:00:00"/>
    <d v="2023-07-11T00:00:00"/>
    <s v="PB-Infra 2022-001"/>
    <s v="n/a"/>
    <d v="2022-08-10T00:00:00"/>
    <d v="2022-08-10T00:00:00"/>
    <d v="2022-08-30T00:00:00"/>
    <d v="2022-09-22T00:00:00"/>
    <d v="2022-11-27T00:00:00"/>
    <s v="Meterking Inc."/>
    <s v="Completed"/>
    <n v="0"/>
    <n v="0"/>
    <n v="0"/>
    <n v="0"/>
    <n v="1"/>
    <n v="0"/>
    <n v="0"/>
    <n v="0"/>
    <n v="0"/>
    <n v="0"/>
    <n v="4"/>
    <n v="0"/>
    <n v="0"/>
    <n v="0"/>
    <n v="0"/>
    <n v="0"/>
    <n v="1"/>
    <n v="0"/>
    <n v="1"/>
    <n v="0"/>
    <n v="2.2400000000000002"/>
    <s v="-"/>
  </r>
  <r>
    <x v="3"/>
    <s v="CAR"/>
    <s v="Abra"/>
    <n v="135187"/>
    <s v="Lawigan PS"/>
    <s v="BOLINEY"/>
    <n v="0"/>
    <n v="1"/>
    <n v="2"/>
    <s v="CONSTRUCTION OF 1 STOREY 2 CLASSROOMS WITH COMMON TOILET, SCHOOL FURNITURES, WATER SYSTEM, RAINWATER COLLECTOR"/>
    <n v="11110000"/>
    <n v="14152726.43"/>
    <s v="Completed"/>
    <n v="1"/>
    <d v="2024-06-04T00:00:00"/>
    <d v="2024-06-19T00:00:00"/>
    <s v="SDO-ABRA-2023-06-043"/>
    <s v="2023-07-007"/>
    <s v="June 28, 2023"/>
    <s v="July 4, 2023"/>
    <s v="July 17, 2023"/>
    <s v="July 26, 2023"/>
    <s v="August 9, 2023"/>
    <s v="SEMBRI CONSTRUCTION"/>
    <n v="0"/>
    <n v="0"/>
    <n v="0"/>
    <n v="0"/>
    <n v="0"/>
    <n v="1"/>
    <n v="0"/>
    <n v="0"/>
    <n v="0"/>
    <n v="0"/>
    <n v="0"/>
    <n v="2"/>
    <n v="0"/>
    <n v="0"/>
    <n v="0"/>
    <n v="0"/>
    <n v="0"/>
    <n v="1"/>
    <n v="0"/>
    <n v="1"/>
    <n v="0"/>
    <n v="9.24"/>
    <s v="-"/>
  </r>
  <r>
    <x v="3"/>
    <s v="CAR"/>
    <s v="Abra"/>
    <n v="135047"/>
    <s v="Bacag ES"/>
    <s v="LACUB"/>
    <n v="0"/>
    <n v="1"/>
    <n v="2"/>
    <s v="CONSTRUCTION OF 1 STOREY 2 CLASSROOMS WITH COMMON TOILET, SCHOOL FURNITURES, WATER SYSTEM, RAINWATER COLLECTOR"/>
    <n v="12120000"/>
    <n v="17116471.789999999"/>
    <s v="Completed"/>
    <n v="1"/>
    <d v="2025-02-22T00:00:00"/>
    <d v="2024-04-06T00:00:00"/>
    <s v="SDO-ABRA-2023-06-043"/>
    <s v="2023-07-007"/>
    <s v="June 28, 2023"/>
    <s v="July 4, 2023"/>
    <s v="July 17, 2023"/>
    <s v="July 26, 2023"/>
    <s v="August 9, 2023"/>
    <s v="SEMBRI CONSTRUCTION"/>
    <n v="0"/>
    <n v="0"/>
    <n v="0"/>
    <n v="0"/>
    <n v="0"/>
    <n v="1"/>
    <n v="0"/>
    <n v="0"/>
    <n v="0"/>
    <n v="0"/>
    <n v="0"/>
    <n v="2"/>
    <n v="0"/>
    <n v="0"/>
    <n v="0"/>
    <n v="0"/>
    <n v="0"/>
    <n v="1"/>
    <n v="0"/>
    <n v="1"/>
    <n v="0"/>
    <n v="11.24"/>
    <s v="-"/>
  </r>
  <r>
    <x v="3"/>
    <s v="CAR"/>
    <s v="Abra"/>
    <n v="135092"/>
    <s v="Barit ES"/>
    <s v="LUBA"/>
    <n v="0"/>
    <n v="1"/>
    <n v="2"/>
    <s v="CONSTRUCTION OF 1 STOREY 2 CLASSROOMS WITH COMMON TOILET, SCHOOL FURNITURES, WATER SYSTEM, RAINWATER COLLECTOR"/>
    <n v="10100000"/>
    <n v="17392036.739999998"/>
    <s v="Completed"/>
    <n v="1"/>
    <d v="2024-04-20T00:00:00"/>
    <d v="2023-12-30T00:00:00"/>
    <s v="SDO-ABRA-2023-06-043"/>
    <s v="2023-07-007"/>
    <s v="June 28, 2023"/>
    <s v="July 4, 2023"/>
    <s v="July 17, 2023"/>
    <s v="July 26, 2023"/>
    <s v="August 9, 2023"/>
    <s v="SEMBRI CONSTRUCTION"/>
    <n v="0"/>
    <n v="0"/>
    <n v="0"/>
    <n v="0"/>
    <n v="0"/>
    <n v="1"/>
    <n v="0"/>
    <n v="0"/>
    <n v="0"/>
    <n v="0"/>
    <n v="0"/>
    <n v="2"/>
    <n v="0"/>
    <n v="0"/>
    <n v="0"/>
    <n v="0"/>
    <n v="0"/>
    <n v="1"/>
    <n v="0"/>
    <n v="1"/>
    <n v="0"/>
    <n v="6.24"/>
    <s v="-"/>
  </r>
  <r>
    <x v="3"/>
    <s v="CAR"/>
    <s v="Abra"/>
    <n v="135168"/>
    <s v="Abas ES"/>
    <s v="SALLAPADAN"/>
    <n v="0"/>
    <n v="1"/>
    <n v="2"/>
    <s v="CONSTRUCTION OF 1 STOREY 2 CLASSROOMS WITH COMMON TOILET, SCHOOL FURNITURES, WATER SYSTEM, RAINWATER COLLECTOR"/>
    <n v="9090000"/>
    <n v="16780281.43"/>
    <s v="Completed"/>
    <n v="1"/>
    <d v="2024-05-06T00:00:00"/>
    <d v="2023-12-17T00:00:00"/>
    <s v="SDO-ABRA-2023-06-043"/>
    <s v="2023-07-007"/>
    <s v="June 28, 2023"/>
    <s v="July 4, 2023"/>
    <s v="July 17, 2023"/>
    <s v="July 26, 2023"/>
    <s v="August 9, 2023"/>
    <s v="SEMBRI CONSTRUCTION"/>
    <n v="0"/>
    <n v="0"/>
    <n v="0"/>
    <n v="0"/>
    <n v="0"/>
    <n v="1"/>
    <n v="0"/>
    <n v="0"/>
    <n v="0"/>
    <n v="0"/>
    <n v="0"/>
    <n v="2"/>
    <n v="0"/>
    <n v="0"/>
    <n v="0"/>
    <n v="0"/>
    <n v="0"/>
    <n v="1"/>
    <n v="0"/>
    <n v="1"/>
    <n v="0"/>
    <n v="12.23"/>
    <s v="-"/>
  </r>
  <r>
    <x v="3"/>
    <s v="CAR"/>
    <s v="Abra"/>
    <n v="135184"/>
    <s v="Gangal Elementary School"/>
    <s v="SALLAPADAN"/>
    <n v="0"/>
    <n v="1"/>
    <n v="2"/>
    <s v="CONSTRUCTION OF 1 STOREY 2 CLASSROOMS WITH COMMON TOILET, SCHOOL FURNITURES, WATER SYSTEM, RAINWATER COLLECTOR"/>
    <n v="9090000"/>
    <n v="17364431.280000001"/>
    <s v="Completed"/>
    <n v="1"/>
    <d v="2024-01-14T00:00:00"/>
    <d v="2023-12-17T00:00:00"/>
    <s v="SDO-ABRA-2023-06-043"/>
    <s v="PB - Construction-2023-002"/>
    <s v="June 28, 2023"/>
    <s v="June 3,2023"/>
    <s v="June 13,2023"/>
    <s v="June 27,2023"/>
    <s v="August 9, 2023"/>
    <s v="SEMBRI CONSTRUCTION"/>
    <n v="0"/>
    <n v="0"/>
    <n v="0"/>
    <n v="0"/>
    <n v="0"/>
    <n v="1"/>
    <n v="0"/>
    <n v="0"/>
    <n v="0"/>
    <n v="0"/>
    <n v="0"/>
    <n v="2"/>
    <n v="0"/>
    <n v="0"/>
    <n v="0"/>
    <n v="0"/>
    <n v="0"/>
    <n v="1"/>
    <n v="0"/>
    <n v="1"/>
    <n v="0"/>
    <n v="12.23"/>
    <s v="-"/>
  </r>
  <r>
    <x v="3"/>
    <s v="CAR"/>
    <s v="Benguet"/>
    <n v="135720"/>
    <s v="Baayan ES"/>
    <s v="TUBLAY"/>
    <n v="0"/>
    <n v="1"/>
    <n v="4"/>
    <s v="CONSTRUCTION OF TWO(2) UNITS- ONE (1) STOREY - TWO (2) CLASSROOMS SCHOOL BUILDING (WITH COMMON TOILET) WITH PROVISION OF RAINWATER COLLECTOR, SCHOOL FURNITURE,  WATER SYSTEM AND SLOPE PROTECTION"/>
    <n v="23421679.460000001"/>
    <n v="22992313.949999999"/>
    <s v="Completed"/>
    <n v="1"/>
    <s v="JULY 14, 2024"/>
    <s v="JULY 4, 2024"/>
    <s v="LMS-2023-01"/>
    <s v="LMS-2023-01"/>
    <s v="May 5, 2023"/>
    <s v="May 12, 2023"/>
    <s v="May 25, 2023"/>
    <d v="2023-09-08T00:00:00"/>
    <d v="2023-08-30T00:00:00"/>
    <s v="MHIGS CONSTRUCTION"/>
    <n v="0"/>
    <n v="0"/>
    <n v="0"/>
    <n v="0"/>
    <n v="0"/>
    <n v="1"/>
    <n v="0"/>
    <n v="0"/>
    <n v="0"/>
    <n v="0"/>
    <n v="0"/>
    <n v="4"/>
    <n v="0"/>
    <n v="0"/>
    <n v="0"/>
    <n v="0"/>
    <n v="0"/>
    <n v="1"/>
    <n v="0"/>
    <n v="1"/>
    <n v="0"/>
    <n v="6.24"/>
    <s v="-"/>
  </r>
  <r>
    <x v="3"/>
    <s v="CAR"/>
    <s v="Benguet"/>
    <n v="502340"/>
    <s v="Miguel Palispis Integrated School"/>
    <s v="TUBA"/>
    <s v="Lone"/>
    <n v="1"/>
    <n v="4"/>
    <s v=" PROPOSED CONSTRUCTION OF ONE (1) STOREY - FOUR (4) CLASSROOMS SCHOOL BUILDING (WITH COMMON TOILET) WITH PROVISION OF RAINWATER COLLECTOR, SCHOOL FURNITURE, SOLAR PV ENERGY SYSTEM AND WATER SYSTEM, SLOPE PROTECTION, REPAIR AND REHABILITATION OF CLASSROOMS"/>
    <n v="27377352.57"/>
    <n v="27107027.98"/>
    <s v="Completed"/>
    <n v="1"/>
    <s v="FEBRUARY 5, 2025"/>
    <s v="MAY 29, 2025"/>
    <s v="LMS-2023-306"/>
    <s v="LMS-2023-306"/>
    <s v="December 01, 2023"/>
    <s v="December 11, 2023"/>
    <s v="December 27, 2023"/>
    <d v="2024-02-12T00:00:00"/>
    <d v="2024-03-12T00:00:00"/>
    <s v="HAIGHTS CONSTRUCTION"/>
    <n v="0"/>
    <n v="0"/>
    <n v="0"/>
    <n v="0"/>
    <n v="0"/>
    <n v="1"/>
    <n v="0"/>
    <n v="0"/>
    <n v="0"/>
    <n v="0"/>
    <n v="0"/>
    <n v="4"/>
    <n v="0"/>
    <n v="0"/>
    <n v="0"/>
    <n v="0"/>
    <n v="0"/>
    <n v="1"/>
    <n v="0"/>
    <n v="1"/>
    <n v="0"/>
    <n v="4.25"/>
    <m/>
  </r>
  <r>
    <x v="3"/>
    <s v="CAR"/>
    <s v="Ifugao"/>
    <n v="135786"/>
    <s v="Ammoweg Elementary School"/>
    <s v="ASIPULO"/>
    <n v="0"/>
    <n v="1"/>
    <n v="6"/>
    <s v="CONSTRUCTION OF ONE (1) STOREY - FOUR (4) &amp; TWO(2) CLASSROOMS SCHOOL BUILDING (WITH COMMON TOILET) WITH PROVISION OF RAINWATER COLLECTOR, SCHOOL FURNITURE, WATER SYSTEM AND PERIMETER FENCE (ONE BAY, 3.0M)"/>
    <n v="26101571.529999997"/>
    <n v="12980986.68"/>
    <s v="Completed"/>
    <n v="1"/>
    <d v="2024-06-09T00:00:00"/>
    <d v="2024-07-23T00:00:00"/>
    <s v="n/a"/>
    <n v="0"/>
    <s v="June 23, 2023"/>
    <s v="June 30, 2023"/>
    <s v="July 12, 2023"/>
    <s v="August 24, 2023"/>
    <d v="2023-09-04T00:00:00"/>
    <s v="Matt Glass/Aluminum/Construction Supply and Allied Services"/>
    <s v="w/ time extension due to shearline"/>
    <n v="0"/>
    <n v="0"/>
    <n v="0"/>
    <n v="0"/>
    <n v="1"/>
    <n v="0"/>
    <n v="0"/>
    <n v="0"/>
    <n v="0"/>
    <n v="0"/>
    <n v="6"/>
    <n v="0"/>
    <n v="0"/>
    <n v="0"/>
    <n v="0"/>
    <n v="0"/>
    <n v="1"/>
    <n v="0"/>
    <n v="1"/>
    <n v="0"/>
    <n v="9.24"/>
    <s v="-"/>
  </r>
  <r>
    <x v="3"/>
    <s v="CAR"/>
    <s v="Kalinga"/>
    <n v="136022"/>
    <s v="Colayo Elementary School"/>
    <s v="PASIL"/>
    <n v="0"/>
    <n v="1"/>
    <n v="4"/>
    <s v="CONSTRUCTION OF TWO (2) UNITS ONE (1) STOREY - TWO (2) CLASSROOMS SCHOOL BUILDING (WITHOUT TOILET) WITH SANITATION FACILITIES (4 - SEATER), SCHOOL FURNITURE, SOLAR PV ENERGY SYSTEM, AND WATER SYSTEM."/>
    <n v="24632636.5"/>
    <n v="12370674.27"/>
    <s v="Completed"/>
    <n v="1"/>
    <d v="2024-06-09T00:00:00"/>
    <d v="2024-07-23T00:00:00"/>
    <s v="LMS 2023-CAR-Kalinga-001"/>
    <s v="LMS 2023-CAR-Kalinga-001"/>
    <s v="June 23, 2023"/>
    <s v="June 30, 2023"/>
    <s v="July 12, 2023"/>
    <s v="August 24, 2023"/>
    <d v="2023-09-04T00:00:00"/>
    <s v="Matt Glass/Aluminum/Construction Supply and Allied Services"/>
    <s v="w/ time extension due to shearline"/>
    <n v="0"/>
    <n v="0"/>
    <n v="0"/>
    <n v="0"/>
    <n v="1"/>
    <n v="0"/>
    <n v="0"/>
    <n v="0"/>
    <n v="0"/>
    <n v="0"/>
    <n v="4"/>
    <n v="0"/>
    <n v="0"/>
    <n v="0"/>
    <n v="0"/>
    <n v="0"/>
    <n v="1"/>
    <n v="0"/>
    <n v="1"/>
    <n v="0"/>
    <n v="9.24"/>
    <s v="-"/>
  </r>
  <r>
    <x v="3"/>
    <s v="CAR"/>
    <s v="Mt. Province"/>
    <n v="136233"/>
    <s v="Ambagiw Elementary School"/>
    <s v="BESAO"/>
    <n v="0"/>
    <n v="1"/>
    <n v="4"/>
    <s v="CONSTRUCTION OF ELEVATED TWO (2) UNITS ONE (1) STOREY - TWO (2) CLASSROOMS SCHOOL BUILDING (WITH COMMON TOILET) WITH PROVISION OF RAINWATER COLLECTOR, SCHOOL FURNITURE, SOLAR PV ENERGY SYSTEM, WATER SYSTEM, PERIMETER FENCE"/>
    <n v="37084540.170000002"/>
    <n v="12174043.029999999"/>
    <s v="Completed"/>
    <n v="1"/>
    <d v="2024-06-09T00:00:00"/>
    <d v="2024-07-23T00:00:00"/>
    <s v="INF-2023 LMS-001"/>
    <s v="INF-2023 LMS-001"/>
    <s v="June 23, 2023"/>
    <s v="June 30, 2023"/>
    <s v="July 12, 2023"/>
    <s v="August 24, 2023"/>
    <d v="2023-09-04T00:00:00"/>
    <s v="Matt Glass/Aluminum/Construction Supply and Allied Services"/>
    <s v="w/ time extension due to shearline"/>
    <n v="0"/>
    <n v="0"/>
    <n v="0"/>
    <n v="0"/>
    <n v="1"/>
    <n v="0"/>
    <n v="0"/>
    <n v="0"/>
    <n v="0"/>
    <n v="0"/>
    <n v="4"/>
    <n v="0"/>
    <n v="0"/>
    <n v="0"/>
    <n v="0"/>
    <n v="0"/>
    <n v="1"/>
    <n v="0"/>
    <n v="1"/>
    <n v="0"/>
    <n v="9.24"/>
    <s v="-"/>
  </r>
  <r>
    <x v="3"/>
    <s v="CAR"/>
    <s v="Tabuk City"/>
    <n v="220523"/>
    <s v="Cataw Primary School"/>
    <s v="CITY OF TABUK (Capital)"/>
    <s v="Lone"/>
    <n v="1"/>
    <n v="4"/>
    <s v="PROPOSED CONSTRUCTION OF ONE (1) STOREY - FOUR (4) CLASSROOMS SCHOOL BUILDING (WITH COMMON TOILET) WITH SCHOOL FURNITURE, SOLAR PV ENERGY SYSTEM, FLAG POLE, PERIMETER FENCE, GATE AND WATER SYSTEM"/>
    <n v="23450515.550000001"/>
    <n v="23213776.25"/>
    <s v="Completed"/>
    <n v="1"/>
    <s v="September 15, 2024"/>
    <s v="May 17, 2024"/>
    <s v="1-2023-3"/>
    <s v="1-2023-3"/>
    <s v="October 19- November 10, 2023"/>
    <s v="October 27, 2023 @ 1:31pm"/>
    <s v="November 10, 2023 @ 1:31pm"/>
    <s v="November 30, 2023"/>
    <s v="December 20, 2023"/>
    <s v="Bangyan 3D Construction"/>
    <n v="0"/>
    <n v="0"/>
    <n v="0"/>
    <n v="0"/>
    <n v="0"/>
    <n v="1"/>
    <n v="0"/>
    <n v="0"/>
    <n v="0"/>
    <n v="0"/>
    <n v="0"/>
    <n v="4"/>
    <n v="0"/>
    <n v="0"/>
    <n v="0"/>
    <n v="0"/>
    <n v="0"/>
    <n v="1"/>
    <n v="0"/>
    <n v="1"/>
    <n v="0"/>
    <n v="9.24"/>
    <m/>
  </r>
  <r>
    <x v="3"/>
    <s v="CARAGA"/>
    <s v="Agusan del Norte"/>
    <n v="131531"/>
    <s v="Humilog ES"/>
    <s v="REMEDIOS T. ROMUALDEZ"/>
    <n v="2"/>
    <n v="1"/>
    <n v="4"/>
    <s v=" CONSTRUCTION OF TWO (2) UNITS ONE (1) STOREY TWO (2) CLASSROOMS SCHOOL BUILDING  (WITH COMMON TOILET) WITH PROVISION OF RAINWATER SCHOOL FURNITURE, SOLAR PV ENERGY SYSTEM AND WATER SYSTEM COLLECTOR, "/>
    <n v="17170000.100000001"/>
    <n v="14766095.029999999"/>
    <s v="Completed"/>
    <n v="1"/>
    <d v="1899-12-30T00:00:00"/>
    <d v="1899-12-30T00:00:00"/>
    <s v="LMS 2023 - CARAGA - AGUSAN DEL NORTE - 001"/>
    <s v="LMS 2023 - CARAGA - AGUSAN DEL NORTE - 001"/>
    <d v="1899-12-30T00:00:00"/>
    <d v="1899-12-30T00:00:00"/>
    <d v="1899-12-30T00:00:00"/>
    <d v="2023-07-26T00:00:00"/>
    <d v="2023-08-07T00:00:00"/>
    <s v="Jodels Construction Supplies &amp; Merchandise"/>
    <n v="0"/>
    <n v="0"/>
    <n v="0"/>
    <n v="0"/>
    <n v="0"/>
    <n v="1"/>
    <n v="0"/>
    <n v="0"/>
    <n v="0"/>
    <n v="0"/>
    <n v="0"/>
    <n v="4"/>
    <n v="0"/>
    <n v="0"/>
    <n v="0"/>
    <n v="0"/>
    <n v="0"/>
    <n v="1"/>
    <n v="0"/>
    <n v="0.75"/>
    <n v="0.25"/>
    <n v="5.25"/>
    <s v="-"/>
  </r>
  <r>
    <x v="3"/>
    <s v="CARAGA"/>
    <s v="Dinagat Island"/>
    <n v="132316"/>
    <s v="Osmeña Elementary School"/>
    <s v="LIBJO (ALBOR)"/>
    <n v="0"/>
    <n v="1"/>
    <n v="4"/>
    <s v="CONSTRUCTION OF ONE (1) STOREY - FOUR (4) CLASSROOM SCHOOL BUILDING (WITH COMMON TOILET), with Provision of WATER SYSTEM-Deep Well Design with electric-powered Submersible water pump, School Furniture, Perimeter Solar Lighting System"/>
    <n v="17166772.68"/>
    <n v="13427411.970000001"/>
    <s v="Completed"/>
    <n v="1"/>
    <d v="2024-02-15T00:00:00"/>
    <d v="2024-03-25T00:00:00"/>
    <s v="INFRA2023-002"/>
    <s v="INFRA2023-004"/>
    <d v="2023-05-02T00:00:00"/>
    <d v="2023-05-16T00:00:00"/>
    <d v="2023-05-25T00:00:00"/>
    <d v="2023-06-02T00:00:00"/>
    <d v="2023-07-20T00:00:00"/>
    <s v="DANREV"/>
    <s v="completed"/>
    <n v="0"/>
    <n v="0"/>
    <n v="0"/>
    <n v="0"/>
    <n v="1"/>
    <n v="0"/>
    <n v="0"/>
    <n v="0"/>
    <n v="0"/>
    <n v="0"/>
    <n v="4"/>
    <n v="0"/>
    <n v="0"/>
    <n v="0"/>
    <n v="0"/>
    <n v="0"/>
    <n v="1"/>
    <n v="0"/>
    <n v="1"/>
    <n v="0"/>
    <n v="3.24"/>
    <s v="-"/>
  </r>
  <r>
    <x v="3"/>
    <s v="CARAGA"/>
    <s v="Siargao"/>
    <n v="132169"/>
    <s v="Halian Elementary School"/>
    <s v="DEL CARMEN"/>
    <n v="1"/>
    <n v="1"/>
    <n v="3"/>
    <s v="CONSTRUCTION OF ONE (1) STOREY - THREE (3) CLASSROOMS SCHOOL BUILDING (WITH COMMON TOILET) WITH PROVISION OF RAINWATER COLLECTOR, SCHOOL FURNITURE, SOLAR PV ENERGY SYSTEM, AND WATER SYSTEM"/>
    <n v="17169796.75"/>
    <n v="16945355.98"/>
    <s v="Completed"/>
    <n v="1"/>
    <d v="2024-04-08T00:00:00"/>
    <d v="2024-07-10T00:00:00"/>
    <s v="BEFF-INFRA2023-018"/>
    <s v="BEFF-INFRA2023-018"/>
    <d v="2024-01-26T00:00:00"/>
    <d v="2024-02-07T00:00:00"/>
    <d v="2024-02-20T00:00:00"/>
    <d v="2024-03-05T00:00:00"/>
    <d v="2024-03-08T00:00:00"/>
    <s v="RBEP Construction"/>
    <n v="0"/>
    <n v="0"/>
    <n v="0"/>
    <n v="0"/>
    <n v="0"/>
    <n v="1"/>
    <n v="0"/>
    <n v="0"/>
    <n v="0"/>
    <n v="0"/>
    <n v="0"/>
    <n v="3"/>
    <n v="0"/>
    <n v="0"/>
    <n v="0"/>
    <n v="0"/>
    <n v="0"/>
    <n v="1"/>
    <n v="0"/>
    <n v="1"/>
    <n v="0"/>
    <n v="7.24"/>
    <s v="-"/>
  </r>
  <r>
    <x v="3"/>
    <s v="CARAGA"/>
    <s v="Siargao"/>
    <n v="132149"/>
    <s v="Corazon Elementary School"/>
    <s v="GENERAL LUNA"/>
    <n v="1"/>
    <n v="1"/>
    <n v="3"/>
    <s v="CONSTRUCTION OF ONE (1) STOREY - THREE (3) CLASSROOMS SCHOOL BUILDING (WITH COMMON TOILET) WITH PROVISION OF RAINWATER COLLECTOR, SCHOOL FURNITURE, SOLAR PV ENERGY SYSTEM, AND WATER SYSTEM"/>
    <n v="17169796.75"/>
    <n v="16943551"/>
    <s v="Completed"/>
    <n v="1"/>
    <d v="2024-04-08T00:00:00"/>
    <d v="2024-07-10T00:00:00"/>
    <s v="BEFF-INFRA2023-019"/>
    <s v="BEFF-INFRA2023-019"/>
    <d v="2024-01-26T00:00:00"/>
    <d v="2024-02-07T00:00:00"/>
    <d v="2024-02-20T00:00:00"/>
    <d v="2024-03-05T00:00:00"/>
    <d v="2024-03-08T00:00:00"/>
    <s v="RBEP Construction"/>
    <n v="0"/>
    <n v="0"/>
    <n v="0"/>
    <n v="0"/>
    <n v="0"/>
    <n v="1"/>
    <n v="0"/>
    <n v="0"/>
    <n v="0"/>
    <n v="0"/>
    <n v="0"/>
    <n v="3"/>
    <n v="0"/>
    <n v="0"/>
    <n v="0"/>
    <n v="0"/>
    <n v="0"/>
    <n v="1"/>
    <n v="0"/>
    <n v="1"/>
    <n v="0"/>
    <n v="7.24"/>
    <s v="-"/>
  </r>
  <r>
    <x v="3"/>
    <s v="CARAGA"/>
    <s v="Surigao del Norte"/>
    <n v="132543"/>
    <s v="Laurel ES"/>
    <s v="TAGANA-AN"/>
    <n v="2"/>
    <n v="1"/>
    <n v="2"/>
    <s v="CONSTRUCTION OF ONE (1) STOREY - TWO (2) CLASSROOM SCHOOL BUILDING (WITH COMMON TOILET) WITH PROVISION OF RAINWATER COLLECTOR, SCHOOL FURNITURE, SOLAR PV ENERGY SYSTEM, AND WATER SYSTEM"/>
    <n v="17165004.859999999"/>
    <n v="12091132.49"/>
    <s v="Completed"/>
    <n v="1"/>
    <d v="2023-11-22T00:00:00"/>
    <d v="2023-11-22T00:00:00"/>
    <s v="2023-001-LMS-CARAGA"/>
    <s v="006-2023"/>
    <d v="2023-04-20T00:00:00"/>
    <d v="2023-04-27T00:00:00"/>
    <d v="2023-05-09T00:00:00"/>
    <d v="2023-05-24T00:00:00"/>
    <d v="2023-05-26T00:00:00"/>
    <s v="AMALGO CONSTRUCTION"/>
    <s v="With Time Extension due to Extra Work"/>
    <n v="0"/>
    <n v="0"/>
    <n v="0"/>
    <n v="0"/>
    <n v="1"/>
    <n v="0"/>
    <n v="0"/>
    <n v="0"/>
    <n v="0"/>
    <n v="0"/>
    <n v="2"/>
    <n v="0"/>
    <n v="0"/>
    <n v="0"/>
    <n v="0"/>
    <n v="0"/>
    <n v="1"/>
    <n v="0"/>
    <n v="1"/>
    <n v="0"/>
    <n v="3.24"/>
    <s v="-"/>
  </r>
  <r>
    <x v="3"/>
    <s v="CARAGA"/>
    <s v="Surigao del Sur"/>
    <n v="305747"/>
    <s v="Gacub Atad S. Iligan Tribal National High School"/>
    <s v="CARMEN"/>
    <n v="1"/>
    <n v="1"/>
    <n v="3"/>
    <s v="CONSTRUCTION OF ONE (1) STOREY - THREE (3) CLASSROOMS SCHOOL BUILDING (WITH COMMON TOILET) WITH PROVISION OF RAINWATER COLLECTOR, SCHOOL FURNITURE, PERIMETER SOLAR LIGHTING SYSTEM, AND WATER SYSTEM"/>
    <n v="14359089.129999999"/>
    <n v="11736814.199999999"/>
    <s v="Completed"/>
    <n v="1"/>
    <d v="2024-05-25T00:00:00"/>
    <d v="2024-06-22T00:00:00"/>
    <s v="LMS-001"/>
    <s v="2023 - 002"/>
    <d v="2023-10-02T00:00:00"/>
    <d v="2023-10-16T00:00:00"/>
    <d v="2023-10-25T00:00:00"/>
    <d v="2023-11-02T00:00:00"/>
    <d v="2023-12-20T00:00:00"/>
    <s v="RELY CONSTRUCTION AND SUPPLY"/>
    <s v="With Time Extension due to Extra Work"/>
    <n v="0"/>
    <n v="0"/>
    <n v="0"/>
    <n v="0"/>
    <n v="1"/>
    <n v="0"/>
    <n v="0"/>
    <n v="0"/>
    <n v="0"/>
    <n v="0"/>
    <n v="3"/>
    <n v="0"/>
    <n v="0"/>
    <n v="0"/>
    <n v="0"/>
    <n v="0"/>
    <n v="1"/>
    <n v="0"/>
    <n v="1"/>
    <n v="0"/>
    <n v="7.24"/>
    <s v="-"/>
  </r>
  <r>
    <x v="3"/>
    <s v="CARAGA"/>
    <s v="Tandag City"/>
    <n v="136972"/>
    <s v="Pag-asa Tribal Community Elementary School"/>
    <s v="CITY OF TANDAG (Capital)"/>
    <n v="1"/>
    <n v="1"/>
    <n v="4"/>
    <s v="CONSTRUCTION OF ONE (1) STOREY - FOUR (4) CLASSROOMS SCHOOL BUILDING (WITH COMMON TOILET) WITH PROVISION OF RAINWATER COLLECTOR, SCHOOL FURNITURE, SOLAR PV ENERGY SYSTEM, AND WATER SYSTEM"/>
    <n v="22972431.699999999"/>
    <n v="22744896.059999999"/>
    <s v="Completed"/>
    <n v="1"/>
    <d v="1899-12-30T00:00:00"/>
    <d v="1899-12-30T00:00:00"/>
    <n v="0"/>
    <n v="0"/>
    <d v="1899-12-30T00:00:00"/>
    <d v="1899-12-30T00:00:00"/>
    <d v="1899-12-30T00:00:00"/>
    <d v="1899-12-30T00:00:00"/>
    <d v="1899-12-30T00:00:00"/>
    <s v="CYL Construction and Supply"/>
    <s v="With Time Extension due to Extra Work"/>
    <n v="0"/>
    <n v="0"/>
    <n v="0"/>
    <n v="0"/>
    <n v="1"/>
    <n v="0"/>
    <n v="0"/>
    <n v="0"/>
    <n v="0"/>
    <n v="0"/>
    <n v="4"/>
    <n v="0"/>
    <n v="0"/>
    <n v="0"/>
    <n v="0"/>
    <n v="0"/>
    <n v="1"/>
    <n v="0"/>
    <n v="0.50129999999999997"/>
    <n v="0.49870000000000003"/>
    <n v="5.25"/>
    <s v="-"/>
  </r>
  <r>
    <x v="3"/>
    <s v="Region I"/>
    <s v="Ilocos Norte"/>
    <n v="100001"/>
    <s v="Apaleng-Libtong ES"/>
    <s v="BACARRA"/>
    <n v="1"/>
    <n v="1"/>
    <n v="3"/>
    <s v="CONSTRUCTION OF ONE (1) STOREY - THREE (3) CLASSROOMS SCHOOL BUILDING (WITH COMMON TOILET) WITH PROVISION OF RAINWATER COLLECTOR, SCHOOL FURNITURE, PERIMETER FENCE (1 BAY = 3.0m), SOLAR PV ENERGY SYSTEM, AND WATER SYSTEM"/>
    <n v="17170000"/>
    <n v="16983806.600000001"/>
    <s v="Completed"/>
    <n v="1"/>
    <d v="2024-06-16T00:00:00"/>
    <d v="2024-10-15T00:00:00"/>
    <s v="PB-05-2023"/>
    <s v="PB-05-2023"/>
    <d v="2023-07-03T00:00:00"/>
    <d v="2023-07-10T00:00:00"/>
    <d v="2023-07-24T00:00:00"/>
    <d v="2023-08-14T00:00:00"/>
    <d v="2023-08-25T00:00:00"/>
    <s v="ELOCIN CONSTRUCTION"/>
    <n v="0"/>
    <n v="0"/>
    <n v="0"/>
    <n v="0"/>
    <n v="0"/>
    <n v="1"/>
    <n v="0"/>
    <n v="0"/>
    <n v="0"/>
    <n v="0"/>
    <n v="0"/>
    <n v="3"/>
    <n v="0"/>
    <n v="0"/>
    <n v="0"/>
    <n v="0"/>
    <n v="0"/>
    <n v="1"/>
    <n v="0"/>
    <n v="0.99"/>
    <n v="1.0000000000000009E-2"/>
    <n v="5.25"/>
    <s v="-"/>
  </r>
  <r>
    <x v="3"/>
    <s v="Region I"/>
    <s v="Ilocos Sur"/>
    <n v="100477"/>
    <s v="Lamagan PS"/>
    <s v="CERVANTES"/>
    <n v="2"/>
    <n v="1"/>
    <n v="3"/>
    <s v="CONSTRUCTION OF ONE (1) STOREY - THREE (3) CLASSROOMS SCHOOL BUILDING (WITH COMMON TOILET) WITH PROVISION OF RAINWATER COLLECTOR, SCHOOL FURNITURE, PERIMETER FENCE (1 BAY = 3.0m), SOLAR PV ENERGY SYSTEM, AND WATER SYSTEM"/>
    <n v="17170000"/>
    <n v="13462349.99"/>
    <s v="Completed"/>
    <n v="1"/>
    <d v="2024-01-31T00:00:00"/>
    <d v="2024-04-24T00:00:00"/>
    <s v="2023-07-007-PB-Works"/>
    <s v="N/A"/>
    <d v="2023-07-25T00:00:00"/>
    <d v="2023-08-01T00:00:00"/>
    <d v="2023-08-14T00:00:00"/>
    <d v="2023-08-23T00:00:00"/>
    <d v="2023-09-04T00:00:00"/>
    <s v="WWW.Construction"/>
    <n v="0"/>
    <n v="0"/>
    <n v="0"/>
    <n v="0"/>
    <n v="0"/>
    <n v="1"/>
    <n v="0"/>
    <n v="0"/>
    <n v="0"/>
    <n v="0"/>
    <n v="0"/>
    <n v="3"/>
    <n v="0"/>
    <n v="0"/>
    <n v="0"/>
    <n v="0"/>
    <n v="0"/>
    <n v="1"/>
    <n v="0"/>
    <n v="1"/>
    <n v="0"/>
    <n v="5.24"/>
    <s v="-"/>
  </r>
  <r>
    <x v="3"/>
    <s v="Region I"/>
    <s v="La Union"/>
    <n v="151005"/>
    <s v="Lacong ES-Annex"/>
    <s v="SAN GABRIEL"/>
    <n v="1"/>
    <n v="1"/>
    <n v="3"/>
    <s v="CONSTRUCTION OF ONE (1) STOREY - THREE (3) CLASSROOMS SCHOOL BUILDING (WITH COMMON TOILET) WITH PROVISION OF RAINWATER COLLECTOR, SCHOOL FURNITURE, PERIMETER FENCE (1 BAY = 3.0m), SOLAR PV ENERGY SYSTEM, AND WATER SYSTEM"/>
    <n v="17170000"/>
    <n v="16946057.059999999"/>
    <s v="Completed"/>
    <n v="1"/>
    <d v="2024-01-06T00:00:00"/>
    <d v="2024-01-08T00:00:00"/>
    <s v="2023LMSRO1-01"/>
    <s v="SDOLU-LMS 2023-1"/>
    <d v="2023-05-27T00:00:00"/>
    <d v="2023-06-05T00:00:00"/>
    <d v="2023-06-19T00:00:00"/>
    <d v="2023-07-10T00:00:00"/>
    <d v="2023-07-08T00:00:00"/>
    <s v="HG LOPEZ CONSTRUCTION"/>
    <s v="DIVISION IMPLEMENTED COMPLETED"/>
    <n v="0"/>
    <n v="0"/>
    <n v="0"/>
    <n v="0"/>
    <n v="1"/>
    <n v="0"/>
    <n v="0"/>
    <n v="0"/>
    <n v="0"/>
    <n v="0"/>
    <n v="3"/>
    <n v="0"/>
    <n v="0"/>
    <n v="0"/>
    <n v="0"/>
    <n v="0"/>
    <n v="1"/>
    <n v="0"/>
    <n v="1"/>
    <n v="0"/>
    <n v="5.24"/>
    <s v="-"/>
  </r>
  <r>
    <x v="3"/>
    <s v="Region I"/>
    <s v="La Union"/>
    <n v="101119"/>
    <s v="Daeng ES"/>
    <s v="TUBAO"/>
    <s v="2nd"/>
    <n v="1"/>
    <n v="3"/>
    <s v="PROPOSED CONSTRUCTION OF ONE (1) STOREY - THREE (3) CLASSROOMS SCHOOL BUILDING (WITH COMMON TOILET) WITH PROVISION OF RAINWATER COLLECTOR, SCHOOL FURNITURE, SOLAR PV ENERGY SYSTEM, AND WATER SYSTEM"/>
    <n v="17158043.98"/>
    <n v="16937084.620000001"/>
    <s v="Completed"/>
    <n v="1"/>
    <d v="2024-11-28T00:00:00"/>
    <d v="2024-11-28T00:00:00"/>
    <s v="2023LMSRO1-02"/>
    <s v="SDOLU-LMS 2023-2"/>
    <d v="2023-11-20T00:00:00"/>
    <d v="2023-11-29T00:00:00"/>
    <d v="2023-12-13T00:00:00"/>
    <d v="2023-12-26T00:00:00"/>
    <d v="2024-01-05T00:00:00"/>
    <s v="LAV CONSTRUCTION AND SUPPLY"/>
    <s v="Completed DIVISION IMPLEMENTED  "/>
    <n v="0"/>
    <n v="0"/>
    <n v="0"/>
    <n v="0"/>
    <n v="1"/>
    <n v="0"/>
    <n v="0"/>
    <n v="0"/>
    <n v="0"/>
    <n v="0"/>
    <n v="3"/>
    <n v="0"/>
    <n v="0"/>
    <n v="0"/>
    <n v="0"/>
    <n v="0"/>
    <n v="1"/>
    <n v="0"/>
    <n v="0.86"/>
    <n v="0.14000000000000001"/>
    <n v="5.25"/>
    <m/>
  </r>
  <r>
    <x v="3"/>
    <s v="Region II"/>
    <s v="Cagayan"/>
    <n v="102834"/>
    <s v="Dungan Elementary School"/>
    <s v="RIZAL"/>
    <n v="2"/>
    <n v="1"/>
    <n v="2"/>
    <s v="CONSTRUCTION OF ONE (1) STOREY - TWO (2) CLASSROOMS SCHOOL BUILDING (WITH COMMON TOILET) WITH PROVISION OF RAINWATER COLLECTOR, SCHOOL FURNITURE, SOLAR PV ENERGY SYSTEM, AND WATER SYSTEM"/>
    <n v="15246726.74"/>
    <n v="10698569.48"/>
    <s v="Completed"/>
    <n v="1"/>
    <s v="December 26, 2023"/>
    <s v="April 29, 2024"/>
    <s v="LMS 2022-RII-CAGAYAN-001"/>
    <s v="INFRA2023 045"/>
    <s v="MAY 8, 2023"/>
    <s v="MAY 16, 2023"/>
    <s v="MAY 29, 2023"/>
    <s v="JUNE 19, 2023"/>
    <s v="JUNE 22, 2023"/>
    <s v="GANIE CONSTRUCTION"/>
    <n v="0"/>
    <n v="0"/>
    <n v="0"/>
    <n v="0"/>
    <n v="0"/>
    <n v="1"/>
    <n v="0"/>
    <n v="0"/>
    <n v="0"/>
    <n v="0"/>
    <n v="0"/>
    <n v="2"/>
    <n v="0"/>
    <n v="0"/>
    <n v="0"/>
    <n v="0"/>
    <n v="0"/>
    <n v="1"/>
    <n v="0"/>
    <n v="1"/>
    <n v="0"/>
    <n v="5.24"/>
    <s v="-"/>
  </r>
  <r>
    <x v="3"/>
    <s v="Region II"/>
    <s v="Cagayan"/>
    <n v="102917"/>
    <s v="Capacuan ES"/>
    <s v="SANTA PRAXEDES"/>
    <n v="2"/>
    <n v="1"/>
    <n v="2"/>
    <s v="CONSTRUCTION OF ONE (1) STOREY - TWO (2) CLASSROOMS SCHOOL BUILDING (WITH COMMON TOILET) WITH PROVISION OF RAINWATER COLLECTOR, SCHOOL FURNITURE, SOLAR PV ENERGY SYSTEM, AND WATER SYSTEM"/>
    <n v="15246726.74"/>
    <n v="15072295.699999999"/>
    <s v="Completed"/>
    <n v="1"/>
    <s v="November 7, 2023"/>
    <s v="February 13m 2024"/>
    <s v="LMS 2022-RII-CAGAYAN-002"/>
    <s v="INFRA2023 045"/>
    <s v="MAY 8, 2023"/>
    <s v="MAY 16, 2023"/>
    <s v="MAY 29, 2023"/>
    <s v="JUNE 19, 2023"/>
    <s v="JUNE 22, 2023"/>
    <s v="YZK CONSTRUCTION"/>
    <n v="0"/>
    <n v="0"/>
    <n v="0"/>
    <n v="0"/>
    <n v="0"/>
    <n v="1"/>
    <n v="0"/>
    <n v="0"/>
    <n v="0"/>
    <n v="0"/>
    <n v="0"/>
    <n v="2"/>
    <n v="0"/>
    <n v="0"/>
    <n v="0"/>
    <n v="0"/>
    <n v="0"/>
    <n v="1"/>
    <n v="0"/>
    <n v="1"/>
    <n v="0"/>
    <n v="2.2400000000000002"/>
    <s v="-"/>
  </r>
  <r>
    <x v="3"/>
    <s v="Region II"/>
    <s v="Nueva Vizcaya"/>
    <n v="103988"/>
    <s v="Daclig ES"/>
    <s v="AMBAGUIO"/>
    <n v="0"/>
    <n v="1"/>
    <n v="2"/>
    <s v="CONSTRUCTION OF 1STY2CL SCHOOL BUILDING WITH PROVISION OF SOLAR-POWERED ENERGY SYSTEM, SCHOOL FURNITURE, WATER SYSTEM AND EMBANKMENT"/>
    <n v="17170000"/>
    <n v="13321708.109999999"/>
    <s v="Ongoing"/>
    <n v="0.88200000000000001"/>
    <d v="2024-08-06T00:00:00"/>
    <s v="-"/>
    <s v="PB10-002-SDONV-LMS2023"/>
    <s v="PB10-002-SDONV-LMS2023"/>
    <d v="2023-07-10T00:00:00"/>
    <s v="10/13/2023"/>
    <s v="10/25/2023"/>
    <d v="2023-12-12T00:00:00"/>
    <s v="12/18/2023"/>
    <s v="Zymx Construction &amp; Pecdasen Builders (JVA)"/>
    <s v="with time extension due to road closure, bad weather condition and extra works"/>
    <n v="0"/>
    <n v="0"/>
    <n v="0"/>
    <n v="1"/>
    <n v="0"/>
    <n v="0"/>
    <n v="0"/>
    <n v="0"/>
    <n v="0"/>
    <n v="2"/>
    <n v="0"/>
    <n v="0"/>
    <n v="0"/>
    <n v="0"/>
    <n v="0"/>
    <n v="1"/>
    <n v="0"/>
    <n v="0"/>
    <n v="0.84799999999999998"/>
    <n v="3.400000000000003E-2"/>
    <m/>
    <s v="-"/>
  </r>
  <r>
    <x v="3"/>
    <s v="Region II"/>
    <s v="Quirino"/>
    <n v="156513"/>
    <s v="DIODOL ES Annex"/>
    <s v="AGLIPAY"/>
    <n v="0"/>
    <n v="1"/>
    <n v="3"/>
    <s v="CONSTRUCTION OF ONE (1) STOREY - THREE (3) CLASSROOMS SCHOOL BUILDING (WITH COMMON TOILET) WITH PROVISION OF RAINWATER COLLECTOR, SCHOOL FURNITURE, SOLAR PV ENERGY SYSTEM, AND WATER SYSTEM (Option 2 - Water Source at a Higher Elevation) WITH SLOPE PROTECTION"/>
    <n v="18077047.82"/>
    <n v="17818880.190000001"/>
    <s v="Completed"/>
    <n v="1"/>
    <s v="May 15, 2024"/>
    <s v="August 01, 2024"/>
    <s v="CY2023 LMS"/>
    <s v="CY2023 LMS"/>
    <d v="2023-06-26T00:00:00"/>
    <d v="2023-07-03T00:00:00"/>
    <d v="2023-07-17T00:00:00"/>
    <d v="2023-08-15T00:00:00"/>
    <d v="2023-09-13T00:00:00"/>
    <s v="Mak-Jay Construction"/>
    <s v="with Time Extensions due to unworkable days due to bad weather condition and delays in the delivery of materials due to unpassable road"/>
    <n v="0"/>
    <n v="0"/>
    <n v="0"/>
    <n v="0"/>
    <n v="1"/>
    <n v="0"/>
    <n v="0"/>
    <n v="0"/>
    <n v="0"/>
    <n v="0"/>
    <n v="3"/>
    <n v="0"/>
    <n v="0"/>
    <n v="0"/>
    <n v="0"/>
    <n v="0"/>
    <n v="1"/>
    <n v="0"/>
    <n v="1"/>
    <n v="0"/>
    <n v="7.24"/>
    <s v="-"/>
  </r>
  <r>
    <x v="3"/>
    <s v="Region III"/>
    <s v="Nueva Ecija"/>
    <n v="105195"/>
    <s v="Ariendo ES"/>
    <s v="BONGABON"/>
    <n v="3"/>
    <n v="1"/>
    <n v="4"/>
    <s v="CONSTRUCTION OF ONE (1) STOREY - FOUR (4) CLASSROOMS SCHOOL BUILDING (WITHOUT TOILET) WITH PROVISION OF RAINWATER COLLECTOR, WATER AND SANITATION FACILITIES (4 - SEATER), PERIMETER FENCEA, SOLAR PV ENERGY SYSTEM AND SCHOOL FURNITURE"/>
    <n v="17165672.760000002"/>
    <n v="16935358.600000001"/>
    <s v="Completed"/>
    <n v="1"/>
    <d v="2023-12-06T00:00:00"/>
    <d v="2024-03-07T00:00:00"/>
    <s v="DEPED-NE-INFRA-PB-01-2023"/>
    <s v="INFRA-NE-01-2022"/>
    <d v="2023-06-19T00:00:00"/>
    <d v="2023-06-26T00:00:00"/>
    <d v="2023-07-10T00:00:00"/>
    <d v="2023-07-14T00:00:00"/>
    <d v="2023-08-08T00:00:00"/>
    <s v="REBCOR CONST. AND TRADING CORP."/>
    <m/>
    <n v="0"/>
    <n v="0"/>
    <n v="0"/>
    <n v="0"/>
    <n v="1"/>
    <n v="0"/>
    <n v="0"/>
    <n v="0"/>
    <n v="0"/>
    <n v="0"/>
    <n v="4"/>
    <n v="0"/>
    <n v="0"/>
    <n v="0"/>
    <n v="0"/>
    <n v="0"/>
    <n v="1"/>
    <n v="0"/>
    <n v="1"/>
    <n v="0"/>
    <n v="3.24"/>
    <s v="-"/>
  </r>
  <r>
    <x v="3"/>
    <s v="Region III"/>
    <s v="Tarlac"/>
    <n v="106511"/>
    <s v="Gayong-Gayong ES"/>
    <s v="MAYANTOC"/>
    <n v="1"/>
    <n v="1"/>
    <n v="4"/>
    <s v="CONSTRUCTION OF ONE (1) STOREY - FOUR (4) CLASSROOMS SCHOOL BUILDING (WITH COMMON TOILET) WITH PROVISION OF RAINWATER COLLECTOR, SCHOOL FURNITURE, AND WATER SYSTEM"/>
    <n v="11801006.92"/>
    <m/>
    <s v="Completed"/>
    <n v="1"/>
    <m/>
    <d v="2023-10-20T00:00:00"/>
    <m/>
    <m/>
    <d v="2023-05-03T00:00:00"/>
    <d v="2023-05-11T00:00:00"/>
    <d v="2023-05-24T00:00:00"/>
    <d v="2023-06-29T00:00:00"/>
    <d v="2023-07-05T00:00:00"/>
    <s v="CAIXIA CONSTRUCTION"/>
    <m/>
    <n v="0"/>
    <n v="0"/>
    <n v="0"/>
    <n v="0"/>
    <n v="1"/>
    <n v="0"/>
    <n v="0"/>
    <n v="0"/>
    <n v="0"/>
    <n v="0"/>
    <n v="4"/>
    <n v="0"/>
    <n v="0"/>
    <n v="0"/>
    <n v="0"/>
    <n v="0"/>
    <n v="1"/>
    <n v="0"/>
    <n v="1"/>
    <n v="0"/>
    <n v="10.24"/>
    <s v="-"/>
  </r>
  <r>
    <x v="3"/>
    <s v="Region IV-A"/>
    <s v="Batangas"/>
    <n v="107816"/>
    <s v="San Pedro Elementary School"/>
    <s v="TINGLOY"/>
    <n v="2"/>
    <n v="1"/>
    <n v="2"/>
    <s v="CONSTRUCTION OF ONE (1) STOREY - TWO (2) CLASSROOMS SCHOOL BUILDING (WITH COMMON TOILET) WITH PROVISION OF RAINWATER COLLECTOR, SCHOOL FURNITURE, PERIMETER FENCE (1 BAY = 3.0m), SOLAR PV ENERGY SYSTEM, AND WATER SYSTEM"/>
    <n v="17638031.48"/>
    <n v="17402609.510000002"/>
    <s v="Completed"/>
    <n v="1"/>
    <d v="2024-04-23T00:00:00"/>
    <d v="2024-08-30T00:00:00"/>
    <s v="LMS 2022 - IVA - BATANGAS - 001"/>
    <s v="LMS 2023 - IVA - BATANGAS - 001"/>
    <d v="2023-10-20T00:00:00"/>
    <d v="2023-10-26T00:00:00"/>
    <d v="2023-11-06T00:00:00"/>
    <d v="2023-12-20T00:00:00"/>
    <d v="2023-12-29T00:00:00"/>
    <s v="Marakesh Enterprise"/>
    <s v="Certificate of Time Extension was granted to the contractor"/>
    <n v="0"/>
    <n v="0"/>
    <n v="0"/>
    <n v="0"/>
    <n v="1"/>
    <n v="0"/>
    <n v="0"/>
    <n v="0"/>
    <n v="0"/>
    <n v="0"/>
    <n v="2"/>
    <n v="0"/>
    <n v="0"/>
    <n v="0"/>
    <n v="0"/>
    <n v="0"/>
    <n v="1"/>
    <n v="0"/>
    <n v="1"/>
    <n v="0"/>
    <n v="9.24"/>
    <s v="-"/>
  </r>
  <r>
    <x v="3"/>
    <s v="Region IV-A"/>
    <s v="Batangas"/>
    <n v="107663"/>
    <s v="Hipit Elementary School"/>
    <s v="SAN NICOLAS"/>
    <n v="3"/>
    <n v="1"/>
    <n v="2"/>
    <s v="CONSTRUCTION OF ONE (1) STOREY - TWO (2) CLASSROOMS SCHOOL BUILDING (WITH COMMON TOILET) WITH PROVISION OF RAINWATER COLLECTOR, SCHOOL FURNITURE, PERIMETER FENCE (1 BAY = 3.0m), SOLAR PV ENERGY SYSTEM, AND WATER SYSTEM"/>
    <n v="16047281.48"/>
    <n v="15802341.109999999"/>
    <s v="Completed"/>
    <n v="1"/>
    <d v="2024-04-23T00:00:00"/>
    <d v="2024-08-30T00:00:00"/>
    <s v="LMS 2023 - IVA - BATANGAS - 002"/>
    <s v="LMS 2023 - IVA - BATANGAS - 002"/>
    <d v="2023-10-20T00:00:00"/>
    <d v="2023-10-26T00:00:00"/>
    <d v="2023-11-06T00:00:00"/>
    <d v="2023-12-20T00:00:00"/>
    <d v="2023-12-29T00:00:00"/>
    <s v="Marakesh Enterprise"/>
    <s v="Certificate of Time Extension was granted to the contractor"/>
    <n v="0"/>
    <n v="0"/>
    <n v="0"/>
    <n v="0"/>
    <n v="1"/>
    <n v="0"/>
    <n v="0"/>
    <n v="0"/>
    <n v="0"/>
    <n v="0"/>
    <n v="2"/>
    <n v="0"/>
    <n v="0"/>
    <n v="0"/>
    <n v="0"/>
    <n v="0"/>
    <n v="1"/>
    <n v="0"/>
    <n v="1"/>
    <n v="0"/>
    <n v="9.24"/>
    <s v="-"/>
  </r>
  <r>
    <x v="3"/>
    <s v="Region IV-A"/>
    <s v="Quezon"/>
    <n v="501326"/>
    <s v="Luod Integrated School"/>
    <s v="PATNANUNGAN"/>
    <n v="1"/>
    <n v="1"/>
    <n v="4"/>
    <s v="CONSTRUCTION OF ONE (1) STOREY - FOUR (4) CLASSROOMS SCHOOL BUILDING (WITH COMMON TOILET) WITH PROVISION OF RAINWATER COLLECTOR, SCHOOL FURNITURE, SOLAR PV ENERGY SYSTEM, AND WATER SYSTEM"/>
    <n v="25802288.870000001"/>
    <n v="25530000"/>
    <s v="Completed"/>
    <n v="1"/>
    <d v="2024-02-04T00:00:00"/>
    <d v="2024-05-04T00:00:00"/>
    <s v="2023-048-INFRA"/>
    <s v="2023-048-INFRA"/>
    <d v="2023-07-19T00:00:00"/>
    <d v="2023-06-02T00:00:00"/>
    <d v="2023-06-14T00:00:00"/>
    <d v="2023-06-22T00:00:00"/>
    <d v="2023-07-12T00:00:00"/>
    <s v="C.G. Cabana Construction and Supply"/>
    <n v="0"/>
    <n v="0"/>
    <n v="0"/>
    <n v="0"/>
    <n v="0"/>
    <n v="1"/>
    <n v="0"/>
    <n v="0"/>
    <n v="0"/>
    <n v="0"/>
    <n v="0"/>
    <n v="4"/>
    <n v="0"/>
    <n v="0"/>
    <n v="0"/>
    <n v="0"/>
    <n v="0"/>
    <n v="1"/>
    <n v="0"/>
    <n v="1"/>
    <n v="0"/>
    <n v="10.24"/>
    <s v="-"/>
  </r>
  <r>
    <x v="3"/>
    <s v="Region IV-A"/>
    <s v="Quezon"/>
    <n v="109052"/>
    <s v="Del Pilar Elementary School"/>
    <s v="QUEZON"/>
    <n v="4"/>
    <n v="1"/>
    <n v="2"/>
    <s v="CONSTRUCTION OF ONE (1) UNIT - ONE (1) STOREY - TWO (2) CLASSROOMS SCHOOL BUILDING (WITH COMMON TOILET) WITH PROVISION OF RAINWATER COLLECTOR, SCHOOL FURNITURE, PERIMETER FENCE (1 BAY = 3.0m), SOLAR PV ENERGY SYSTEM, AND WATER SYSTEM "/>
    <n v="16555387.23"/>
    <n v="16375912.859999999"/>
    <s v="Completed"/>
    <n v="1"/>
    <d v="2024-02-04T00:00:00"/>
    <d v="2024-02-28T00:00:00"/>
    <s v="2023-048-INFRA"/>
    <s v="2023-048-INFRA"/>
    <d v="2023-07-19T00:00:00"/>
    <d v="2023-06-02T00:00:00"/>
    <d v="2023-06-14T00:00:00"/>
    <d v="2023-06-22T00:00:00"/>
    <d v="2023-07-12T00:00:00"/>
    <s v="Quezon Achievers"/>
    <n v="0"/>
    <n v="0"/>
    <n v="0"/>
    <n v="0"/>
    <n v="0"/>
    <n v="1"/>
    <n v="0"/>
    <n v="0"/>
    <n v="0"/>
    <n v="0"/>
    <n v="0"/>
    <n v="2"/>
    <n v="0"/>
    <n v="0"/>
    <n v="0"/>
    <n v="0"/>
    <n v="0"/>
    <n v="1"/>
    <n v="0"/>
    <n v="1"/>
    <n v="0"/>
    <n v="3.24"/>
    <s v="-"/>
  </r>
  <r>
    <x v="3"/>
    <s v="Region IV-A"/>
    <s v="Quezon"/>
    <n v="109059"/>
    <s v="Sabang ES"/>
    <s v="QUEZON"/>
    <n v="4"/>
    <n v="1"/>
    <n v="2"/>
    <s v=" CONSTRUCTION OF ONE (1) UNIT - ONE (1) STOREY - TWO (2) CLASSROOMS SCHOOL BUILDING (WITH COMMON TOILET) WITH PROVISION OF RAINWATER COLLECTOR, SCHOOL "/>
    <n v="18146137.23"/>
    <n v="17930000"/>
    <s v="Completed"/>
    <n v="1"/>
    <d v="2024-02-04T00:00:00"/>
    <d v="2023-11-13T00:00:00"/>
    <s v="2023-048-INFRA"/>
    <s v="2023-048-INFRA"/>
    <d v="2023-07-19T00:00:00"/>
    <d v="2023-06-02T00:00:00"/>
    <d v="2023-06-14T00:00:00"/>
    <d v="2023-06-22T00:00:00"/>
    <d v="2023-07-12T00:00:00"/>
    <s v="Botey Construction"/>
    <n v="0"/>
    <n v="0"/>
    <n v="0"/>
    <n v="0"/>
    <n v="0"/>
    <n v="1"/>
    <n v="0"/>
    <n v="0"/>
    <n v="0"/>
    <n v="0"/>
    <n v="0"/>
    <n v="2"/>
    <n v="0"/>
    <n v="0"/>
    <n v="0"/>
    <n v="0"/>
    <n v="0"/>
    <n v="1"/>
    <n v="0"/>
    <n v="1"/>
    <n v="0"/>
    <n v="12.23"/>
    <s v="-"/>
  </r>
  <r>
    <x v="3"/>
    <s v="Region IV-A"/>
    <s v="Tanauan City"/>
    <n v="107764"/>
    <s v="Mahabang Buhangin ES"/>
    <s v="CITY OF TANAUAN"/>
    <n v="3"/>
    <n v="1"/>
    <n v="2"/>
    <s v="CONSTRUCTION OF ONE (1) STOREY - TWO (2) CLASSROOMS SCHOOL BUILDING (WITH COMMON TOILET) WITH PROVISION OF, SCHOOL FURNITURE, PERIMETER FENCE 150.0m FRONTAGE (1 BAY = 3.0m), RAIN WATER COLLECTOR TWO (1) SETS AND PROVISION OF SOLAR PANEL"/>
    <n v="17360252.16"/>
    <n v="17138185.469999999"/>
    <s v="Ongoing"/>
    <n v="0.65"/>
    <d v="2025-06-17T00:00:00"/>
    <s v="N/A"/>
    <s v="LMS 2024 TANAUAN-001"/>
    <s v="LMS 2024 TANAUAN-001"/>
    <d v="2024-08-30T00:00:00"/>
    <d v="2024-09-09T00:00:00"/>
    <d v="2024-09-23T00:00:00"/>
    <d v="2024-10-08T00:00:00"/>
    <d v="2024-10-21T00:00:00"/>
    <s v="MARAKESH ENTERPRISES"/>
    <s v="delayed due to request for modification"/>
    <n v="0"/>
    <n v="0"/>
    <n v="0"/>
    <n v="1"/>
    <n v="0"/>
    <n v="0"/>
    <n v="0"/>
    <n v="0"/>
    <n v="0"/>
    <n v="2"/>
    <n v="0"/>
    <n v="0"/>
    <n v="0"/>
    <n v="0"/>
    <n v="0"/>
    <n v="1"/>
    <n v="0"/>
    <n v="0"/>
    <n v="0.2"/>
    <n v="0.45"/>
    <m/>
    <s v="-"/>
  </r>
  <r>
    <x v="3"/>
    <s v="Region IV-B"/>
    <s v="Oriental Mindoro"/>
    <n v="130206"/>
    <s v="Mungos Mangyan Elementary School"/>
    <s v="BONGABONG"/>
    <n v="2"/>
    <n v="1"/>
    <n v="4"/>
    <s v="CONSTRUCTION OF ONE (1) STOREY - FOUR (4) CLASSROOMS SCHOOL BUILDING (WITH COMMON TOILET) WITH PROVISION OF SCHOOL FURNITURE AND SOLAR PV ENERGY SYSTEM"/>
    <n v="20880049.260000002"/>
    <n v="20622113.460000001"/>
    <s v="Completed"/>
    <n v="1"/>
    <d v="2023-12-26T00:00:00"/>
    <d v="2023-12-20T00:00:00"/>
    <s v="LMS 2023 - MIMAROPA - ORIENTAL MINDORO - 002"/>
    <s v="LMS 05-2023"/>
    <d v="2023-04-19T00:00:00"/>
    <d v="2023-04-27T00:00:00"/>
    <d v="2023-05-10T00:00:00"/>
    <d v="2023-05-19T00:00:00"/>
    <d v="2023-05-26T00:00:00"/>
    <s v="CMSEL CONST. AND DEVELOPER"/>
    <n v="0"/>
    <n v="0"/>
    <n v="0"/>
    <n v="0"/>
    <n v="0"/>
    <n v="1"/>
    <n v="0"/>
    <n v="0"/>
    <n v="0"/>
    <n v="0"/>
    <n v="0"/>
    <n v="4"/>
    <n v="0"/>
    <n v="0"/>
    <n v="0"/>
    <n v="0"/>
    <n v="0"/>
    <n v="1"/>
    <n v="0"/>
    <n v="1"/>
    <n v="0"/>
    <n v="2.2400000000000002"/>
    <s v="-"/>
  </r>
  <r>
    <x v="3"/>
    <s v="Region IV-B"/>
    <s v="Oriental Mindoro"/>
    <n v="136953"/>
    <s v="Naswak Hatubuan Bangon Elementary School"/>
    <s v="BONGABONG"/>
    <n v="2"/>
    <n v="1"/>
    <n v="4"/>
    <s v="CONSTRUCTION OF ONE (1) STOREY - FOUR (4) CLASSROOMS SCHOOL BUILDING (WITH COMMON TOILET) WITH PROVISION OF SCHOOL FURNITURE AND SOLAR PV ENERGY SYSTEM"/>
    <n v="21303170.780000001"/>
    <n v="21050000"/>
    <s v="Completed"/>
    <n v="1"/>
    <d v="2024-01-25T00:00:00"/>
    <d v="2024-01-19T00:00:00"/>
    <s v="LMS 2023 - MIMAROPA - ORIENTAL MINDORO - 001"/>
    <s v="LMS 04-2023"/>
    <d v="2023-04-19T00:00:00"/>
    <d v="2023-04-27T00:00:00"/>
    <d v="2023-05-10T00:00:00"/>
    <d v="2023-05-18T00:00:00"/>
    <d v="2023-05-26T00:00:00"/>
    <s v="A.D.L. CONSTRAK OPC"/>
    <n v="0"/>
    <n v="0"/>
    <n v="0"/>
    <n v="0"/>
    <n v="0"/>
    <n v="1"/>
    <n v="0"/>
    <n v="0"/>
    <n v="0"/>
    <n v="0"/>
    <n v="0"/>
    <n v="4"/>
    <n v="0"/>
    <n v="0"/>
    <n v="0"/>
    <n v="0"/>
    <n v="0"/>
    <n v="1"/>
    <n v="0"/>
    <n v="1"/>
    <n v="0"/>
    <n v="2.2400000000000002"/>
    <s v="-"/>
  </r>
  <r>
    <x v="3"/>
    <s v="Region IV-B"/>
    <s v="Oriental Mindoro"/>
    <n v="137123"/>
    <s v="Cambayang Elementary School"/>
    <s v="BULALACAO (SAN PEDRO)"/>
    <n v="2"/>
    <n v="1"/>
    <n v="4"/>
    <s v="PROPOSED CONSTRUCTION OF ONE (1) STOREY - FOUR (4) CLASSROOMS SCHOOL BUILDING (WITH COMMON TOILET) WITH PROVISION OF SCHOOL FURNITURE "/>
    <n v="14291013.26"/>
    <n v="14120000"/>
    <s v="Completed"/>
    <n v="1"/>
    <d v="2023-12-26T00:00:00"/>
    <d v="2024-12-02T00:00:00"/>
    <s v="LMS 2023 - MIMAROPA - ORIENTAL MINDORO - 003"/>
    <s v="LMS 06-2023"/>
    <d v="2023-04-19T00:00:00"/>
    <d v="2023-04-27T00:00:00"/>
    <d v="2023-05-10T00:00:00"/>
    <d v="2023-05-20T00:00:00"/>
    <d v="2023-05-26T00:00:00"/>
    <s v="A.D.L. CONSTRAK OPC"/>
    <n v="0"/>
    <n v="0"/>
    <n v="0"/>
    <n v="0"/>
    <n v="0"/>
    <n v="1"/>
    <n v="0"/>
    <n v="0"/>
    <n v="0"/>
    <n v="0"/>
    <n v="0"/>
    <n v="4"/>
    <n v="0"/>
    <n v="0"/>
    <n v="0"/>
    <n v="0"/>
    <n v="0"/>
    <n v="1"/>
    <n v="0"/>
    <n v="1"/>
    <n v="0"/>
    <n v="2.2400000000000002"/>
    <s v="-"/>
  </r>
  <r>
    <x v="3"/>
    <s v="Region IV-B"/>
    <s v="Puerto Princesa City"/>
    <n v="171501"/>
    <s v="Manggapin Elementary School"/>
    <s v="PUERTO PRINCESA CITY (Capital)"/>
    <s v="2nd"/>
    <n v="1"/>
    <n v="4"/>
    <s v="PROPOSED CONSTRUCTION OF ONE (1) STOREY - FOUR (4) CLASSROOMS SCHOOL BUILDING (WITH COMMON TOILET) WITH PROVISION OF SCHOOL FURNITURE AND SOLAR PV ENERGY SYSTEM AT MANGGAPIN ELEMENTARY SCHOOL"/>
    <n v="22354334.98"/>
    <n v="22131576"/>
    <s v="Completed"/>
    <n v="1"/>
    <s v="July 25, 2024   Revised: August 23, 2024"/>
    <s v="Aug. 26, 2024"/>
    <s v="INFRA 2023-10-03"/>
    <s v="INFRA 2023-10-03"/>
    <s v="Oct. 25, 2023"/>
    <s v="Oct. 31, 2023"/>
    <s v="Nov. 13, 2023"/>
    <s v="Nov. 16, 2023"/>
    <s v="Nov. 21, 2023"/>
    <s v="Maryknoll Builders and Supply"/>
    <n v="0"/>
    <n v="0"/>
    <n v="0"/>
    <n v="0"/>
    <n v="0"/>
    <n v="1"/>
    <n v="0"/>
    <n v="0"/>
    <n v="0"/>
    <n v="0"/>
    <n v="0"/>
    <n v="4"/>
    <n v="0"/>
    <n v="0"/>
    <n v="0"/>
    <n v="0"/>
    <n v="0"/>
    <n v="1"/>
    <n v="0"/>
    <n v="0.9"/>
    <n v="9.9999999999999978E-2"/>
    <n v="5.25"/>
    <m/>
  </r>
  <r>
    <x v="3"/>
    <s v="Region IX"/>
    <s v="Zamboanga del Norte"/>
    <n v="303714"/>
    <s v="Mutia NHS Annex - Tubak"/>
    <s v="MUTIA"/>
    <n v="1"/>
    <n v="1"/>
    <n v="2"/>
    <s v="CONSTRUCTION OF ONE (1) STOREY - TWO (2) CLASSROOMS SCHOOL BUILDING (WITH COMMON TOILET) WITH PROVISION OF RAINWATER COLLECTOR, SCHOOL FURNITURE, PERIMETER SOLAR LIGHT AND SOLAR PV ENERGY SYSTEM "/>
    <n v="17166895.91"/>
    <n v="16993668.899999999"/>
    <s v="Completed"/>
    <n v="1"/>
    <d v="2023-11-15T00:00:00"/>
    <d v="2023-12-30T00:00:00"/>
    <s v="2023-8-CBZN"/>
    <s v="CB-2023-008"/>
    <d v="2023-04-05T00:00:00"/>
    <d v="2023-04-14T00:00:00"/>
    <d v="2023-04-27T00:00:00"/>
    <d v="2023-05-30T00:00:00"/>
    <d v="2023-06-07T00:00:00"/>
    <s v="YSL BUILDERS"/>
    <s v="None"/>
    <n v="0"/>
    <n v="0"/>
    <n v="0"/>
    <n v="0"/>
    <n v="1"/>
    <n v="0"/>
    <n v="0"/>
    <n v="0"/>
    <n v="0"/>
    <n v="0"/>
    <n v="2"/>
    <n v="0"/>
    <n v="0"/>
    <n v="0"/>
    <n v="0"/>
    <n v="0"/>
    <n v="1"/>
    <n v="0"/>
    <n v="1"/>
    <n v="0"/>
    <n v="5.24"/>
    <s v="-"/>
  </r>
  <r>
    <x v="3"/>
    <s v="Region IX"/>
    <s v="Zamboanga del Norte"/>
    <n v="124547"/>
    <s v="Adante ES"/>
    <s v="PIÑAN (NEW PIÑAN)"/>
    <s v="1st"/>
    <n v="1"/>
    <n v="4"/>
    <s v="PROPOSED CONSTRUCTION OF 2 UNITS ONE (1) STOREY - TWO (2) CLASSROOMS SCHOOL BUILDING (WITH COMMON TOILET) WITH PROVISION OF RAINWATER COLLECTOR, SCHOOL FURNITURE, PERIMETER SOLAR LIGHT, SOLAR PV ENERGY SYSTEM AND WATER SYSTEM"/>
    <n v="25577846.130000003"/>
    <n v="25295175.539999999"/>
    <s v="Completed"/>
    <n v="1"/>
    <d v="2024-06-30T00:00:00"/>
    <d v="2024-11-25T00:00:00"/>
    <s v="2023-024-CBZN"/>
    <s v="CB2023-023"/>
    <s v="Nov. 14, 2023"/>
    <s v="Nov. 24, 2023"/>
    <s v="Dec. 07, 2023"/>
    <s v="Dec. 18, 2023"/>
    <s v="Dec. 28, 2023"/>
    <s v="YSL BUILDERS"/>
    <s v="None"/>
    <n v="0"/>
    <n v="0"/>
    <n v="0"/>
    <n v="0"/>
    <n v="1"/>
    <n v="0"/>
    <n v="0"/>
    <n v="0"/>
    <n v="0"/>
    <n v="0"/>
    <n v="4"/>
    <n v="0"/>
    <n v="0"/>
    <n v="0"/>
    <n v="0"/>
    <n v="0"/>
    <n v="1"/>
    <n v="0"/>
    <n v="1"/>
    <n v="0"/>
    <n v="7.24"/>
    <m/>
  </r>
  <r>
    <x v="3"/>
    <s v="Region IX"/>
    <s v="Zamboanga del Sur"/>
    <n v="125307"/>
    <s v="Bag-ong Opon Elementary School"/>
    <s v="RAMON MAGSAYSAY (LIARGO)"/>
    <n v="1"/>
    <n v="1"/>
    <n v="3"/>
    <s v="CONSTRUCTION OF ONE (1) STOREY - THREE (3) CLASSROOMS SCHOOL BUILDING (WITH COMMON TOILET), SCHOOL FURNITURE, SOLAR PV ENERGY SYSTEM, AND WATER SYSTEM"/>
    <n v="19077138.919999998"/>
    <n v="18787999.57"/>
    <s v="Completed"/>
    <n v="1"/>
    <d v="2023-11-04T00:00:00"/>
    <d v="2023-12-14T00:00:00"/>
    <s v="ZDS-23-LMS-01"/>
    <s v="ZDS-23-LMS-01"/>
    <d v="2023-04-13T00:00:00"/>
    <d v="2023-04-26T00:00:00"/>
    <d v="2023-05-08T00:00:00"/>
    <d v="2023-05-22T00:00:00"/>
    <d v="2023-05-31T00:00:00"/>
    <s v="GENETIAN BUILDERS AND ENTERPRISES INC"/>
    <s v="None"/>
    <n v="0"/>
    <n v="0"/>
    <n v="0"/>
    <n v="0"/>
    <n v="1"/>
    <n v="0"/>
    <n v="0"/>
    <n v="0"/>
    <n v="0"/>
    <n v="0"/>
    <n v="3"/>
    <n v="0"/>
    <n v="0"/>
    <n v="0"/>
    <n v="0"/>
    <n v="0"/>
    <n v="1"/>
    <n v="0"/>
    <n v="1"/>
    <n v="0"/>
    <n v="6.24"/>
    <s v="-"/>
  </r>
  <r>
    <x v="3"/>
    <s v="Region IX"/>
    <s v="Zamboanga del Sur"/>
    <n v="124940"/>
    <s v="Buburay ES"/>
    <s v="DIMATALING"/>
    <n v="2"/>
    <n v="1"/>
    <n v="3"/>
    <s v="CONSTRUCTION OF ONE (1) STOREY - THREE (3) CLASSROOMS SCHOOL BUILDING (WITH COMMON TOILET), SCHOOL FURNITURE, SOLAR PV ENERGY SYSTEM, AND WATER SYSTEM"/>
    <n v="18381376.010000002"/>
    <n v="18086919.559999999"/>
    <s v="Completed"/>
    <n v="1"/>
    <d v="2023-11-04T00:00:00"/>
    <d v="2023-11-30T00:00:00"/>
    <s v="ZDS-23-LMS-02"/>
    <s v="ZDS-23-LMS-02"/>
    <d v="2023-04-13T00:00:00"/>
    <d v="2023-04-26T00:00:00"/>
    <d v="2023-05-08T00:00:00"/>
    <d v="2023-05-22T00:00:00"/>
    <d v="2023-05-31T00:00:00"/>
    <s v="GENETIAN BUILDERS AND ENTERPRISES INC"/>
    <s v="None"/>
    <n v="0"/>
    <n v="0"/>
    <n v="0"/>
    <n v="0"/>
    <n v="1"/>
    <n v="0"/>
    <n v="0"/>
    <n v="0"/>
    <n v="0"/>
    <n v="0"/>
    <n v="3"/>
    <n v="0"/>
    <n v="0"/>
    <n v="0"/>
    <n v="0"/>
    <n v="0"/>
    <n v="1"/>
    <n v="0"/>
    <n v="1"/>
    <n v="0"/>
    <n v="2.2400000000000002"/>
    <s v="-"/>
  </r>
  <r>
    <x v="3"/>
    <s v="Region IX"/>
    <s v="Zamboanga Sibugay"/>
    <n v="125854"/>
    <s v="Talusan CES"/>
    <s v="TALUSAN"/>
    <n v="1"/>
    <n v="1"/>
    <n v="4"/>
    <s v="CONSTRUCTION OF ONE (1) STOREY - FOUR (4) CLASSROOMS SCHOOL BUILDING (WITH COMMON TOILET) WITH PROVISION OF RAINWATER COLLECTOR, SCHOOL FURNITURE AND WATER SYSTEM"/>
    <n v="13320323.48"/>
    <n v="11154681.24"/>
    <s v="Completed"/>
    <n v="1"/>
    <d v="2023-11-04T00:00:00"/>
    <s v="-"/>
    <s v="ZS-2023-LMS-01"/>
    <s v="ZS-2023-LMS-01"/>
    <d v="2023-04-04T00:00:00"/>
    <d v="2023-04-17T00:00:00"/>
    <d v="2023-04-28T00:00:00"/>
    <d v="2023-06-23T00:00:00"/>
    <d v="2023-07-07T00:00:00"/>
    <s v="Shameem Construction"/>
    <s v="None"/>
    <n v="0"/>
    <n v="0"/>
    <n v="0"/>
    <n v="0"/>
    <n v="1"/>
    <n v="0"/>
    <n v="0"/>
    <n v="0"/>
    <n v="0"/>
    <n v="0"/>
    <n v="4"/>
    <n v="0"/>
    <n v="0"/>
    <n v="0"/>
    <n v="0"/>
    <n v="0"/>
    <n v="1"/>
    <n v="0"/>
    <n v="1"/>
    <n v="0"/>
    <n v="6.24"/>
    <s v="-"/>
  </r>
  <r>
    <x v="3"/>
    <s v="Region V"/>
    <s v="Camarines Norte"/>
    <n v="112269"/>
    <s v="Resettlement ES"/>
    <s v="SAN LORENZO RUIZ (IMELDA)"/>
    <n v="2"/>
    <n v="1"/>
    <n v="2"/>
    <s v="CONSTRUCTION OF ONE (1) STOREY - TWO (2) CLASSROOMS SCHOOL BUILDING (WITH COMMON TOILET) WITH PROVISION OF, SCHOOL FURNITURE, CONCRETE PATHWAY (WIDTH = 4.0m), PERIMETER FENCE 150.0m FRONTAGE (1 BAY = 3.0m) AND REPAIR OF 2CL BLSB TYPE 1"/>
    <n v="17976228.27"/>
    <n v="17729608.629999999"/>
    <s v="Completed"/>
    <n v="1"/>
    <d v="2023-11-11T00:00:00"/>
    <d v="2024-02-26T00:00:00"/>
    <s v="INFRA02-05_x000a_2023CN"/>
    <s v="INFRA02-05_x000a_2023CN"/>
    <d v="2023-05-08T00:00:00"/>
    <d v="2023-05-15T00:00:00"/>
    <d v="2023-06-05T00:00:00"/>
    <d v="2023-06-16T00:00:00"/>
    <d v="2023-06-29T00:00:00"/>
    <s v="RidersCorner Construction &amp; Gen. Mdse."/>
    <s v="COMPLETED"/>
    <n v="0"/>
    <n v="0"/>
    <n v="0"/>
    <n v="0"/>
    <n v="1"/>
    <n v="0"/>
    <n v="0"/>
    <n v="0"/>
    <n v="0"/>
    <n v="0"/>
    <n v="2"/>
    <n v="0"/>
    <n v="0"/>
    <n v="0"/>
    <n v="0"/>
    <n v="0"/>
    <n v="1"/>
    <n v="0"/>
    <n v="1"/>
    <n v="0"/>
    <n v="1.24"/>
    <s v="-"/>
  </r>
  <r>
    <x v="3"/>
    <s v="Region V"/>
    <s v="Catanduanes"/>
    <n v="113214"/>
    <s v="Sabloyon Elementary School"/>
    <s v="CARAMORAN"/>
    <n v="0"/>
    <n v="1"/>
    <n v="2"/>
    <s v="CONSTRUCTION OF ONE (1) STOREY - TWO (2) CLASSROOMS SCHOOL BUILDING (WITH COMMON TOILET) WITH PROVISION OF SCHOOL FURNITURE WITH HAULING COST"/>
    <n v="7587681.6799999997"/>
    <n v="0"/>
    <s v="Completed"/>
    <n v="1"/>
    <d v="1899-12-30T00:00:00"/>
    <d v="1899-12-30T00:00:00"/>
    <n v="0"/>
    <n v="0"/>
    <d v="1899-12-30T00:00:00"/>
    <d v="1899-12-30T00:00:00"/>
    <d v="1899-12-30T00:00:00"/>
    <d v="1899-12-30T00:00:00"/>
    <d v="1899-12-30T00:00:00"/>
    <n v="0"/>
    <n v="0"/>
    <n v="0"/>
    <n v="0"/>
    <n v="0"/>
    <n v="0"/>
    <n v="1"/>
    <n v="0"/>
    <n v="0"/>
    <n v="0"/>
    <n v="0"/>
    <n v="0"/>
    <n v="2"/>
    <n v="0"/>
    <n v="0"/>
    <n v="0"/>
    <n v="0"/>
    <n v="0"/>
    <n v="1"/>
    <n v="0"/>
    <n v="1"/>
    <n v="0"/>
    <n v="3.24"/>
    <s v="-"/>
  </r>
  <r>
    <x v="3"/>
    <s v="Region V"/>
    <s v="Masbate"/>
    <n v="136922"/>
    <s v="Arriesgado Elementary School"/>
    <s v="CLAVERIA"/>
    <n v="1"/>
    <n v="1"/>
    <n v="3"/>
    <s v="CONSTRUCTION OF ONE (1) STOREY - THREE (3) CLASSROOMS SCHOOL BUILDING WITH PROVISION OF RAINWATER COLLECTOR, SCHOOL FURNITURE, WATER SANITATION AND WATER SYSTEM WITH HAULING COST"/>
    <n v="12784616.01"/>
    <n v="12631866.08"/>
    <s v="Completed"/>
    <n v="1"/>
    <d v="2023-12-07T00:00:00"/>
    <d v="2024-01-10T00:00:00"/>
    <s v="INFRA 2023-05-002"/>
    <s v="2023-07-001"/>
    <d v="2023-05-11T00:00:00"/>
    <d v="2023-05-19T00:00:00"/>
    <d v="2023-06-02T00:00:00"/>
    <d v="2023-07-03T00:00:00"/>
    <d v="2023-07-10T00:00:00"/>
    <s v="NJNY Const. &amp; Supply"/>
    <n v="0"/>
    <n v="0"/>
    <n v="0"/>
    <n v="0"/>
    <n v="0"/>
    <n v="1"/>
    <n v="0"/>
    <n v="0"/>
    <n v="0"/>
    <n v="0"/>
    <n v="0"/>
    <n v="3"/>
    <n v="0"/>
    <n v="0"/>
    <n v="0"/>
    <n v="0"/>
    <n v="0"/>
    <n v="1"/>
    <n v="0"/>
    <n v="1"/>
    <n v="0"/>
    <n v="1.24"/>
    <s v="-"/>
  </r>
  <r>
    <x v="3"/>
    <s v="Region V"/>
    <s v="Masbate"/>
    <n v="113662"/>
    <s v="Tabuk Elementary School"/>
    <s v="MANDAON"/>
    <n v="2"/>
    <n v="1"/>
    <n v="3"/>
    <s v="CONSTRUCTION OF ONE (1) STOREY - THREE (3) CLASSROOMS SCHOOL BUILDING WITH PROVISION OF RAINWATER COLLECTOR, SCHOOL FURNITURE, WATER SANITATION AND WATER SYSTEM WITH HAULING COST"/>
    <n v="12784616.01"/>
    <n v="12631638.76"/>
    <s v="Completed"/>
    <n v="1"/>
    <d v="2023-12-03T00:00:00"/>
    <d v="2024-01-16T00:00:00"/>
    <s v="INFRA 2023-05-002"/>
    <s v="2023-07-002"/>
    <d v="2023-05-11T00:00:00"/>
    <d v="2023-05-19T00:00:00"/>
    <d v="2023-06-02T00:00:00"/>
    <d v="2023-07-03T00:00:00"/>
    <d v="2023-07-06T00:00:00"/>
    <s v="EJ Cantoria Const. &amp; Supply"/>
    <n v="0"/>
    <n v="0"/>
    <n v="0"/>
    <n v="0"/>
    <n v="0"/>
    <n v="1"/>
    <n v="0"/>
    <n v="0"/>
    <n v="0"/>
    <n v="0"/>
    <n v="0"/>
    <n v="3"/>
    <n v="0"/>
    <n v="0"/>
    <n v="0"/>
    <n v="0"/>
    <n v="0"/>
    <n v="1"/>
    <n v="0"/>
    <n v="1"/>
    <n v="0"/>
    <n v="3.24"/>
    <s v="-"/>
  </r>
  <r>
    <x v="3"/>
    <s v="Region V"/>
    <s v="Masbate"/>
    <n v="501528"/>
    <s v="Tugbo Integrated School"/>
    <s v="MOBO"/>
    <n v="2"/>
    <n v="1"/>
    <n v="3"/>
    <s v="CONSTRUCTION OF ONE (1) STOREY - THREE (3) CLASSROOMS SCHOOL BUILDING WITH PROVISION OF RAINWATER COLLECTOR, SCHOOL FURNITURE, WATER SANITATION AND WATER SYSTEM WITH HAULING COST"/>
    <n v="12784616.01"/>
    <n v="12632137.16"/>
    <s v="Completed"/>
    <n v="1"/>
    <d v="2023-12-10T00:00:00"/>
    <d v="2024-04-01T00:00:00"/>
    <s v="INFRA 2023-05-002"/>
    <s v="2023-07-038"/>
    <d v="2023-05-11T00:00:00"/>
    <d v="2023-05-19T00:00:00"/>
    <d v="2023-06-02T00:00:00"/>
    <d v="2023-07-03T00:00:00"/>
    <d v="2023-07-13T00:00:00"/>
    <s v="Square N Const &amp; Supply"/>
    <n v="0"/>
    <n v="0"/>
    <n v="0"/>
    <n v="0"/>
    <n v="0"/>
    <n v="1"/>
    <n v="0"/>
    <n v="0"/>
    <n v="0"/>
    <n v="0"/>
    <n v="0"/>
    <n v="3"/>
    <n v="0"/>
    <n v="0"/>
    <n v="0"/>
    <n v="0"/>
    <n v="0"/>
    <n v="1"/>
    <n v="0"/>
    <n v="1"/>
    <n v="0"/>
    <n v="5.24"/>
    <s v="-"/>
  </r>
  <r>
    <x v="3"/>
    <s v="Region V"/>
    <s v="Masbate"/>
    <n v="501545"/>
    <s v="Madamba Integrated School"/>
    <s v="CATAINGAN"/>
    <n v="3"/>
    <n v="1"/>
    <n v="3"/>
    <s v="CONSTRUCTION OF ONE (1) STOREY - THREE (3) CLASSROOMS SCHOOL BUILDING WITH PROVISION OF RAINWATER COLLECTOR, SCHOOL FURNITURE, WATER SANITATION AND WATER SYSTEM WITH HAULING COST"/>
    <n v="14029531.76"/>
    <n v="13867265.99"/>
    <s v="Completed"/>
    <n v="1"/>
    <d v="2023-12-02T00:00:00"/>
    <d v="2024-01-15T00:00:00"/>
    <s v="INFRA 2023-05-002"/>
    <s v="2023-07-039"/>
    <d v="2023-05-11T00:00:00"/>
    <d v="2023-05-19T00:00:00"/>
    <d v="2023-06-02T00:00:00"/>
    <d v="2023-07-03T00:00:00"/>
    <d v="2023-07-05T00:00:00"/>
    <s v="3R3M Const &amp; Supply"/>
    <n v="0"/>
    <n v="0"/>
    <n v="0"/>
    <n v="0"/>
    <n v="0"/>
    <n v="1"/>
    <n v="0"/>
    <n v="0"/>
    <n v="0"/>
    <n v="0"/>
    <n v="0"/>
    <n v="3"/>
    <n v="0"/>
    <n v="0"/>
    <n v="0"/>
    <n v="0"/>
    <n v="0"/>
    <n v="1"/>
    <n v="0"/>
    <n v="1"/>
    <n v="0"/>
    <n v="5.24"/>
    <s v="-"/>
  </r>
  <r>
    <x v="3"/>
    <s v="Region V"/>
    <s v="Masbate"/>
    <n v="113531"/>
    <s v="Calapayan Elementary School"/>
    <s v="CAWAYAN"/>
    <n v="3"/>
    <n v="1"/>
    <n v="2"/>
    <s v="CONSTRUCTION OF ONE (1) STOREY - TWO (2) CLASSROOMS SCHOOL BUILDING (WITH COMMON TOILET) WITH PROVISION OF SCHOOL FURNITURE WITH HAULING COST"/>
    <n v="8597681.6900000013"/>
    <n v="8496949.8499999996"/>
    <s v="Completed"/>
    <n v="1"/>
    <d v="2023-12-10T00:00:00"/>
    <d v="2023-12-12T00:00:00"/>
    <s v="INFRA 2023-05-002"/>
    <s v="2023-07-040"/>
    <d v="2023-05-11T00:00:00"/>
    <d v="2023-05-19T00:00:00"/>
    <d v="2023-06-02T00:00:00"/>
    <d v="2023-07-03T00:00:00"/>
    <d v="2023-07-13T00:00:00"/>
    <s v="Square N Const &amp; Supply"/>
    <n v="0"/>
    <n v="0"/>
    <n v="0"/>
    <n v="0"/>
    <n v="0"/>
    <n v="1"/>
    <n v="0"/>
    <n v="0"/>
    <n v="0"/>
    <n v="0"/>
    <n v="0"/>
    <n v="2"/>
    <n v="0"/>
    <n v="0"/>
    <n v="0"/>
    <n v="0"/>
    <n v="0"/>
    <n v="1"/>
    <n v="0"/>
    <n v="1"/>
    <n v="0"/>
    <n v="1.24"/>
    <s v="-"/>
  </r>
  <r>
    <x v="3"/>
    <s v="Region V"/>
    <s v="Masbate"/>
    <n v="302123"/>
    <s v="Buracan National High School"/>
    <s v="DIMASALANG"/>
    <n v="3"/>
    <n v="1"/>
    <n v="3"/>
    <s v="CONSTRUCTION OF ONE (1) STOREY - THREE (3) CLASSROOMS SCHOOL BUILDING WITH PROVISION OF RAINWATER COLLECTOR, SCHOOL FURNITURE, WATER SANITATION AND WATER SYSTEM WITH HAULING COST"/>
    <n v="13996557.549999999"/>
    <n v="13831624.51"/>
    <s v="Completed"/>
    <n v="1"/>
    <d v="2024-12-10T00:00:00"/>
    <d v="2024-01-15T00:00:00"/>
    <s v="INFRA 2023-05-002"/>
    <s v="2023-07-041"/>
    <d v="2023-05-11T00:00:00"/>
    <d v="2023-05-19T00:00:00"/>
    <d v="2023-06-02T00:00:00"/>
    <d v="2023-07-03T00:00:00"/>
    <d v="2023-07-13T00:00:00"/>
    <s v="Square N Const &amp; Supply"/>
    <n v="0"/>
    <n v="0"/>
    <n v="0"/>
    <n v="0"/>
    <n v="0"/>
    <n v="1"/>
    <n v="0"/>
    <n v="0"/>
    <n v="0"/>
    <n v="0"/>
    <n v="0"/>
    <n v="3"/>
    <n v="0"/>
    <n v="0"/>
    <n v="0"/>
    <n v="0"/>
    <n v="0"/>
    <n v="1"/>
    <n v="0"/>
    <n v="1"/>
    <n v="0"/>
    <n v="3.24"/>
    <s v="-"/>
  </r>
  <r>
    <x v="3"/>
    <s v="Region VI"/>
    <s v="Aklan"/>
    <n v="114931"/>
    <s v="Lanipga Napatag Primary School"/>
    <s v="TANGALAN"/>
    <n v="2"/>
    <n v="1"/>
    <n v="2"/>
    <s v="CONSTRUCTION OF ONE (1) STOREY - TWO (2) CLASSROOMS SCHOOL BUILDING (WITH COMMON TOILET) WITH PROVISION OF RAINWATER COLLECTOR, SCHOOL FURNITURE, SOLAR PV ENERGY SYSTEM, AND WATER SYSTEM"/>
    <n v="19969508.48"/>
    <n v="16152092.890000001"/>
    <s v="Completed"/>
    <n v="1"/>
    <d v="2023-12-31T00:00:00"/>
    <d v="2024-07-03T00:00:00"/>
    <s v="DepED-RO6-D1-LMS2023-019-2023"/>
    <s v="DepED-RO6-D1-LMS2023-019-2023"/>
    <d v="2023-04-26T00:00:00"/>
    <d v="2023-05-03T00:00:00"/>
    <d v="2023-05-15T00:00:00"/>
    <d v="2023-06-19T00:00:00"/>
    <d v="2023-06-27T00:00:00"/>
    <s v="CGGFR CONSTRUCTION AND CONSTRUCTION SUPPLY"/>
    <n v="0"/>
    <n v="0"/>
    <n v="0"/>
    <n v="0"/>
    <n v="0"/>
    <n v="1"/>
    <n v="0"/>
    <n v="0"/>
    <n v="0"/>
    <n v="0"/>
    <n v="0"/>
    <n v="2"/>
    <n v="0"/>
    <n v="0"/>
    <n v="0"/>
    <n v="0"/>
    <n v="0"/>
    <n v="1"/>
    <n v="0"/>
    <n v="1"/>
    <n v="0"/>
    <n v="3.24"/>
    <s v="-"/>
  </r>
  <r>
    <x v="3"/>
    <s v="Region VI"/>
    <s v="Antique"/>
    <n v="115139"/>
    <s v="Tinindugan Primary School"/>
    <s v="LIBERTAD"/>
    <n v="0"/>
    <n v="1"/>
    <n v="2"/>
    <s v="CONSTRUCTION OF ONE (1) STOREY - TWO (2) CLASSROOMS SCHOOL BUILDING (WITH COMMON TOILET) WITH PROVISION OF RAINWATER COLLECTOR, SCHOOL FURNITURE, SOLAR PV ENERGY SYSTEM, AND WATER SYSTEM"/>
    <n v="17170000"/>
    <n v="12901507.380000001"/>
    <s v="Completed"/>
    <n v="1"/>
    <d v="2024-05-01T00:00:00"/>
    <d v="2024-06-25T00:00:00"/>
    <s v="R6-D2-BEFF2023-11-NC"/>
    <s v="R6-D2-BEFF2023-11-NC"/>
    <d v="2023-06-12T00:00:00"/>
    <d v="2023-06-19T00:00:00"/>
    <d v="2023-07-03T00:00:00"/>
    <d v="2023-09-18T00:00:00"/>
    <d v="2023-11-28T00:00:00"/>
    <s v="MJSb Builders and Supply"/>
    <s v="Completed as per POW and VO"/>
    <n v="0"/>
    <n v="0"/>
    <n v="0"/>
    <n v="0"/>
    <n v="1"/>
    <n v="0"/>
    <n v="0"/>
    <n v="0"/>
    <n v="0"/>
    <n v="0"/>
    <n v="2"/>
    <n v="0"/>
    <n v="0"/>
    <n v="0"/>
    <n v="0"/>
    <n v="0"/>
    <n v="1"/>
    <n v="0"/>
    <n v="1"/>
    <n v="0"/>
    <n v="6.24"/>
    <s v="-"/>
  </r>
  <r>
    <x v="3"/>
    <s v="Region VI"/>
    <s v="Guimaras"/>
    <n v="115859"/>
    <s v="Tangaw Primary School"/>
    <s v="SAN LORENZO"/>
    <n v="0"/>
    <n v="1"/>
    <n v="4"/>
    <s v="CONSTRUCTION OF ONE (1) STOREY - FOUR (4) CLASSROOMS SCHOOL BUILDING (WITH COMMON TOILET) ROOFING, STEEL TRUSSES CONCRETE WORKS, MASONRY WORKS, ELECTRICAL WORKS, AND PLUMBINGWITH PROVISION OF RAINWATER COLLECTOR, SCHOOL FURNITURE,   AND WATER SYSTEM"/>
    <n v="17170000"/>
    <n v="12209995.279999999"/>
    <s v="Completed"/>
    <n v="1"/>
    <d v="2024-01-19T00:00:00"/>
    <d v="2024-03-15T00:00:00"/>
    <s v="No. 03-2023"/>
    <s v="No. 03-2023"/>
    <d v="2023-04-12T00:00:00"/>
    <d v="2023-04-28T00:00:00"/>
    <d v="2023-05-11T00:00:00"/>
    <d v="2023-06-06T00:00:00"/>
    <d v="2023-06-16T00:00:00"/>
    <s v="Early Riser Construction"/>
    <s v="Completed with approved VO in the amount of  956,217.09"/>
    <n v="0"/>
    <n v="0"/>
    <n v="0"/>
    <n v="0"/>
    <n v="1"/>
    <n v="0"/>
    <n v="0"/>
    <n v="0"/>
    <n v="0"/>
    <n v="0"/>
    <n v="4"/>
    <n v="0"/>
    <n v="0"/>
    <n v="0"/>
    <n v="0"/>
    <n v="0"/>
    <n v="1"/>
    <n v="0"/>
    <n v="1"/>
    <n v="0"/>
    <n v="3.24"/>
    <s v="-"/>
  </r>
  <r>
    <x v="3"/>
    <s v="Region VI"/>
    <s v="Iloilo"/>
    <n v="116107"/>
    <s v="Cairohan PS"/>
    <s v="BINGAWAN"/>
    <n v="3"/>
    <n v="1"/>
    <n v="2"/>
    <s v="ONE (1) STOREY-TWO (2) CLASSROOMS SCHOOL BUILDING (WITH COMON TOILET) WITH PROVISION OF RAIN WATER COLLECTOR SCHOOL FURNITURE, SOLAR PV ENERGY AND WATER SYSTEM"/>
    <n v="18854193.629999999"/>
    <n v="12144077.99"/>
    <s v="Completed"/>
    <n v="1"/>
    <d v="2024-03-30T00:00:00"/>
    <d v="2024-08-07T00:00:00"/>
    <s v="BEFF2023-RVI-022-LMS-L1"/>
    <s v="BEFF2023-RVI-022-LMS-L1"/>
    <d v="2023-04-17T00:00:00"/>
    <d v="2023-04-24T00:00:00"/>
    <d v="2023-05-08T00:00:00"/>
    <d v="2023-06-29T00:00:00"/>
    <d v="2023-08-03T00:00:00"/>
    <s v="CDJ Builders Corporation"/>
    <n v="0"/>
    <n v="0"/>
    <n v="0"/>
    <n v="0"/>
    <n v="0"/>
    <n v="1"/>
    <n v="0"/>
    <n v="0"/>
    <n v="0"/>
    <n v="0"/>
    <n v="0"/>
    <n v="2"/>
    <n v="0"/>
    <n v="0"/>
    <n v="0"/>
    <n v="0"/>
    <n v="0"/>
    <n v="1"/>
    <n v="0"/>
    <n v="1"/>
    <n v="0"/>
    <n v="3.25"/>
    <s v="-"/>
  </r>
  <r>
    <x v="3"/>
    <s v="Region VI"/>
    <s v="Iloilo"/>
    <n v="116099"/>
    <s v="Malico PS"/>
    <s v="BATAD"/>
    <n v="5"/>
    <n v="1"/>
    <n v="4"/>
    <s v="ONE (1) STOREY-FOUR (4) CLASSROOMS SCHOOL BUILDING (WITH COMON TOILET) WITH PROVISION OF RAIN WATER COLLECTOR SCHOOL FURNITURE, SOLAR PV ENERGY AND WATER SYSTEM"/>
    <n v="23471443.859999999"/>
    <n v="15174823.710000001"/>
    <s v="Completed"/>
    <n v="1"/>
    <d v="2024-03-30T00:00:00"/>
    <d v="2024-08-08T00:00:00"/>
    <s v="BEFF2023-RVI-022-LMS-L2"/>
    <s v="BEFF2023-RVI-022-LMS-L2"/>
    <d v="2023-04-17T00:00:00"/>
    <d v="2023-04-24T00:00:00"/>
    <d v="2023-05-08T00:00:00"/>
    <d v="2023-06-29T00:00:00"/>
    <d v="2023-08-03T00:00:00"/>
    <s v="CDJ Builders Corporation"/>
    <n v="0"/>
    <n v="0"/>
    <n v="0"/>
    <n v="0"/>
    <n v="0"/>
    <n v="1"/>
    <n v="0"/>
    <n v="0"/>
    <n v="0"/>
    <n v="0"/>
    <n v="0"/>
    <n v="4"/>
    <n v="0"/>
    <n v="0"/>
    <n v="0"/>
    <n v="0"/>
    <n v="0"/>
    <n v="1"/>
    <n v="0"/>
    <n v="1"/>
    <n v="0"/>
    <n v="3.25"/>
    <s v="-"/>
  </r>
  <r>
    <x v="3"/>
    <s v="Region VII"/>
    <s v="Bohol"/>
    <n v="117998"/>
    <s v="Boyog ES"/>
    <s v="BALILIHAN"/>
    <n v="1"/>
    <n v="1"/>
    <n v="4"/>
    <s v="CONSTRUCTION OF ONE (1) STOREY-FOUR (4) CLASSROOMS SCHOOL BUILDING (WITH COMON TOILET) WITH PROVISION OF SCHOOL FURNITURE"/>
    <n v="10766058.66"/>
    <n v="10644375.550000001"/>
    <s v="Completed"/>
    <n v="1"/>
    <s v="05/15/2024"/>
    <d v="2024-06-11T00:00:00"/>
    <s v="PBI 2023-27"/>
    <s v="PBI 2023-27"/>
    <d v="2023-07-10T00:00:00"/>
    <d v="2023-07-18T00:00:00"/>
    <d v="2023-08-03T00:00:00"/>
    <d v="2023-10-09T00:00:00"/>
    <d v="2023-11-16T00:00:00"/>
    <s v="C. JANSENN CONSTRUCTION AND GENERAL MERCHANDISE"/>
    <n v="0"/>
    <n v="0"/>
    <n v="0"/>
    <n v="0"/>
    <n v="0"/>
    <n v="1"/>
    <n v="0"/>
    <n v="0"/>
    <n v="0"/>
    <n v="0"/>
    <n v="0"/>
    <n v="4"/>
    <n v="0"/>
    <n v="0"/>
    <n v="0"/>
    <n v="0"/>
    <n v="0"/>
    <n v="1"/>
    <n v="0"/>
    <n v="1"/>
    <n v="0"/>
    <n v="6.24"/>
    <s v="-"/>
  </r>
  <r>
    <x v="3"/>
    <s v="Region VII"/>
    <s v="Bohol"/>
    <n v="103611"/>
    <s v="Cantumogcad ES"/>
    <s v="BUENAVISTA"/>
    <n v="2"/>
    <n v="1"/>
    <n v="4"/>
    <s v="CONSTRUCTION OF 2 UNITS ONE (1) STOREY-TWO (2) CLASSROOMS SCHOOL BUILDING (WITH COMON TOILET) WITH PROVISION OF RAINWATER COLLECTOR AND SCHOOL FURNITURE"/>
    <n v="12125725.66"/>
    <n v="11981920.24"/>
    <s v="Completed"/>
    <n v="1"/>
    <s v="05/15/2024"/>
    <d v="2024-05-13T00:00:00"/>
    <s v="PBI 2023-28"/>
    <s v="PBI 2023-28"/>
    <d v="2023-07-10T00:00:00"/>
    <d v="2023-07-18T00:00:00"/>
    <d v="2023-08-03T00:00:00"/>
    <d v="2023-10-09T00:00:00"/>
    <d v="2023-11-16T00:00:00"/>
    <s v="C. JANSENN CONSTRUCTION AND GENERAL MERCHANDISE"/>
    <n v="0"/>
    <n v="0"/>
    <n v="0"/>
    <n v="0"/>
    <n v="0"/>
    <n v="1"/>
    <n v="0"/>
    <n v="0"/>
    <n v="0"/>
    <n v="0"/>
    <n v="0"/>
    <n v="4"/>
    <n v="0"/>
    <n v="0"/>
    <n v="0"/>
    <n v="0"/>
    <n v="0"/>
    <n v="1"/>
    <n v="0"/>
    <n v="1"/>
    <n v="0"/>
    <n v="5.24"/>
    <s v="-"/>
  </r>
  <r>
    <x v="3"/>
    <s v="Region VII"/>
    <s v="Bohol"/>
    <n v="117965"/>
    <s v="Tanod ES"/>
    <s v="ANDA"/>
    <n v="3"/>
    <n v="1"/>
    <n v="2"/>
    <s v="CONSTRUCTION OF ONE (1) STOREY-TWO (2) CLASSROOMS SCHOOL BUILDING (WITH COMON TOILET) WITH PROVISION OF RAINWATER COLLECTOR AND SCHOOL FURNITURE"/>
    <n v="6161022.46"/>
    <n v="6032357.5"/>
    <s v="Completed"/>
    <n v="1"/>
    <s v="4/16/2024"/>
    <d v="2024-06-25T00:00:00"/>
    <s v="PBI 2023-29"/>
    <s v="PBI 2023-29"/>
    <d v="2023-07-10T00:00:00"/>
    <d v="2023-07-18T00:00:00"/>
    <d v="2023-08-03T00:00:00"/>
    <d v="2023-10-09T00:00:00"/>
    <d v="2023-11-17T00:00:00"/>
    <s v="DMAM CONSTRUCTION SERVICES"/>
    <n v="0"/>
    <n v="0"/>
    <n v="0"/>
    <n v="0"/>
    <n v="0"/>
    <n v="1"/>
    <n v="0"/>
    <n v="0"/>
    <n v="0"/>
    <n v="0"/>
    <n v="0"/>
    <n v="2"/>
    <n v="0"/>
    <n v="0"/>
    <n v="0"/>
    <n v="0"/>
    <n v="0"/>
    <n v="1"/>
    <n v="0"/>
    <n v="1"/>
    <n v="0"/>
    <n v="7.24"/>
    <s v="-"/>
  </r>
  <r>
    <x v="3"/>
    <s v="Region VII"/>
    <s v="Bohol"/>
    <n v="118859"/>
    <s v="Pangian ES"/>
    <s v="VALENCIA"/>
    <n v="3"/>
    <n v="1"/>
    <n v="2"/>
    <s v="CONSTRUCTION OF ONE (1) STOREY-TWO (2) CLASSROOMS SCHOOL BUILDING (WITH COMON TOILET)WITH PROVISION OF SCHOOL FURNITURE"/>
    <n v="6014632.0199999996"/>
    <n v="4452592.82"/>
    <s v="Completed"/>
    <n v="1"/>
    <s v="4/26/2024"/>
    <d v="2024-06-28T00:00:00"/>
    <s v="PBI 2023-30"/>
    <s v="PBI 2023-30"/>
    <d v="2023-07-10T00:00:00"/>
    <d v="2023-07-18T00:00:00"/>
    <d v="2023-08-03T00:00:00"/>
    <d v="2023-10-09T00:00:00"/>
    <d v="2023-11-28T00:00:00"/>
    <s v="LTS BUILDERS AND CONSTRUCTION SUPPLY"/>
    <n v="0"/>
    <n v="0"/>
    <n v="0"/>
    <n v="0"/>
    <n v="0"/>
    <n v="1"/>
    <n v="0"/>
    <n v="0"/>
    <n v="0"/>
    <n v="0"/>
    <n v="0"/>
    <n v="2"/>
    <n v="0"/>
    <n v="0"/>
    <n v="0"/>
    <n v="0"/>
    <n v="0"/>
    <n v="1"/>
    <n v="0"/>
    <n v="1"/>
    <n v="0"/>
    <n v="7.24"/>
    <s v="-"/>
  </r>
  <r>
    <x v="3"/>
    <s v="Region VII"/>
    <s v="Cebu"/>
    <n v="119061"/>
    <s v="Balintawak ES"/>
    <s v="BANTAYAN"/>
    <n v="4"/>
    <n v="1"/>
    <n v="4"/>
    <s v="CONSTRUCTION OF 1STY-4CL SCHOOL BUILDING WITH COMMON TOILET WITH PROVISION OF RAINWATER COLLECTOR, SCHOOL FURNITURE AND WATER SYSTEM"/>
    <n v="11727969.189999999"/>
    <n v="11561367.390000001"/>
    <s v="Completed"/>
    <n v="1"/>
    <d v="2024-09-01T00:00:00"/>
    <d v="2024-09-01T00:00:00"/>
    <s v="CY 2023 LMS-R7-CEBU"/>
    <s v="CY 2023 LMS-R7-CEBU-03"/>
    <d v="2023-07-19T00:00:00"/>
    <d v="2023-07-26T00:00:00"/>
    <d v="2023-08-07T00:00:00"/>
    <d v="2023-08-17T00:00:00"/>
    <s v="31/08/2023"/>
    <s v="ROVILLA CONSTRUCTION"/>
    <n v="0"/>
    <n v="0"/>
    <n v="0"/>
    <n v="0"/>
    <n v="0"/>
    <n v="1"/>
    <n v="0"/>
    <n v="0"/>
    <n v="0"/>
    <n v="0"/>
    <n v="0"/>
    <n v="4"/>
    <n v="0"/>
    <n v="0"/>
    <n v="0"/>
    <n v="0"/>
    <n v="0"/>
    <n v="1"/>
    <n v="0"/>
    <n v="1"/>
    <n v="0"/>
    <n v="7.24"/>
    <s v="-"/>
  </r>
  <r>
    <x v="3"/>
    <s v="Region VII"/>
    <s v="Cebu"/>
    <n v="119063"/>
    <s v="Guiwanon Elementary School"/>
    <s v="BANTAYAN"/>
    <n v="4"/>
    <n v="1"/>
    <n v="3"/>
    <s v="CONSTRUCTION OF 1STY-3CL SCHOOL BUILDING WITH COMMON TOILET WITH PROVISION OF RAINWATER COLLECTOR, SCHOOL FURNITURE AND WATER SYSTEM"/>
    <n v="9943843.0800000001"/>
    <n v="9794772.3900000006"/>
    <s v="Completed"/>
    <n v="1"/>
    <s v="25/12/2023"/>
    <s v="25/12/2023"/>
    <s v="CY 2023 LMS-R7-CEBU"/>
    <s v="CY 2023 LMS-R7-CEBU-01"/>
    <d v="2023-07-19T00:00:00"/>
    <d v="2023-07-26T00:00:00"/>
    <d v="2023-08-07T00:00:00"/>
    <d v="2023-08-17T00:00:00"/>
    <s v="31/08/2023"/>
    <s v="ROVILLA CONSTRUCTION"/>
    <n v="0"/>
    <n v="0"/>
    <n v="0"/>
    <n v="0"/>
    <n v="0"/>
    <n v="1"/>
    <n v="0"/>
    <n v="0"/>
    <n v="0"/>
    <n v="0"/>
    <n v="0"/>
    <n v="3"/>
    <n v="0"/>
    <n v="0"/>
    <n v="0"/>
    <n v="0"/>
    <n v="0"/>
    <n v="1"/>
    <n v="0"/>
    <n v="1"/>
    <n v="0"/>
    <n v="7.24"/>
    <s v="-"/>
  </r>
  <r>
    <x v="3"/>
    <s v="Region VII"/>
    <s v="Cebu"/>
    <n v="119071"/>
    <s v="Vito ES"/>
    <s v="BANTAYAN"/>
    <n v="4"/>
    <n v="1"/>
    <n v="3"/>
    <s v="CONSTRUCTION OF 1STY-3CL SCHOOL BUILDING WITH COMMON TOILET WITH PROVISION OF RAINWATER COLLECTOR, SCHOOL FURNITURE AND WATER SYSTEM"/>
    <n v="9896120.5800000001"/>
    <n v="9745999.3399999999"/>
    <s v="Completed"/>
    <n v="1"/>
    <s v="25/12/2023"/>
    <s v="25/12/2023"/>
    <s v="CY 2023 LMS-R7-CEBU"/>
    <s v="CY 2023 LMS-R7-CEBU-02"/>
    <d v="2023-07-19T00:00:00"/>
    <d v="2023-07-26T00:00:00"/>
    <d v="2023-08-07T00:00:00"/>
    <d v="2023-08-17T00:00:00"/>
    <s v="31/08/2023"/>
    <s v="ROVILLA CONSTRUCTION"/>
    <n v="0"/>
    <n v="0"/>
    <n v="0"/>
    <n v="0"/>
    <n v="0"/>
    <n v="1"/>
    <n v="0"/>
    <n v="0"/>
    <n v="0"/>
    <n v="0"/>
    <n v="0"/>
    <n v="3"/>
    <n v="0"/>
    <n v="0"/>
    <n v="0"/>
    <n v="0"/>
    <n v="0"/>
    <n v="1"/>
    <n v="0"/>
    <n v="1"/>
    <n v="0"/>
    <n v="7.24"/>
    <s v="-"/>
  </r>
  <r>
    <x v="3"/>
    <s v="Region VII"/>
    <s v="Cebu"/>
    <n v="119192"/>
    <s v="Francisco S. Villamor Sr.Elementary School"/>
    <s v="CARMEN"/>
    <n v="5"/>
    <n v="1"/>
    <n v="3"/>
    <s v="CONSTRUCTION OF 1STY-3CL SCHOOL BUILDING WITH COMMON TOILET WITH PROVISION OF RAINWATER COLLECTOR, SCHOOL FURNITURE AND WATER SYSTEM"/>
    <n v="9745045.0600000005"/>
    <n v="9618165.2799999993"/>
    <s v="Completed"/>
    <n v="1"/>
    <d v="2024-03-01T00:00:00"/>
    <d v="2024-01-03T00:00:00"/>
    <s v="CY 2023 LMS-R7-CEBU"/>
    <s v="CY 2023 LMS-R7-CEBU-04"/>
    <d v="2023-07-19T00:00:00"/>
    <d v="2023-07-26T00:00:00"/>
    <d v="2023-08-07T00:00:00"/>
    <d v="2023-08-17T00:00:00"/>
    <d v="2023-12-09T00:00:00"/>
    <s v="TRI-BAIRN CONSTRUCTION"/>
    <n v="0"/>
    <n v="0"/>
    <n v="0"/>
    <n v="0"/>
    <n v="0"/>
    <n v="1"/>
    <n v="0"/>
    <n v="0"/>
    <n v="0"/>
    <n v="0"/>
    <n v="0"/>
    <n v="3"/>
    <n v="0"/>
    <n v="0"/>
    <n v="0"/>
    <n v="0"/>
    <n v="0"/>
    <n v="1"/>
    <n v="0"/>
    <n v="1"/>
    <n v="0"/>
    <n v="6.24"/>
    <s v="-"/>
  </r>
  <r>
    <x v="3"/>
    <s v="Region VII"/>
    <s v="Cebu"/>
    <n v="119230"/>
    <s v="Magay ES"/>
    <s v="COMPOSTELA"/>
    <n v="5"/>
    <n v="1"/>
    <n v="4"/>
    <s v="PROPOSED CONSTRUCTION OF 1STY-4CL SCHOOL BUILDING WITH COMMON TOILET WITH PROVISION OF RAINWATER COLLECTOR, SCHOOL FURNITURE AND WATER SYSTEM"/>
    <n v="11139089.16"/>
    <n v="10978920.9"/>
    <s v="Completed"/>
    <n v="1"/>
    <d v="2024-09-01T00:00:00"/>
    <s v="25/12/2023"/>
    <s v="CY 2023 LMS-R7-CEBU"/>
    <s v="CY 2023 LMS-R7-CEBU-06"/>
    <d v="2023-07-19T00:00:00"/>
    <d v="2023-07-26T00:00:00"/>
    <d v="2023-08-07T00:00:00"/>
    <d v="2023-08-17T00:00:00"/>
    <s v="31/08/2023"/>
    <s v="BARR STEEL CONSTRUCTION"/>
    <n v="0"/>
    <n v="0"/>
    <n v="0"/>
    <n v="0"/>
    <n v="0"/>
    <n v="1"/>
    <n v="0"/>
    <n v="0"/>
    <n v="0"/>
    <n v="0"/>
    <n v="0"/>
    <n v="4"/>
    <n v="0"/>
    <n v="0"/>
    <n v="0"/>
    <n v="0"/>
    <n v="0"/>
    <n v="1"/>
    <n v="0"/>
    <n v="1"/>
    <n v="0"/>
    <n v="6.24"/>
    <s v="-"/>
  </r>
  <r>
    <x v="3"/>
    <s v="Region VII"/>
    <s v="Cebu"/>
    <n v="501350"/>
    <s v="Tag-ubi Integrated School"/>
    <s v="COMPOSTELA"/>
    <n v="5"/>
    <n v="1"/>
    <n v="3"/>
    <s v="CONSTRUCTION OF 1STY-3CL SCHOOL BUILDING WITH COMMON TOILET WITH PROVISION OF RAINWATER COLLECTOR, SCHOOL FURNITURE AND WATER SYSTEM"/>
    <n v="9399879.7599999998"/>
    <n v="7288932.4500000002"/>
    <s v="Completed"/>
    <n v="1"/>
    <s v="25/12/2023"/>
    <s v="25/12/2023"/>
    <s v="CY 2023 LMS-R7-CEBU"/>
    <s v="CY 2023 LMS-R7-CEBU-05"/>
    <d v="2023-07-19T00:00:00"/>
    <d v="2023-07-26T00:00:00"/>
    <d v="2023-08-07T00:00:00"/>
    <d v="2023-08-17T00:00:00"/>
    <s v="31/08/2023"/>
    <s v="ANIELTHON CONSTRUCTION AND SUPPLY"/>
    <n v="0"/>
    <n v="0"/>
    <n v="0"/>
    <n v="0"/>
    <n v="0"/>
    <n v="1"/>
    <n v="0"/>
    <n v="0"/>
    <n v="0"/>
    <n v="0"/>
    <n v="0"/>
    <n v="3"/>
    <n v="0"/>
    <n v="0"/>
    <n v="0"/>
    <n v="0"/>
    <n v="0"/>
    <n v="1"/>
    <n v="0"/>
    <n v="1"/>
    <n v="0"/>
    <n v="2.2400000000000002"/>
    <s v="-"/>
  </r>
  <r>
    <x v="3"/>
    <s v="Region VIII"/>
    <s v="Biliran"/>
    <n v="120816"/>
    <s v="Bacolod Elementary School"/>
    <s v="CULABA"/>
    <n v="0"/>
    <n v="1"/>
    <n v="2"/>
    <s v="CONSTRUCTION OF ONE (1) STOREY - TWO (2) CLASSROOMS SCHOOL BUILDING (WITH COMMON TOILET) WITH PROVISION OF RAINWATER COLLECTOR, SCHOOL FURNITURE, SOLAR PV ENERGY SYSTEM AND WATER SYSTEM"/>
    <n v="14376421.620000001"/>
    <n v="14224004.880000001"/>
    <s v="Completed"/>
    <n v="1"/>
    <d v="2024-01-12T00:00:00"/>
    <d v="2024-03-22T00:00:00"/>
    <s v="2023INFRA-LMS-05"/>
    <s v="LMS 2023CONSTRUCTION-05"/>
    <n v="45079"/>
    <n v="45078"/>
    <n v="45103"/>
    <n v="45127"/>
    <n v="45147"/>
    <s v="MB ANG CONSTRUCTION &amp; SUPPLY"/>
    <s v="Completed as per POW and VO"/>
    <n v="0"/>
    <n v="0"/>
    <n v="0"/>
    <n v="0"/>
    <n v="1"/>
    <n v="0"/>
    <n v="0"/>
    <n v="0"/>
    <n v="0"/>
    <n v="0"/>
    <n v="2"/>
    <n v="0"/>
    <n v="0"/>
    <n v="0"/>
    <n v="0"/>
    <n v="0"/>
    <n v="1"/>
    <n v="0"/>
    <n v="1"/>
    <n v="0"/>
    <n v="4.24"/>
    <s v="-"/>
  </r>
  <r>
    <x v="3"/>
    <s v="Region VIII"/>
    <s v="Eastern Samar"/>
    <n v="122516"/>
    <s v="Salvacion Elementary School"/>
    <s v="GIPORLOS"/>
    <n v="0"/>
    <n v="1"/>
    <n v="2"/>
    <s v="CONSTRUCTION OF ONE (1) STOREY - TWO (2) CLASSROOMS SCHOOL BUILDING (WITH COMMON TOILET) WITH PROVISION OF RAINWATER COLLECTOR, SCHOOL FURNITURE, SOLAR PV ENERGY SYSTEM AND WATER SYSTEM"/>
    <n v="15484974.48"/>
    <n v="0"/>
    <s v="Completed"/>
    <n v="1"/>
    <d v="1899-12-30T00:00:00"/>
    <d v="1899-12-30T00:00:00"/>
    <n v="0"/>
    <n v="0"/>
    <n v="0"/>
    <n v="0"/>
    <n v="0"/>
    <n v="0"/>
    <n v="0"/>
    <n v="0"/>
    <n v="0"/>
    <n v="0"/>
    <n v="0"/>
    <n v="0"/>
    <n v="0"/>
    <n v="1"/>
    <n v="0"/>
    <n v="0"/>
    <n v="0"/>
    <n v="0"/>
    <n v="0"/>
    <n v="2"/>
    <n v="0"/>
    <n v="0"/>
    <n v="0"/>
    <n v="0"/>
    <n v="0"/>
    <n v="1"/>
    <n v="0"/>
    <n v="1"/>
    <n v="0"/>
    <n v="3.24"/>
    <s v="-"/>
  </r>
  <r>
    <x v="3"/>
    <s v="Region VIII"/>
    <s v="Eastern Samar"/>
    <n v="122696"/>
    <s v="Lusod Elementary School"/>
    <s v="SALCEDO"/>
    <n v="0"/>
    <n v="1"/>
    <n v="2"/>
    <s v="CONSTRUCTION OF ONE (1) STOREY - TWO (2) CLASSROOMS SCHOOL BUILDING (WITH COMMON TOILET) WITH PROVISION OF RAINWATER COLLECTOR, SCHOOL FURNITURE, SOLAR PV ENERGY SYSTEM AND WATER SYSTEM"/>
    <n v="15745303.5"/>
    <n v="0"/>
    <s v="Completed"/>
    <n v="1"/>
    <d v="1899-12-30T00:00:00"/>
    <d v="1899-12-30T00:00:00"/>
    <n v="0"/>
    <n v="0"/>
    <n v="0"/>
    <n v="0"/>
    <n v="0"/>
    <n v="0"/>
    <n v="0"/>
    <n v="0"/>
    <n v="0"/>
    <n v="0"/>
    <n v="0"/>
    <n v="0"/>
    <n v="0"/>
    <n v="1"/>
    <n v="0"/>
    <n v="0"/>
    <n v="0"/>
    <n v="0"/>
    <n v="0"/>
    <n v="2"/>
    <n v="0"/>
    <n v="0"/>
    <n v="0"/>
    <n v="0"/>
    <n v="0"/>
    <n v="1"/>
    <n v="0"/>
    <n v="1"/>
    <n v="0"/>
    <n v="3.24"/>
    <s v="-"/>
  </r>
  <r>
    <x v="3"/>
    <s v="Region VIII"/>
    <s v="Leyte"/>
    <n v="121561"/>
    <s v="Caabangan Elementary School"/>
    <s v="LA PAZ"/>
    <n v="2"/>
    <n v="1"/>
    <n v="2"/>
    <s v="CONSTRUCTION OF ONE (1) STOREY - TWO (2) CLASSROOMS SCHOOL BUILDING (WITH COMMON TOILET) WITH PROVISION OF RAINWATER COLLECTOR, SCHOOL FURNITURE, AND SOLAR PV ENERGY SYSTEM"/>
    <n v="12995983.5"/>
    <n v="11450720.529999999"/>
    <s v="Completed"/>
    <n v="1"/>
    <d v="2023-12-14T00:00:00"/>
    <d v="2023-12-08T00:00:00"/>
    <s v="2023-(RVIII)-LEYTE-LOT-1"/>
    <s v="2023-(RVIII)-LEYTE-LOT-1"/>
    <n v="45041"/>
    <n v="45049"/>
    <n v="45061"/>
    <n v="45104"/>
    <n v="45117"/>
    <s v="VHITS D.G. BUILDERS AND ENTERPRISES"/>
    <n v="0"/>
    <n v="0"/>
    <n v="0"/>
    <n v="0"/>
    <n v="0"/>
    <n v="1"/>
    <n v="0"/>
    <n v="0"/>
    <n v="0"/>
    <n v="0"/>
    <n v="0"/>
    <n v="2"/>
    <n v="0"/>
    <n v="0"/>
    <n v="0"/>
    <n v="0"/>
    <n v="0"/>
    <n v="1"/>
    <n v="0"/>
    <n v="1"/>
    <n v="0"/>
    <n v="1.24"/>
    <s v="-"/>
  </r>
  <r>
    <x v="3"/>
    <s v="Region VIII"/>
    <s v="Leyte"/>
    <n v="191564"/>
    <s v="Kiling Elementary School"/>
    <s v="MACARTHUR"/>
    <n v="2"/>
    <n v="1"/>
    <n v="2"/>
    <s v="CONSTRUCTION OF ONE (1) STOREY - TWO (2) CLASSROOMS SCHOOL BUILDING (WITHOUT TOILET) WITH PROVISION OF RAINWATER COLLECTOR, WATER AND SANITATION FACILITIES (4 - SEATER), SCHOOL FURNITURE, SOLAR PV ENERGY SYSTEM, AND WATER SYSTEM"/>
    <n v="12826208.380000001"/>
    <n v="9183502.0099999998"/>
    <s v="Completed"/>
    <n v="1"/>
    <d v="2023-12-18T00:00:00"/>
    <d v="2024-02-27T00:00:00"/>
    <s v="2023-(RVIII)-LEYTE-LOT-2"/>
    <s v="2023-(RVIII)-LEYTE-LOT-2"/>
    <n v="45041"/>
    <n v="45049"/>
    <n v="45061"/>
    <n v="45118"/>
    <n v="45121"/>
    <s v="ROVINVAL ENGINEERING AND CONSTRUCTION"/>
    <n v="0"/>
    <n v="0"/>
    <n v="0"/>
    <n v="0"/>
    <n v="0"/>
    <n v="1"/>
    <n v="0"/>
    <n v="0"/>
    <n v="0"/>
    <n v="0"/>
    <n v="0"/>
    <n v="2"/>
    <n v="0"/>
    <n v="0"/>
    <n v="0"/>
    <n v="0"/>
    <n v="0"/>
    <n v="1"/>
    <n v="0"/>
    <n v="1"/>
    <n v="0"/>
    <n v="3.24"/>
    <s v="-"/>
  </r>
  <r>
    <x v="3"/>
    <s v="Region VIII"/>
    <s v="Leyte"/>
    <n v="191565"/>
    <s v="San Pedro Elementary School"/>
    <s v="MACARTHUR"/>
    <n v="2"/>
    <n v="1"/>
    <n v="2"/>
    <s v="CONSTRUCTION OF ONE (1) STOREY - TWO (2) CLASSROOMS SCHOOL BUILDING (WITHOUT TOILET) WITH PROVISION OF RAINWATER COLLECTOR, WATER AND SANITATION FACILITIES (4 - SEATER), SCHOOL FURNITURE, SOLAR PV ENERGY SYSTEM, AND WATER SYSTEM"/>
    <n v="12844022.18"/>
    <n v="9192622.7300000004"/>
    <s v="Completed"/>
    <n v="1"/>
    <d v="2023-12-18T00:00:00"/>
    <d v="2024-02-27T00:00:00"/>
    <s v="2023-(RVIII)-LEYTE-LOT-3"/>
    <s v="2023-(RVIII)-LEYTE-LOT-3"/>
    <n v="45041"/>
    <n v="45049"/>
    <n v="45061"/>
    <n v="45118"/>
    <n v="45121"/>
    <s v="ROVINVAL ENGINEERING AND CONSTRUCTION"/>
    <n v="0"/>
    <n v="0"/>
    <n v="0"/>
    <n v="0"/>
    <n v="0"/>
    <n v="1"/>
    <n v="0"/>
    <n v="0"/>
    <n v="0"/>
    <n v="0"/>
    <n v="0"/>
    <n v="2"/>
    <n v="0"/>
    <n v="0"/>
    <n v="0"/>
    <n v="0"/>
    <n v="0"/>
    <n v="1"/>
    <n v="0"/>
    <n v="1"/>
    <n v="0"/>
    <n v="3.24"/>
    <s v="-"/>
  </r>
  <r>
    <x v="3"/>
    <s v="Region VIII"/>
    <s v="Leyte"/>
    <n v="121703"/>
    <s v="Camansi Primary School"/>
    <s v="MAYORGA"/>
    <n v="2"/>
    <n v="1"/>
    <n v="2"/>
    <s v="CONSTRUCTION OF ONE (1) STOREY - TWO (2) CLASSROOMS SCHOOL BUILDING (WITHOUT TOILET) WITH PROVISION OF RAINWATER COLLECTOR, WATER AND SANITATION FACILITIES (4 - SEATER), SCHOOL FURNITURE, SOLAR PV ENERGY SYSTEM, AND WATER SYSTEM"/>
    <n v="12803795.93"/>
    <n v="9403914.7599999998"/>
    <s v="Completed"/>
    <n v="1"/>
    <d v="2023-12-18T00:00:00"/>
    <d v="2024-02-27T00:00:00"/>
    <s v="2023-(RVIII)-LEYTE-LOT-4"/>
    <s v="2023-(RVIII)-LEYTE-LOT-4"/>
    <n v="45041"/>
    <n v="45049"/>
    <n v="45061"/>
    <n v="45118"/>
    <n v="45121"/>
    <s v="ROVINVAL ENGINEERING AND CONSTRUCTION"/>
    <n v="0"/>
    <n v="0"/>
    <n v="0"/>
    <n v="0"/>
    <n v="0"/>
    <n v="1"/>
    <n v="0"/>
    <n v="0"/>
    <n v="0"/>
    <n v="0"/>
    <n v="0"/>
    <n v="2"/>
    <n v="0"/>
    <n v="0"/>
    <n v="0"/>
    <n v="0"/>
    <n v="0"/>
    <n v="1"/>
    <n v="0"/>
    <n v="1"/>
    <n v="0"/>
    <n v="3.24"/>
    <s v="-"/>
  </r>
  <r>
    <x v="3"/>
    <s v="Region VIII"/>
    <s v="Leyte"/>
    <n v="121915"/>
    <s v="Mohon Primary School"/>
    <s v="TABONTABON"/>
    <n v="2"/>
    <n v="1"/>
    <n v="5"/>
    <s v="CONSTRUCTION OF ONE (1) STOREY - THREE (3) CLASSROOMS SCHOOL BUILDING (WITH COMMON TOILET) WITH PROVISION OF RAINWATER COLLECTOR, SCHOOL FURNITURE, AND SOLAR PV ENERGY SYSTEM, AND REPAIR AND REHABILITATION OF BUILDING NO. 1 - TWO (2) - CLASSROOM SCHOOL BUILDING (DPWH-BOD) - (7.00m x 8.00m)"/>
    <n v="16014286.059999999"/>
    <n v="11765349.85"/>
    <s v="Completed"/>
    <n v="1"/>
    <d v="2024-01-17T00:00:00"/>
    <d v="2024-04-01T00:00:00"/>
    <s v="2023-(RVIII)-LEYTE-LOT-5"/>
    <s v="2023-(RVIII)-LEYTE-LOT-5"/>
    <n v="45041"/>
    <n v="45049"/>
    <n v="45061"/>
    <n v="45118"/>
    <n v="45121"/>
    <s v="ROVINVAL ENGINEERING AND CONSTRUCTION"/>
    <n v="0"/>
    <n v="0"/>
    <n v="0"/>
    <n v="0"/>
    <n v="0"/>
    <n v="1"/>
    <n v="0"/>
    <n v="0"/>
    <n v="0"/>
    <n v="0"/>
    <n v="0"/>
    <n v="5"/>
    <n v="0"/>
    <n v="0"/>
    <n v="0"/>
    <n v="0"/>
    <n v="0"/>
    <n v="1"/>
    <n v="0"/>
    <n v="1"/>
    <n v="0"/>
    <n v="6.24"/>
    <s v="-"/>
  </r>
  <r>
    <x v="3"/>
    <s v="Region VIII"/>
    <s v="Leyte"/>
    <n v="121399"/>
    <s v="Baldoza Elementary School"/>
    <s v="HINDANG"/>
    <n v="5"/>
    <n v="1"/>
    <n v="3"/>
    <s v="CONSTRUCTION OF ONE (1) STOREY - THREE (3) CLASSROOMS SCHOOL BUILDING (WITH COMMON TOILET) WITH PROVISION OF RAINWATER COLLECTOR, SCHOOL FURNITURE, AND SOLAR PV ENERGY SYSTEM"/>
    <n v="14893613.629999999"/>
    <n v="12076295.82"/>
    <s v="Completed"/>
    <n v="1"/>
    <d v="2023-12-31T00:00:00"/>
    <d v="2024-04-08T00:00:00"/>
    <s v="2023-(RVIII)-LEYTE-LOT-6"/>
    <s v="2023-(RVIII)-LEYTE-LOT-6"/>
    <n v="45041"/>
    <n v="45049"/>
    <n v="45061"/>
    <n v="45114"/>
    <n v="45134"/>
    <s v="LJPM BUILDERS AND CONSTRUCTION SUPPLY"/>
    <n v="0"/>
    <n v="0"/>
    <n v="0"/>
    <n v="0"/>
    <n v="0"/>
    <n v="1"/>
    <n v="0"/>
    <n v="0"/>
    <n v="0"/>
    <n v="0"/>
    <n v="0"/>
    <n v="3"/>
    <n v="0"/>
    <n v="0"/>
    <n v="0"/>
    <n v="0"/>
    <n v="0"/>
    <n v="1"/>
    <n v="0"/>
    <n v="1"/>
    <n v="0"/>
    <n v="6.24"/>
    <s v="-"/>
  </r>
  <r>
    <x v="3"/>
    <s v="Region VIII"/>
    <s v="Northern Samar"/>
    <n v="122800"/>
    <s v="Tampipi Elementary School"/>
    <s v="BIRI"/>
    <n v="1"/>
    <n v="1"/>
    <n v="3"/>
    <s v="CONSTRUCTION OF ONE (1) STOREY - THREE (3) CLASSROOMS SCHOOL BUILDING (WITH COMMON TOILET) WITH PROVISION OF RAINWATER COLLECTOR, SCHOOL FURNITURE, SOLAR PV ENERGY SYSTEM AND WATER SYSTEM"/>
    <n v="16742342.16"/>
    <n v="13536456.34"/>
    <s v="Completed"/>
    <n v="1"/>
    <d v="2024-03-07T00:00:00"/>
    <d v="2024-10-31T00:00:00"/>
    <s v="CY2023-RVIII-NS-L1"/>
    <s v="CY2023-RVIII-NS-L1"/>
    <n v="45056"/>
    <n v="45064"/>
    <n v="45076"/>
    <n v="45120"/>
    <n v="45147"/>
    <s v="OPEN BUILDERS INC"/>
    <s v="Completed"/>
    <n v="0"/>
    <n v="0"/>
    <n v="0"/>
    <n v="0"/>
    <n v="1"/>
    <n v="0"/>
    <n v="0"/>
    <n v="0"/>
    <n v="0"/>
    <n v="0"/>
    <n v="3"/>
    <n v="0"/>
    <n v="0"/>
    <n v="0"/>
    <n v="0"/>
    <n v="0"/>
    <n v="1"/>
    <n v="0"/>
    <n v="0.95"/>
    <n v="5.0000000000000044E-2"/>
    <n v="5.25"/>
    <s v="-"/>
  </r>
  <r>
    <x v="3"/>
    <s v="Region VIII"/>
    <s v="Northern Samar"/>
    <n v="123246"/>
    <s v="Maragat ES"/>
    <s v="SAN VICENTE"/>
    <n v="1"/>
    <n v="1"/>
    <n v="3"/>
    <s v="CONSTRUCTION OF ONE (1) STOREY - THREE (3) CLASSROOMS SCHOOL BUILDING (WITH COMMON TOILET) WITH PROVISION OF RAINWATER COLLECTOR, SCHOOL FURNITURE, SOLAR PV ENERGY SYSTEM AND WATER SYSTEM"/>
    <n v="17137208.719999999"/>
    <n v="16694048.17"/>
    <s v="Completed"/>
    <n v="1"/>
    <d v="2023-11-30T00:00:00"/>
    <d v="2024-05-10T00:00:00"/>
    <s v="CY2023-RVIII-NS-L3"/>
    <s v="CY2023-RVIII-NS-L3"/>
    <n v="45056"/>
    <n v="45064"/>
    <n v="45076"/>
    <n v="45120"/>
    <n v="45135"/>
    <s v="SAL CONSTRUCTION"/>
    <s v="Completed"/>
    <n v="0"/>
    <n v="0"/>
    <n v="0"/>
    <n v="0"/>
    <n v="1"/>
    <n v="0"/>
    <n v="0"/>
    <n v="0"/>
    <n v="0"/>
    <n v="0"/>
    <n v="3"/>
    <n v="0"/>
    <n v="0"/>
    <n v="0"/>
    <n v="0"/>
    <n v="0"/>
    <n v="1"/>
    <n v="0"/>
    <n v="0.6"/>
    <n v="0.4"/>
    <n v="5.25"/>
    <s v="-"/>
  </r>
  <r>
    <x v="3"/>
    <s v="Region VIII"/>
    <s v="Northern Samar"/>
    <n v="123248"/>
    <s v="Sangputan ES"/>
    <s v="SAN VICENTE"/>
    <n v="1"/>
    <n v="1"/>
    <n v="3"/>
    <s v="CONSTRUCTION OF ONE (1) STOREY - THREE (3) CLASSROOMS SCHOOL BUILDING (WITH COMMON TOILET) WITH PROVISION OF RAINWATER COLLECTOR, SCHOOL FURNITURE, SOLAR PV ENERGY SYSTEM AND WATER SYSTEM"/>
    <n v="16979262.110000003"/>
    <n v="16779231.77"/>
    <s v="Completed"/>
    <n v="1"/>
    <d v="2024-02-25T00:00:00"/>
    <d v="2024-04-18T00:00:00"/>
    <s v="CY2024-RVIII-NS-L2"/>
    <s v="CY2024-RVIII-NS-L2"/>
    <n v="45056"/>
    <n v="45064"/>
    <n v="45076"/>
    <n v="45120"/>
    <n v="45138"/>
    <s v="CHRISTFER CONSTRUCTION AND SUPPLY"/>
    <s v="Completed"/>
    <n v="0"/>
    <n v="0"/>
    <n v="0"/>
    <n v="0"/>
    <n v="1"/>
    <n v="0"/>
    <n v="0"/>
    <n v="0"/>
    <n v="0"/>
    <n v="0"/>
    <n v="3"/>
    <n v="0"/>
    <n v="0"/>
    <n v="0"/>
    <n v="0"/>
    <n v="0"/>
    <n v="1"/>
    <n v="0"/>
    <n v="1"/>
    <n v="0"/>
    <n v="10.24"/>
    <s v="-"/>
  </r>
  <r>
    <x v="3"/>
    <s v="Region VIII"/>
    <s v="Samar (Western Samar)"/>
    <n v="123299"/>
    <s v="Tonga-Tonga Elementary School"/>
    <s v="ALMAGRO"/>
    <n v="1"/>
    <n v="1"/>
    <n v="2"/>
    <s v="CONSTRUCTION OF ONE (1) STOREY - TWO (2) CLASSROOMS SCHOOL BUILDING (WITH COMMON TOILET) WITH PROVISION OF SCHOOL FURNITURE,RAINWATER COLLECTOR AND SOLAR PV ENERGY SYSTEM"/>
    <n v="13792245.270000001"/>
    <n v="13635666.07"/>
    <s v="Completed"/>
    <n v="1"/>
    <d v="2024-01-25T00:00:00"/>
    <d v="2024-01-24T00:00:00"/>
    <s v="CY2023-LMSP-LOT1"/>
    <s v="2023-019"/>
    <n v="45022"/>
    <n v="45030"/>
    <n v="45044"/>
    <n v="45065"/>
    <n v="45096"/>
    <s v="SEGUA CONSTRUCTION"/>
    <s v="NONE"/>
    <n v="0"/>
    <n v="0"/>
    <n v="0"/>
    <n v="0"/>
    <n v="1"/>
    <n v="0"/>
    <n v="0"/>
    <n v="0"/>
    <n v="0"/>
    <n v="0"/>
    <n v="2"/>
    <n v="0"/>
    <n v="0"/>
    <n v="0"/>
    <n v="0"/>
    <n v="0"/>
    <n v="1"/>
    <n v="0"/>
    <n v="1"/>
    <n v="0"/>
    <n v="1.24"/>
    <s v="-"/>
  </r>
  <r>
    <x v="3"/>
    <s v="Region VIII"/>
    <s v="Samar (Western Samar)"/>
    <n v="123589"/>
    <s v="Cristina Elementary School"/>
    <s v="JIABONG"/>
    <n v="2"/>
    <n v="1"/>
    <n v="3"/>
    <s v="CONSTRUCTION OF ONE (1) STOREY - THREE (3) CLASSROOMS SCHOOL BUILDING (WITH COMMON TOILET) WITH PROVISION OF SCHOOL FURNITURE,AND SOLAR PV ENERGY SYSTEM"/>
    <n v="15199206.479999999"/>
    <n v="15033271.98"/>
    <s v="Completed"/>
    <n v="1"/>
    <d v="2023-12-26T00:00:00"/>
    <d v="2023-12-22T00:00:00"/>
    <s v="CY2023-LMSP-LOT2"/>
    <s v="2023-020"/>
    <n v="45022"/>
    <n v="45030"/>
    <n v="45044"/>
    <n v="45065"/>
    <n v="45096"/>
    <s v="TOM BUILDERS"/>
    <s v="NONE"/>
    <n v="0"/>
    <n v="0"/>
    <n v="0"/>
    <n v="0"/>
    <n v="1"/>
    <n v="0"/>
    <n v="0"/>
    <n v="0"/>
    <n v="0"/>
    <n v="0"/>
    <n v="3"/>
    <n v="0"/>
    <n v="0"/>
    <n v="0"/>
    <n v="0"/>
    <n v="0"/>
    <n v="1"/>
    <n v="0"/>
    <n v="1"/>
    <n v="0"/>
    <n v="1.24"/>
    <s v="-"/>
  </r>
  <r>
    <x v="3"/>
    <s v="Region VIII"/>
    <s v="Southern Leyte"/>
    <n v="122069"/>
    <s v="Cabulisan Multi-Grade Elem.School"/>
    <s v="HINUNDAYAN"/>
    <n v="2"/>
    <n v="1"/>
    <n v="4"/>
    <s v="CONSTRUCTION OF TWO (2) UNIT - ONE (1) STOREY - TWO (2) CLASSROOMS SCHOOL BUILDING (WITH COMMON TOILET) WITH PROVISION OF RAINWATER COLLECTOR, SCHOOL FURNITURE, SOLAR PV ENERGY SYSTEM AND WATER SYSTEM"/>
    <n v="20809347.25"/>
    <n v="11554829.220000001"/>
    <s v="Completed"/>
    <n v="1"/>
    <d v="2024-01-25T00:00:00"/>
    <d v="2024-04-14T00:00:00"/>
    <s v="CY2023-LMS-L1"/>
    <s v="CY2023-LMS-L1"/>
    <n v="45030"/>
    <n v="45041"/>
    <n v="45055"/>
    <n v="45124"/>
    <n v="45141"/>
    <s v="VHITS D.G. BUILDERS &amp; ENTERPRISES"/>
    <s v="Completed"/>
    <n v="0"/>
    <n v="0"/>
    <n v="0"/>
    <n v="0"/>
    <n v="1"/>
    <n v="0"/>
    <n v="0"/>
    <n v="0"/>
    <n v="0"/>
    <n v="0"/>
    <n v="4"/>
    <n v="0"/>
    <n v="0"/>
    <n v="0"/>
    <n v="0"/>
    <n v="0"/>
    <n v="1"/>
    <n v="0"/>
    <n v="1"/>
    <n v="0"/>
    <n v="3.24"/>
    <s v="-"/>
  </r>
  <r>
    <x v="3"/>
    <s v="Region VIII"/>
    <s v="Southern Leyte"/>
    <n v="122254"/>
    <s v="Sta. Filomena Elementary School"/>
    <s v="SAN JUAN (CABALIAN)"/>
    <n v="2"/>
    <n v="1"/>
    <n v="2"/>
    <s v="CONSTRUCTION OF ONE (1) STOREY - TWO (2) CLASSROOMS SCHOOL BUILDING (WITH COMMON TOILET) WITH PROVISION OF RAINWATER COLLECTOR, SCHOOL FURNITURE, SOLAR PV ENERGY SYSTEM AND WATER SYSTEM"/>
    <n v="13874607.84"/>
    <n v="7704585.1100000003"/>
    <s v="Completed"/>
    <n v="1"/>
    <d v="2023-12-16T00:00:00"/>
    <d v="2024-04-04T00:00:00"/>
    <s v="CY2023-LMS-L2"/>
    <s v="CY2023-LMS-L2"/>
    <n v="45030"/>
    <n v="45041"/>
    <n v="45055"/>
    <n v="45124"/>
    <n v="45141"/>
    <s v="VHITS D.G. BUILDERS &amp; ENTERPRISES"/>
    <s v="Completed"/>
    <n v="0"/>
    <n v="0"/>
    <n v="0"/>
    <n v="0"/>
    <n v="1"/>
    <n v="0"/>
    <n v="0"/>
    <n v="0"/>
    <n v="0"/>
    <n v="0"/>
    <n v="2"/>
    <n v="0"/>
    <n v="0"/>
    <n v="0"/>
    <n v="0"/>
    <n v="0"/>
    <n v="1"/>
    <n v="0"/>
    <n v="1"/>
    <n v="0"/>
    <n v="3.24"/>
    <s v="-"/>
  </r>
  <r>
    <x v="3"/>
    <s v="Region X"/>
    <s v="Lanao del Norte"/>
    <n v="127159"/>
    <s v="Bowi PS"/>
    <s v="PANTAR"/>
    <n v="1"/>
    <n v="1"/>
    <n v="2"/>
    <s v="CONSTRUCTION OF ONE (1) STOREY - TWO (2) CLASSROOMS SCHOOL BUILDING (WITH COMMON TOILET) WITH PROVISION OF   RAINWATER COLLECTOR, SCHOOL FURNITURE, SOLAR PV ENERGY SYSTEM AND WATER SYSTEM "/>
    <n v="17600258.639999997"/>
    <n v="14152726.43"/>
    <s v="Completed"/>
    <n v="1"/>
    <d v="2024-06-04T00:00:00"/>
    <d v="2024-05-30T00:00:00"/>
    <s v="2023 - 01(Infra)"/>
    <n v="44927"/>
    <d v="2023-07-28T00:00:00"/>
    <d v="2023-08-07T00:00:00"/>
    <d v="2023-08-22T00:00:00"/>
    <d v="2023-09-01T00:00:00"/>
    <d v="2023-12-07T00:00:00"/>
    <s v="SBM Builder's"/>
    <s v="Completed"/>
    <n v="0"/>
    <n v="0"/>
    <n v="0"/>
    <n v="0"/>
    <n v="1"/>
    <n v="0"/>
    <n v="0"/>
    <n v="0"/>
    <n v="0"/>
    <n v="0"/>
    <n v="2"/>
    <n v="0"/>
    <n v="0"/>
    <n v="0"/>
    <n v="0"/>
    <n v="0"/>
    <n v="1"/>
    <n v="0"/>
    <n v="1"/>
    <n v="0"/>
    <n v="7.24"/>
    <s v="-"/>
  </r>
  <r>
    <x v="3"/>
    <s v="Region X"/>
    <s v="Lanao del Norte"/>
    <n v="127175"/>
    <s v="Bulacon PS"/>
    <s v="SALVADOR"/>
    <n v="2"/>
    <n v="1"/>
    <n v="2"/>
    <s v="CONSTRUCTION OF ONE (1) STOREY - TWO (2) CLASSROOMS SCHOOL BUILDING (WITH COMMON TOILET) WITH PROVISION OF   RAINWATER COLLECTOR, SCHOOL FURNITURE, SOLAR PV ENERGY SYSTEM AND WATER SYSTEM "/>
    <n v="17609276.98"/>
    <n v="17116471.789999999"/>
    <s v="Completed"/>
    <n v="1"/>
    <d v="2025-03-20T00:00:00"/>
    <d v="2025-03-20T00:00:00"/>
    <s v="2024 - 09(Infra)"/>
    <n v="45536"/>
    <d v="2024-06-06T00:00:00"/>
    <d v="2024-06-14T00:00:00"/>
    <d v="2024-07-05T00:00:00"/>
    <d v="2024-08-05T00:00:00"/>
    <d v="2024-08-26T00:00:00"/>
    <s v="Lanao Genesis Construction Supply"/>
    <s v="1st contract was terminated; 2nd contract NTP on Aug. 2024, looking for source of water for watersystem"/>
    <n v="0"/>
    <n v="0"/>
    <n v="0"/>
    <n v="0"/>
    <n v="1"/>
    <n v="0"/>
    <n v="0"/>
    <n v="0"/>
    <n v="0"/>
    <n v="0"/>
    <n v="2"/>
    <n v="0"/>
    <n v="0"/>
    <n v="0"/>
    <n v="0"/>
    <n v="0"/>
    <n v="1"/>
    <n v="0"/>
    <n v="0.98"/>
    <n v="2.0000000000000018E-2"/>
    <n v="5.25"/>
    <s v="-"/>
  </r>
  <r>
    <x v="3"/>
    <s v="Region X"/>
    <s v="Misamis Occidental"/>
    <n v="501873"/>
    <s v="Locus Integrated School"/>
    <s v="SAPANG DALAGA"/>
    <n v="1"/>
    <n v="1"/>
    <n v="3"/>
    <s v="CONSTRUCTION OF ONE (1) STOREY - THREE (3) CLASSROOMS SCHOOL BUILDING (WITH COMMON TOILET) WITH PROVISION OF RAINWATER COLLECTOR, SCHOOL FURNITURE AND SOLAR PV ENERGY SYSTEM"/>
    <n v="17750076.129999999"/>
    <n v="17392036.739999998"/>
    <s v="Ongoing"/>
    <n v="0.95"/>
    <d v="2024-04-22T00:00:00"/>
    <d v="1899-12-30T00:00:00"/>
    <s v="LMS 2023 - RX - MISAMIS OCCIDENTAL - 001 - R"/>
    <s v="016-2023"/>
    <d v="2023-08-02T00:00:00"/>
    <d v="2023-08-10T00:00:00"/>
    <d v="2023-08-25T00:00:00"/>
    <d v="2023-09-06T00:00:00"/>
    <d v="2023-10-17T00:00:00"/>
    <s v="Genetian Builders &amp; Enterprises, Inc."/>
    <s v="Schedule for Final Inspection on June 4, 2025."/>
    <n v="0"/>
    <n v="0"/>
    <n v="0"/>
    <n v="1"/>
    <n v="0"/>
    <n v="0"/>
    <n v="0"/>
    <n v="0"/>
    <n v="0"/>
    <n v="3"/>
    <n v="0"/>
    <n v="0"/>
    <n v="0"/>
    <n v="0"/>
    <n v="0"/>
    <n v="1"/>
    <n v="0"/>
    <n v="0"/>
    <n v="0.95"/>
    <n v="0"/>
    <m/>
    <s v="-"/>
  </r>
  <r>
    <x v="3"/>
    <s v="Region X"/>
    <s v="Misamis Occidental"/>
    <n v="127539"/>
    <s v="Camanse ES"/>
    <s v="SINACABAN"/>
    <n v="2"/>
    <n v="1"/>
    <n v="3"/>
    <s v="CONSTRUCTION OF ONE (1) STOREY - THREE (3) CLASSROOMS SCHOOL BUILDING (WITH COMMON TOILET) WITH PROVISION OF RAINWATER COLLECTOR, SCHOOL FURNITURE AND SOLAR PV ENERGY SYSTEM"/>
    <n v="17472250.059999999"/>
    <n v="16780281.43"/>
    <s v="Completed"/>
    <n v="1"/>
    <d v="2024-05-06T00:00:00"/>
    <d v="2024-06-13T00:00:00"/>
    <s v="LMS 2023 - RX - MISAMIS OCCIDENTAL - 002 - R"/>
    <s v="017-2023"/>
    <d v="2023-08-02T00:00:00"/>
    <d v="2023-08-10T00:00:00"/>
    <d v="2023-08-25T00:00:00"/>
    <d v="2023-09-06T00:00:00"/>
    <d v="2023-11-08T00:00:00"/>
    <s v="Genetian Builders &amp; Enterprises, Inc."/>
    <s v="Completed with occupancy permit"/>
    <n v="0"/>
    <n v="0"/>
    <n v="0"/>
    <n v="0"/>
    <n v="1"/>
    <n v="0"/>
    <n v="0"/>
    <n v="0"/>
    <n v="0"/>
    <n v="0"/>
    <n v="3"/>
    <n v="0"/>
    <n v="0"/>
    <n v="0"/>
    <n v="0"/>
    <n v="0"/>
    <n v="1"/>
    <n v="0"/>
    <n v="1"/>
    <n v="0"/>
    <n v="10.24"/>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2">
  <r>
    <x v="0"/>
    <s v="CAR"/>
    <s v="Abra"/>
    <n v="135114"/>
    <s v="Tillilo PS"/>
    <s v="LUBA"/>
    <n v="0"/>
    <n v="1"/>
    <n v="2"/>
    <s v=" CONSTRUCTION OF ONE (1) STOREY - TWO (2) CLASSROOMS SCHOOL BUILDING (WITH COMMON TOILET) WITH PROVISION OF RAINWATER COLLECTOR, SCHOOL FURNITURE, SOIL PROTECTION, AND WATER SYSTEM"/>
    <n v="18778535.110199999"/>
    <n v="18761650.969999999"/>
    <s v="Completed"/>
    <n v="1"/>
    <d v="2022-05-12T00:00:00"/>
    <d v="2022-04-12T00:00:00"/>
    <n v="0"/>
    <s v="CAR-ABRA-2021-07"/>
    <d v="2021-07-14T00:00:00"/>
    <d v="2021-07-21T00:00:00"/>
    <d v="2021-08-03T00:00:00"/>
    <d v="2021-08-13T00:00:00"/>
    <d v="2021-09-01T00:00:00"/>
    <s v="Lonnie Construction/Lonnie Moun B.Quilloy"/>
    <n v="0"/>
    <n v="0"/>
    <n v="0"/>
    <n v="0"/>
    <n v="0"/>
    <n v="1"/>
    <n v="0"/>
    <n v="0"/>
    <n v="0"/>
    <n v="0"/>
    <n v="0"/>
    <n v="2"/>
    <n v="0"/>
    <n v="0"/>
    <n v="0"/>
    <n v="0"/>
    <n v="0"/>
    <n v="1"/>
    <n v="0"/>
    <n v="1"/>
    <n v="0"/>
    <s v="previous yrs"/>
    <m/>
    <m/>
    <m/>
    <m/>
    <m/>
    <m/>
    <s v="CY 2022"/>
    <m/>
    <m/>
    <n v="0"/>
  </r>
  <r>
    <x v="0"/>
    <s v="CAR"/>
    <s v="Abra"/>
    <n v="135170"/>
    <s v="Bantay Primary School"/>
    <s v="SALLAPADAN"/>
    <n v="0"/>
    <n v="1"/>
    <n v="2"/>
    <s v=" CONSTRUCTION OF ONE (1) STOREY - TWO (2) CLASSROOMS SCHOOL BUILDING (WITH COMMON TOILET) WITH PROVISION OF RAINWATER COLLECTOR, SCHOOL FURNITURE, SOIL PROTECTION, AND WATER SYSTEM"/>
    <n v="9593256.5077"/>
    <n v="9578381.7200000007"/>
    <s v="Completed"/>
    <n v="1"/>
    <d v="2022-06-01T00:00:00"/>
    <d v="2022-03-12T00:00:00"/>
    <n v="0"/>
    <s v="CAR-ABRA-2021-09"/>
    <d v="2021-07-14T00:00:00"/>
    <d v="2021-07-21T00:00:00"/>
    <d v="2021-08-03T00:00:00"/>
    <d v="2021-08-13T00:00:00"/>
    <d v="2021-09-01T00:00:00"/>
    <s v="HGW=3 Engineering &amp; Construction/ Hilbert B. Willie       "/>
    <n v="0"/>
    <n v="0"/>
    <n v="0"/>
    <n v="0"/>
    <n v="0"/>
    <n v="1"/>
    <n v="0"/>
    <n v="0"/>
    <n v="0"/>
    <n v="0"/>
    <n v="0"/>
    <n v="2"/>
    <n v="0"/>
    <n v="0"/>
    <n v="0"/>
    <n v="0"/>
    <n v="0"/>
    <n v="1"/>
    <n v="0"/>
    <n v="1"/>
    <n v="0"/>
    <s v="previous yrs"/>
    <n v="1"/>
    <m/>
    <m/>
    <m/>
    <m/>
    <m/>
    <s v="CY 2022"/>
    <m/>
    <m/>
    <n v="0"/>
  </r>
  <r>
    <x v="0"/>
    <s v="CAR"/>
    <s v="Abra"/>
    <n v="135101"/>
    <s v="Likowan PS"/>
    <s v="TUBO"/>
    <n v="0"/>
    <n v="1"/>
    <n v="2"/>
    <s v="CONSTRUCTION OF ONE (1) STOREY - TWO (2) CLASSROOMS SCHOOL BUILDING (WITHOUT TOILET) WITH PROVISION OF RAINWATER COLLECTOR, WATER AND SANITATION FACILITIES (4 - SEATER), SCHOOL FURNITURE, SOIL PROTECTION AND WATER SYSTEM"/>
    <n v="18135713.249069933"/>
    <n v="18121787.120000001"/>
    <s v="Completed"/>
    <n v="1"/>
    <d v="2022-06-11T00:00:00"/>
    <d v="2022-06-27T00:00:00"/>
    <n v="0"/>
    <s v="CAR-ABRA-2021-10"/>
    <d v="2021-07-14T00:00:00"/>
    <d v="2021-07-21T00:00:00"/>
    <d v="2021-08-03T00:00:00"/>
    <d v="2021-08-13T00:00:00"/>
    <d v="2021-09-01T00:00:00"/>
    <s v="HOPE EFG Builders/Esther P. Sangcaan"/>
    <n v="0"/>
    <n v="0"/>
    <n v="0"/>
    <n v="0"/>
    <n v="0"/>
    <n v="1"/>
    <n v="0"/>
    <n v="0"/>
    <n v="0"/>
    <n v="0"/>
    <n v="0"/>
    <n v="2"/>
    <n v="0"/>
    <n v="0"/>
    <n v="0"/>
    <n v="0"/>
    <n v="0"/>
    <n v="1"/>
    <n v="0"/>
    <n v="1"/>
    <n v="0"/>
    <s v="previous yrs"/>
    <m/>
    <m/>
    <m/>
    <m/>
    <m/>
    <m/>
    <s v="CY 2022"/>
    <m/>
    <m/>
    <n v="0"/>
  </r>
  <r>
    <x v="0"/>
    <s v="CAR"/>
    <s v="Abra"/>
    <n v="218508"/>
    <s v="Gacab PS"/>
    <s v="MALIBCONG"/>
    <n v="1"/>
    <n v="1"/>
    <n v="2"/>
    <s v=" CONSTRUCTION OF ONE (1) STOREY - TWO (2) CLASSROOMS SCHOOL BUILDING (WITH COMMON TOILET) WITH PROVISION OF RAIN WATER COLLECTOR, SCHOOL FURNITURE,  WATER SYSTEM AND SLOPE PROTECTION"/>
    <n v="21387725.206"/>
    <n v="21372483.539999999"/>
    <s v="Completed"/>
    <n v="1"/>
    <d v="2022-07-01T00:00:00"/>
    <d v="2022-03-12T00:00:00"/>
    <n v="0"/>
    <s v="CAR-ABRA-2021-08"/>
    <d v="2021-07-14T00:00:00"/>
    <d v="2021-07-21T00:00:00"/>
    <d v="2021-08-03T00:00:00"/>
    <d v="2021-08-13T00:00:00"/>
    <d v="2021-09-01T00:00:00"/>
    <s v="Baje Construction/Ernesto B. Baje"/>
    <n v="0"/>
    <n v="0"/>
    <n v="0"/>
    <n v="0"/>
    <n v="0"/>
    <n v="1"/>
    <n v="0"/>
    <n v="0"/>
    <n v="0"/>
    <n v="0"/>
    <n v="0"/>
    <n v="2"/>
    <n v="0"/>
    <n v="0"/>
    <n v="0"/>
    <n v="0"/>
    <n v="0"/>
    <n v="1"/>
    <n v="0"/>
    <n v="1"/>
    <n v="0"/>
    <s v="previous yrs"/>
    <m/>
    <m/>
    <m/>
    <m/>
    <m/>
    <m/>
    <s v="CY 2022"/>
    <m/>
    <m/>
    <n v="0"/>
  </r>
  <r>
    <x v="0"/>
    <s v="CAR"/>
    <s v="Apayao"/>
    <n v="135231"/>
    <s v="Cadaclan ES"/>
    <s v="CALANASAN (BAYAG)"/>
    <n v="0"/>
    <n v="1"/>
    <n v="2"/>
    <s v="CONSTRUCTION OF ONE (1) STOREY - TWO (2) CLASSROOMS SCHOOL BUILDING WITH PROVISION OF SCHOOL FURNITURE, RAIN WATER COLLECTOR AND SOLAR PV ENERGY SYSTEM"/>
    <n v="18186711.662100002"/>
    <n v="0"/>
    <s v="Completed"/>
    <n v="1"/>
    <d v="1899-12-30T00:00:00"/>
    <d v="1899-12-30T00:00:00"/>
    <s v="LMS-2020-001"/>
    <n v="0"/>
    <s v="July 1,2021"/>
    <s v="July 7,2021"/>
    <s v="July 19,2021"/>
    <d v="1899-12-30T00:00:00"/>
    <d v="1899-12-30T00:00:00"/>
    <n v="0"/>
    <s v="Contract Preparation"/>
    <n v="0"/>
    <n v="0"/>
    <n v="0"/>
    <n v="0"/>
    <n v="1"/>
    <n v="0"/>
    <n v="0"/>
    <n v="0"/>
    <n v="0"/>
    <n v="0"/>
    <n v="2"/>
    <n v="0"/>
    <n v="0"/>
    <n v="0"/>
    <n v="0"/>
    <n v="0"/>
    <n v="1"/>
    <n v="0"/>
    <n v="1"/>
    <n v="0"/>
    <s v="previous yrs"/>
    <n v="1"/>
    <m/>
    <m/>
    <m/>
    <m/>
    <m/>
    <s v="CY 2022"/>
    <m/>
    <m/>
    <n v="1"/>
  </r>
  <r>
    <x v="0"/>
    <s v="CAR"/>
    <s v="Apayao"/>
    <n v="135231"/>
    <s v="Cadaclan ES"/>
    <s v="CALANASAN (BAYAG)"/>
    <n v="0"/>
    <m/>
    <n v="2"/>
    <s v="CONSTRUCTION OF ONE (1) STOREY - TWO (2) CLASSROOMS SCHOOL BUILDING WITH PROVISION OF SCHOOL FURNITURE, RAIN WATER COLLECTOR AND SOLAR PV ENERGY SYSTEM"/>
    <m/>
    <n v="0"/>
    <s v="Completed"/>
    <n v="1"/>
    <d v="1899-12-30T00:00:00"/>
    <d v="1899-12-30T00:00:00"/>
    <s v="LMS-2020-001"/>
    <n v="0"/>
    <s v="July 1,2021"/>
    <s v="July 7,2021"/>
    <s v="July 19,2021"/>
    <d v="1899-12-30T00:00:00"/>
    <d v="1899-12-30T00:00:00"/>
    <n v="0"/>
    <s v="Contract Preparation"/>
    <n v="0"/>
    <n v="0"/>
    <n v="0"/>
    <n v="0"/>
    <n v="1"/>
    <n v="0"/>
    <n v="0"/>
    <n v="0"/>
    <n v="0"/>
    <n v="0"/>
    <n v="2"/>
    <n v="0"/>
    <n v="0"/>
    <n v="0"/>
    <n v="0"/>
    <n v="0"/>
    <n v="0"/>
    <n v="0"/>
    <n v="1"/>
    <n v="0"/>
    <s v="previous yrs"/>
    <n v="1"/>
    <m/>
    <m/>
    <m/>
    <m/>
    <m/>
    <s v="CY 2022"/>
    <m/>
    <m/>
    <n v="1"/>
  </r>
  <r>
    <x v="0"/>
    <s v="CAR"/>
    <s v="Benguet"/>
    <n v="135556"/>
    <s v="Mongoto Elementary School"/>
    <s v="Kabayan"/>
    <n v="0"/>
    <n v="1"/>
    <n v="4"/>
    <s v=" CONSTRUCTION OF ONE (1) STOREY - FOUR (4) CLASSROOMS SCHOOL BUILDING (WITH COMMON TOILET) WITH PROVISION OF RAINWATER COLLECTOR, SCHOOL FURNITURE, SOLAR PV ENERGY SYSTEM, AND WATER SYSTEM AND RETAINING WALL"/>
    <n v="20828590.340697818"/>
    <n v="0"/>
    <s v="Completed"/>
    <n v="1"/>
    <d v="1899-12-30T00:00:00"/>
    <d v="1899-12-30T00:00:00"/>
    <n v="0"/>
    <n v="0"/>
    <d v="1899-12-30T00:00:00"/>
    <d v="1899-12-30T00:00:00"/>
    <d v="1899-12-30T00:00:00"/>
    <d v="1899-12-30T00:00:00"/>
    <d v="1899-12-30T00:00:00"/>
    <n v="0"/>
    <s v="Delay was caused by the collapsed retaining wall"/>
    <n v="0"/>
    <n v="0"/>
    <n v="0"/>
    <n v="0"/>
    <n v="1"/>
    <n v="0"/>
    <n v="0"/>
    <n v="0"/>
    <n v="0"/>
    <n v="0"/>
    <n v="4"/>
    <n v="0"/>
    <n v="0"/>
    <n v="0"/>
    <n v="0"/>
    <n v="0"/>
    <n v="1"/>
    <n v="0"/>
    <n v="1"/>
    <n v="0"/>
    <n v="2.23"/>
    <n v="1"/>
    <m/>
    <m/>
    <m/>
    <m/>
    <m/>
    <s v="CY 2023"/>
    <m/>
    <m/>
    <n v="1"/>
  </r>
  <r>
    <x v="0"/>
    <s v="CAR"/>
    <s v="Ifugao"/>
    <m/>
    <s v="Lubo-ong ES- Extension"/>
    <s v="HUNGDUAN"/>
    <n v="0"/>
    <n v="1"/>
    <n v="4"/>
    <s v=" CONSTRUCTION OF ONE (1) STOREY - FOUR (4) CLASSROOMS SCHOOL BUILDING (WITHOUT TOILET) WITH PROVISION OF   RAINWATER COLLECTOR, WATER AND SANITATION FACILITIES (4 - SEATER), SCHOOL FURNITURE , WATER SYSTEM AND SLOPE PROTECTION"/>
    <n v="14038425.3807"/>
    <n v="0"/>
    <s v="Completed"/>
    <n v="1"/>
    <d v="1899-12-30T00:00:00"/>
    <d v="1899-12-30T00:00:00"/>
    <n v="0"/>
    <n v="0"/>
    <d v="2021-07-27T00:00:00"/>
    <d v="2021-08-03T00:00:00"/>
    <d v="2021-08-17T00:00:00"/>
    <d v="1899-12-30T00:00:00"/>
    <d v="1899-12-30T00:00:00"/>
    <n v="0"/>
    <n v="0"/>
    <n v="0"/>
    <n v="0"/>
    <n v="0"/>
    <n v="0"/>
    <n v="1"/>
    <n v="0"/>
    <n v="0"/>
    <n v="0"/>
    <n v="0"/>
    <n v="0"/>
    <n v="4"/>
    <n v="0"/>
    <n v="0"/>
    <n v="0"/>
    <n v="0"/>
    <n v="0"/>
    <n v="1"/>
    <n v="0"/>
    <n v="1"/>
    <n v="0"/>
    <n v="6.23"/>
    <m/>
    <m/>
    <m/>
    <m/>
    <m/>
    <m/>
    <s v="CY 2023"/>
    <m/>
    <m/>
    <n v="0"/>
  </r>
  <r>
    <x v="0"/>
    <s v="CAR"/>
    <s v="Ifugao"/>
    <m/>
    <s v="Jolowon ES-Annex"/>
    <s v="Lamut"/>
    <n v="0"/>
    <n v="1"/>
    <n v="4"/>
    <s v=" CONSTRUCTION OF ONE (1) STOREY - FOUR (4) CLASSROOMS SCHOOL BUILDING (WITH COMMON TOILET) WITH PROVISION OF RAIN WATER COLLECTOR, SCHOOL FURNITURE, SLOPE PROTECTION AND WATER SYSTEM"/>
    <n v="18410762.9113"/>
    <n v="0"/>
    <s v="Completed"/>
    <n v="1"/>
    <d v="1899-12-30T00:00:00"/>
    <d v="1899-12-30T00:00:00"/>
    <n v="0"/>
    <n v="0"/>
    <d v="2021-07-27T00:00:00"/>
    <d v="2021-08-03T00:00:00"/>
    <d v="2021-08-17T00:00:00"/>
    <d v="1899-12-30T00:00:00"/>
    <d v="1899-12-30T00:00:00"/>
    <n v="0"/>
    <s v="The project was terminated due to more than 10% slippage and LD to other DepEd Projects"/>
    <n v="0"/>
    <n v="0"/>
    <n v="0"/>
    <n v="0"/>
    <n v="1"/>
    <n v="0"/>
    <n v="0"/>
    <n v="0"/>
    <n v="0"/>
    <n v="0"/>
    <n v="4"/>
    <n v="0"/>
    <n v="0"/>
    <n v="0"/>
    <n v="0"/>
    <n v="0"/>
    <n v="1"/>
    <n v="0"/>
    <n v="1"/>
    <n v="0"/>
    <n v="6.23"/>
    <n v="1"/>
    <n v="1"/>
    <m/>
    <m/>
    <m/>
    <m/>
    <s v="CY 2023"/>
    <m/>
    <m/>
    <n v="0"/>
  </r>
  <r>
    <x v="0"/>
    <s v="CAR"/>
    <s v="Kalinga"/>
    <n v="136128"/>
    <s v="Pangol Elementary School"/>
    <s v="TANUDAN"/>
    <n v="0"/>
    <n v="1"/>
    <n v="3"/>
    <s v="CONSTRUCTION OF ONE (1) STOREY - THREE (3) CLASSROOMS SCHOOL BUILDING (WITH COMMON TOILET) WITH PROVISION OF SCHOOL FURNITURE, RAIN WATER COLLECTOR AND WATER SYSTEM"/>
    <n v="11333380.902100001"/>
    <n v="0"/>
    <s v="Completed"/>
    <n v="1"/>
    <d v="1899-12-30T00:00:00"/>
    <d v="1899-12-30T00:00:00"/>
    <n v="0"/>
    <n v="0"/>
    <d v="1899-12-30T00:00:00"/>
    <d v="1899-12-30T00:00:00"/>
    <d v="1899-12-30T00:00:00"/>
    <d v="1899-12-30T00:00:00"/>
    <d v="1899-12-30T00:00:00"/>
    <n v="0"/>
    <s v="For Posting Due to Revalidation of the Project Site and Program Revision on Site Adoptation. (Target for posting August 17, 2021"/>
    <n v="0"/>
    <n v="0"/>
    <n v="0"/>
    <n v="0"/>
    <n v="1"/>
    <n v="0"/>
    <n v="0"/>
    <n v="0"/>
    <n v="0"/>
    <n v="0"/>
    <n v="3"/>
    <n v="0"/>
    <n v="0"/>
    <n v="0"/>
    <n v="0"/>
    <n v="0"/>
    <n v="1"/>
    <n v="0"/>
    <n v="1"/>
    <n v="0"/>
    <n v="2.23"/>
    <m/>
    <m/>
    <m/>
    <m/>
    <m/>
    <m/>
    <s v="CY 2023"/>
    <m/>
    <m/>
    <n v="0"/>
  </r>
  <r>
    <x v="0"/>
    <s v="CAR"/>
    <s v="Kalinga"/>
    <n v="136151"/>
    <s v="Tulgao East Elementary School"/>
    <s v="TINGLAYAN"/>
    <n v="0"/>
    <n v="1"/>
    <n v="2"/>
    <s v="PROPOSED CONSTRUCTION OF ONE (1) STOREY - TWO (2) CLASSROOMS SCHOOL BUILDING (WITHOUT TOILET) WITH SANITATION FACILITIES (4 - SEATER), SCHOOL FURNITURE, SOLAR PV ENERGY SYSTEM, AND WATER SYSTEM"/>
    <n v="20714406.06139439"/>
    <n v="0"/>
    <s v="Completed"/>
    <n v="1"/>
    <d v="1899-12-30T00:00:00"/>
    <d v="1899-12-30T00:00:00"/>
    <n v="0"/>
    <n v="0"/>
    <d v="1899-12-30T00:00:00"/>
    <d v="1899-12-30T00:00:00"/>
    <d v="1899-12-30T00:00:00"/>
    <d v="1899-12-30T00:00:00"/>
    <d v="1899-12-30T00:00:00"/>
    <n v="0"/>
    <n v="0"/>
    <n v="0"/>
    <n v="0"/>
    <n v="0"/>
    <n v="0"/>
    <n v="1"/>
    <n v="0"/>
    <n v="0"/>
    <n v="0"/>
    <n v="0"/>
    <n v="0"/>
    <n v="2"/>
    <n v="0"/>
    <n v="0"/>
    <n v="0"/>
    <n v="0"/>
    <n v="0"/>
    <n v="1"/>
    <n v="0"/>
    <n v="1"/>
    <n v="0"/>
    <n v="2.23"/>
    <m/>
    <m/>
    <m/>
    <m/>
    <m/>
    <m/>
    <s v="CY 2023"/>
    <m/>
    <m/>
    <n v="1"/>
  </r>
  <r>
    <x v="0"/>
    <s v="CAR"/>
    <s v="Kalinga"/>
    <n v="136151"/>
    <s v="Tulgao East Elementary School"/>
    <s v="TINGLAYAN"/>
    <n v="0"/>
    <m/>
    <n v="2"/>
    <s v="PROPOSED CONSTRUCTION OF ONE (1) STOREY - TWO (2) CLASSROOMS SCHOOL BUILDING (WITHOUT TOILET) WITH SANITATION FACILITIES (4 - SEATER), SCHOOL FURNITURE, SOLAR PV ENERGY SYSTEM"/>
    <m/>
    <n v="0"/>
    <s v="Completed"/>
    <n v="1"/>
    <d v="1899-12-30T00:00:00"/>
    <d v="1899-12-30T00:00:00"/>
    <n v="0"/>
    <n v="0"/>
    <d v="1899-12-30T00:00:00"/>
    <d v="1899-12-30T00:00:00"/>
    <d v="1899-12-30T00:00:00"/>
    <d v="1899-12-30T00:00:00"/>
    <d v="1899-12-30T00:00:00"/>
    <n v="0"/>
    <n v="0"/>
    <n v="0"/>
    <n v="0"/>
    <n v="0"/>
    <n v="0"/>
    <n v="1"/>
    <n v="0"/>
    <n v="0"/>
    <n v="0"/>
    <n v="0"/>
    <n v="0"/>
    <n v="2"/>
    <n v="0"/>
    <n v="0"/>
    <n v="0"/>
    <n v="0"/>
    <n v="0"/>
    <n v="0"/>
    <n v="0"/>
    <n v="1"/>
    <n v="0"/>
    <n v="2.23"/>
    <m/>
    <m/>
    <m/>
    <m/>
    <m/>
    <m/>
    <s v="CY 2023"/>
    <m/>
    <m/>
    <n v="1"/>
  </r>
  <r>
    <x v="0"/>
    <s v="CAR"/>
    <s v="Mt. Province"/>
    <n v="136284"/>
    <s v="Apalis Elementary School"/>
    <s v="PARACELIS"/>
    <n v="0"/>
    <n v="1"/>
    <n v="2"/>
    <s v="CONSTRUCTION OF ONE (1) STOREY - TWO (2) CLASSROOMS SCHOOL BUILDING (WITH COMMON TOILET) WITH PROVISION OF RAINWATER COLLECTOR, SCHOOL FURNITURE, SOLAR PV ENERGY SYSTEM, AND  SLOPE PROTECTION"/>
    <n v="27229155.307600003"/>
    <n v="0"/>
    <s v="Completed"/>
    <n v="1"/>
    <d v="1899-12-30T00:00:00"/>
    <d v="1899-12-30T00:00:00"/>
    <n v="0"/>
    <n v="0"/>
    <d v="1899-12-30T00:00:00"/>
    <d v="1899-12-30T00:00:00"/>
    <s v="August 9,2021"/>
    <d v="1899-12-30T00:00:00"/>
    <d v="1899-12-30T00:00:00"/>
    <n v="0"/>
    <n v="0"/>
    <n v="0"/>
    <n v="0"/>
    <n v="0"/>
    <n v="0"/>
    <n v="1"/>
    <n v="0"/>
    <n v="0"/>
    <n v="0"/>
    <n v="0"/>
    <n v="0"/>
    <n v="2"/>
    <n v="0"/>
    <n v="0"/>
    <n v="0"/>
    <n v="0"/>
    <n v="0"/>
    <n v="1"/>
    <n v="0"/>
    <n v="1"/>
    <n v="0"/>
    <s v="previous yrs"/>
    <m/>
    <m/>
    <m/>
    <m/>
    <m/>
    <m/>
    <s v="CY 2022"/>
    <m/>
    <m/>
    <n v="1"/>
  </r>
  <r>
    <x v="0"/>
    <s v="CAR"/>
    <s v="Mt. Province"/>
    <n v="136284"/>
    <s v="Apalis Elementary School"/>
    <s v="PARACELIS"/>
    <n v="0"/>
    <m/>
    <n v="2"/>
    <s v="CONSTRUCTION OF ONE (1) STOREY - TWO (2) CLASSROOMS SCHOOL BUILDING (WITH COMMON TOILET) WITH PROVISION OF RAINWATER COLLECTOR, SCHOOL FURNITURE, SOLAR PV ENERGY SYSTEM,WATER SYSTEM, &amp; SLOPE PROTECTION"/>
    <m/>
    <n v="0"/>
    <s v="Completed"/>
    <n v="1"/>
    <d v="1899-12-30T00:00:00"/>
    <d v="1899-12-30T00:00:00"/>
    <n v="0"/>
    <n v="0"/>
    <d v="1899-12-30T00:00:00"/>
    <d v="1899-12-30T00:00:00"/>
    <s v="August 9,2021"/>
    <d v="1899-12-30T00:00:00"/>
    <d v="1899-12-30T00:00:00"/>
    <n v="0"/>
    <n v="0"/>
    <n v="0"/>
    <n v="0"/>
    <n v="0"/>
    <n v="0"/>
    <n v="1"/>
    <n v="0"/>
    <n v="0"/>
    <n v="0"/>
    <n v="0"/>
    <n v="0"/>
    <n v="2"/>
    <n v="0"/>
    <n v="0"/>
    <n v="0"/>
    <n v="0"/>
    <n v="0"/>
    <n v="0"/>
    <n v="0"/>
    <n v="1"/>
    <n v="0"/>
    <s v="previous yrs"/>
    <m/>
    <m/>
    <m/>
    <m/>
    <m/>
    <m/>
    <s v="CY 2022"/>
    <m/>
    <m/>
    <n v="1"/>
  </r>
  <r>
    <x v="0"/>
    <s v="CAR"/>
    <s v="Tabuk City"/>
    <n v="136157"/>
    <s v="Balatoc Primary School"/>
    <s v="TABUK CITY"/>
    <n v="0"/>
    <n v="1"/>
    <n v="4"/>
    <s v=" CONSTRUCTION OF ONE STOREY FOUR CLASSROOM SCHOOL BUILDING (WITH COMMMON TOILET) WITH PROVISION OF RAINWATER COLLECTOR, SCHOOL FURNITURE, PERIMETER FENCE, AND WATER SYSTEM"/>
    <n v="15304902.174900001"/>
    <n v="0"/>
    <s v="Completed"/>
    <n v="1"/>
    <d v="1899-12-30T00:00:00"/>
    <d v="1899-12-30T00:00:00"/>
    <n v="0"/>
    <n v="0"/>
    <d v="1899-12-30T00:00:00"/>
    <d v="1899-12-30T00:00:00"/>
    <d v="1899-12-30T00:00:00"/>
    <d v="1899-12-30T00:00:00"/>
    <d v="1899-12-30T00:00:00"/>
    <n v="0"/>
    <n v="0"/>
    <n v="0"/>
    <n v="0"/>
    <n v="0"/>
    <n v="0"/>
    <n v="1"/>
    <n v="0"/>
    <n v="0"/>
    <n v="0"/>
    <n v="0"/>
    <n v="0"/>
    <n v="4"/>
    <n v="0"/>
    <n v="0"/>
    <n v="0"/>
    <n v="0"/>
    <n v="0"/>
    <n v="1"/>
    <n v="0"/>
    <n v="1"/>
    <n v="0"/>
    <s v="previous yrs"/>
    <n v="1"/>
    <m/>
    <m/>
    <m/>
    <m/>
    <m/>
    <s v="CY 2022"/>
    <m/>
    <m/>
    <n v="0"/>
  </r>
  <r>
    <x v="0"/>
    <s v="CAR"/>
    <s v="Tabuk City"/>
    <n v="136182"/>
    <s v="Tangbay Primary School"/>
    <s v="TABUK CITY"/>
    <n v="0"/>
    <n v="1"/>
    <n v="4"/>
    <s v=" CONSTRUCTION OF ONE (1) STOREY - FOUR (4) CLASSROOMS SCHOOL BUILDING (WITH COMMON TOILET) WITH PROVISION OF RAINWATER COLLECTOR, SCHOOL FURNITURE, PERIMETER FENCE (1 BAY = 3.0m), AND WATER SYSTEM"/>
    <n v="15364666.079778619"/>
    <n v="0"/>
    <s v="Completed"/>
    <n v="1"/>
    <d v="1899-12-30T00:00:00"/>
    <d v="1899-12-30T00:00:00"/>
    <n v="0"/>
    <n v="0"/>
    <d v="2021-07-08T00:00:00"/>
    <d v="2021-07-14T00:00:00"/>
    <d v="2021-07-27T00:00:00"/>
    <d v="1899-12-30T00:00:00"/>
    <d v="1899-12-30T00:00:00"/>
    <n v="0"/>
    <s v="ongoing lay out of cr tiles, ground clearing, installation of electrical fixture, installation of window glass and concreting of concrete infront of the building"/>
    <n v="0"/>
    <n v="0"/>
    <n v="0"/>
    <n v="0"/>
    <n v="1"/>
    <n v="0"/>
    <n v="0"/>
    <n v="0"/>
    <n v="0"/>
    <n v="0"/>
    <n v="4"/>
    <n v="0"/>
    <n v="0"/>
    <n v="0"/>
    <n v="0"/>
    <n v="0"/>
    <n v="1"/>
    <n v="0"/>
    <n v="1"/>
    <n v="0"/>
    <n v="2.23"/>
    <n v="1"/>
    <m/>
    <m/>
    <m/>
    <m/>
    <m/>
    <s v="CY 2023"/>
    <m/>
    <m/>
    <n v="0"/>
  </r>
  <r>
    <x v="0"/>
    <s v="CARAGA"/>
    <s v="Agusan del Norte"/>
    <n v="131592"/>
    <s v="Tinigbasan ES"/>
    <s v="TUBAY"/>
    <n v="2"/>
    <n v="1"/>
    <n v="2"/>
    <s v="PROPOSED CONSTRUCTION OF ONE (1) STOREY - TWO (2) CLASSROOMS SCHOOL BUILDING (WITH COMMON TOILET) WITH PROVISION OF RAINWATER COLLECTOR,SLOPE PROTECTION, SCHOOL FURNITURE, SOLAR PV ENERGY SYSTEM AND WATER SYSTEM "/>
    <n v="21247319.318700001"/>
    <n v="0"/>
    <s v="Completed"/>
    <n v="1"/>
    <d v="1899-12-30T00:00:00"/>
    <d v="1899-12-30T00:00:00"/>
    <s v="INFRA-2021-015"/>
    <n v="0"/>
    <s v="August 3, 2021"/>
    <s v="August 11, 2021"/>
    <s v="August 23, 2021"/>
    <d v="1899-12-30T00:00:00"/>
    <d v="1899-12-30T00:00:00"/>
    <n v="0"/>
    <n v="0"/>
    <n v="0"/>
    <n v="0"/>
    <n v="0"/>
    <n v="0"/>
    <n v="1"/>
    <n v="0"/>
    <n v="0"/>
    <n v="0"/>
    <n v="0"/>
    <n v="0"/>
    <n v="2"/>
    <n v="0"/>
    <n v="0"/>
    <n v="0"/>
    <n v="0"/>
    <n v="0"/>
    <n v="1"/>
    <n v="0"/>
    <n v="1"/>
    <n v="0"/>
    <s v="previous yrs"/>
    <n v="1"/>
    <m/>
    <m/>
    <m/>
    <m/>
    <m/>
    <s v="CY 2022"/>
    <m/>
    <m/>
    <n v="1"/>
  </r>
  <r>
    <x v="0"/>
    <s v="CARAGA"/>
    <s v="Agusan del Norte"/>
    <n v="131592"/>
    <s v="Tinigbasan ES"/>
    <s v="TUBAY"/>
    <n v="2"/>
    <m/>
    <n v="2"/>
    <s v="PROPOSED CONSTRUCTION OF ONE (1) STOREY - TWO (2) CLASSROOMS SCHOOL BUILDING (WITH COMMON TOILET) WITH PROVISION OF RAINWATER COLLECTOR,SLOPE PROTECTION, SCHOOL FURNITURE, SOLAR PV ENERGY SYSTEM AND WATER SYSTEM "/>
    <m/>
    <n v="0"/>
    <s v="Completed"/>
    <n v="1"/>
    <d v="1899-12-30T00:00:00"/>
    <d v="1899-12-30T00:00:00"/>
    <s v="INFRA-2021-015"/>
    <n v="0"/>
    <s v="August 3, 2021"/>
    <s v="August 11, 2021"/>
    <s v="August 23, 2021"/>
    <d v="1899-12-30T00:00:00"/>
    <d v="1899-12-30T00:00:00"/>
    <n v="0"/>
    <n v="0"/>
    <n v="0"/>
    <n v="0"/>
    <n v="0"/>
    <n v="0"/>
    <n v="1"/>
    <n v="0"/>
    <n v="0"/>
    <n v="0"/>
    <n v="0"/>
    <n v="0"/>
    <n v="2"/>
    <n v="0"/>
    <n v="0"/>
    <n v="0"/>
    <n v="0"/>
    <n v="0"/>
    <n v="0"/>
    <n v="0"/>
    <n v="1"/>
    <n v="0"/>
    <s v="previous yrs"/>
    <n v="1"/>
    <m/>
    <m/>
    <m/>
    <m/>
    <m/>
    <s v="CY 2022"/>
    <m/>
    <m/>
    <n v="1"/>
  </r>
  <r>
    <x v="0"/>
    <s v="CARAGA"/>
    <s v="Agusan del Sur"/>
    <n v="305479"/>
    <s v="Kolambugan National High School"/>
    <s v="SIBAGAT"/>
    <n v="2"/>
    <n v="1"/>
    <n v="2"/>
    <s v="CONSTRUCTION OF ONE (1) STOREY - TWO (2) CLASSROOMS SCHOOL BUILDING (WITH COMMON TOILET) WITH PROVISION OF RAINWATER COLLECTOR, SCHOOL FURNITURE AND SOLAR PV ENERGY SYSTEM"/>
    <n v="21060050.733799998"/>
    <n v="21014420.710000001"/>
    <s v="Completed"/>
    <n v="1"/>
    <d v="1899-12-30T00:00:00"/>
    <d v="1899-12-30T00:00:00"/>
    <n v="0"/>
    <n v="0"/>
    <s v="AUGUST 02, 2021"/>
    <s v="AUGUST 02, 2021"/>
    <s v="AUGUST 16, 2021"/>
    <d v="1899-12-30T00:00:00"/>
    <d v="1899-12-30T00:00:00"/>
    <s v="INNOVATI CONSTRUCTION CORP"/>
    <n v="0"/>
    <n v="0"/>
    <n v="0"/>
    <n v="0"/>
    <n v="0"/>
    <n v="1"/>
    <n v="0"/>
    <n v="0"/>
    <n v="0"/>
    <n v="0"/>
    <n v="0"/>
    <n v="2"/>
    <n v="0"/>
    <n v="0"/>
    <n v="0"/>
    <n v="0"/>
    <n v="0"/>
    <n v="1"/>
    <n v="0"/>
    <n v="1"/>
    <n v="0"/>
    <s v="previous yrs"/>
    <n v="1"/>
    <m/>
    <m/>
    <m/>
    <m/>
    <m/>
    <s v="CY 2022"/>
    <m/>
    <m/>
    <n v="1"/>
  </r>
  <r>
    <x v="0"/>
    <s v="CARAGA"/>
    <s v="Agusan del Sur"/>
    <n v="305479"/>
    <s v="Kolambugan National High School"/>
    <s v="SIBAGAT"/>
    <n v="2"/>
    <m/>
    <n v="2"/>
    <s v="CONSTRUCTION OF ONE (1) STOREY - TWO (2) CLASSROOMS SCHOOL BUILDING (WITH COMMON TOILET) WITH PROVISION OF RAINWATER COLLECTOR, SCHOOL FURNITURE AND SOLAR PV ENERGY SYSTEM"/>
    <m/>
    <n v="21014420.710000001"/>
    <s v="Completed"/>
    <n v="1"/>
    <d v="1899-12-30T00:00:00"/>
    <d v="1899-12-30T00:00:00"/>
    <n v="0"/>
    <n v="0"/>
    <s v="AUGUST 02, 2021"/>
    <s v="AUGUST 02, 2021"/>
    <s v="AUGUST 16, 2021"/>
    <d v="1899-12-30T00:00:00"/>
    <d v="1899-12-30T00:00:00"/>
    <s v="INNOVATI CONSTRUCTION CORP"/>
    <n v="0"/>
    <n v="0"/>
    <n v="0"/>
    <n v="0"/>
    <n v="0"/>
    <n v="1"/>
    <n v="0"/>
    <n v="0"/>
    <n v="0"/>
    <n v="0"/>
    <n v="0"/>
    <n v="2"/>
    <n v="0"/>
    <n v="0"/>
    <n v="0"/>
    <n v="0"/>
    <n v="0"/>
    <n v="0"/>
    <n v="0"/>
    <n v="1"/>
    <n v="0"/>
    <s v="previous yrs"/>
    <n v="1"/>
    <m/>
    <m/>
    <m/>
    <m/>
    <m/>
    <s v="CY 2022"/>
    <m/>
    <m/>
    <n v="1"/>
  </r>
  <r>
    <x v="0"/>
    <s v="CARAGA"/>
    <s v="Bayugan City"/>
    <n v="131607"/>
    <s v="New Salem ES"/>
    <s v="CITY OF BAYUGAN"/>
    <n v="1"/>
    <n v="1"/>
    <n v="2"/>
    <s v="CONSTRUCTION OF ONE (1) STOREY - TWO (2) CLASSROOMS SCHOOL BUILDING (WITH COMMON TOILET) WITH PROVISION OF RAINWATER COLLECTOR, SCHOOL FURNITURE, SOLAR PV ENERGY SYSTEM AND WATER SYSTEM"/>
    <n v="21432580.146403283"/>
    <n v="21382541.73"/>
    <s v="Completed"/>
    <n v="1"/>
    <d v="1899-12-30T00:00:00"/>
    <d v="1899-12-30T00:00:00"/>
    <s v="2021-008"/>
    <s v="2021-008"/>
    <s v="July 13, 2021"/>
    <s v="July 21, 2021"/>
    <s v="August 2, 2021"/>
    <s v="August 6, 2021"/>
    <d v="1899-12-30T00:00:00"/>
    <s v="Thearis Builders and Supply"/>
    <s v="For Award"/>
    <n v="0"/>
    <n v="0"/>
    <n v="0"/>
    <n v="0"/>
    <n v="1"/>
    <n v="0"/>
    <n v="0"/>
    <n v="0"/>
    <n v="0"/>
    <n v="0"/>
    <n v="2"/>
    <n v="0"/>
    <n v="0"/>
    <n v="0"/>
    <n v="0"/>
    <n v="0"/>
    <n v="1"/>
    <n v="0"/>
    <n v="1"/>
    <n v="0"/>
    <s v="previous yrs"/>
    <n v="1"/>
    <m/>
    <m/>
    <m/>
    <m/>
    <m/>
    <s v="CY 2022"/>
    <m/>
    <m/>
    <n v="1"/>
  </r>
  <r>
    <x v="0"/>
    <s v="CARAGA"/>
    <s v="Bayugan City"/>
    <n v="131607"/>
    <s v="New Salem ES"/>
    <s v="CITY OF BAYUGAN"/>
    <n v="1"/>
    <m/>
    <n v="2"/>
    <s v="CONSTRUCTION OF ONE (1) STOREY - TWO (2) CLASSROOMS SCHOOL BUILDING (WITH COMMON TOILET) WITH PROVISION OF RAINWATER COLLECTOR, SCHOOL FURNITURE, SOLAR PV ENERGY SYSTEM AND WATER SYSTEM"/>
    <m/>
    <n v="21382541.73"/>
    <s v="Completed"/>
    <n v="1"/>
    <d v="1899-12-30T00:00:00"/>
    <d v="1899-12-30T00:00:00"/>
    <s v="2021-008"/>
    <s v="2021-008"/>
    <s v="July 13, 2021"/>
    <s v="July 21, 2021"/>
    <s v="August 2, 2021"/>
    <s v="August 6, 2021"/>
    <d v="1899-12-30T00:00:00"/>
    <s v="Thearis Builders and Supply"/>
    <s v="For Award"/>
    <n v="0"/>
    <n v="0"/>
    <n v="0"/>
    <n v="0"/>
    <n v="1"/>
    <n v="0"/>
    <n v="0"/>
    <n v="0"/>
    <n v="0"/>
    <n v="0"/>
    <n v="2"/>
    <n v="0"/>
    <n v="0"/>
    <n v="0"/>
    <n v="0"/>
    <n v="0"/>
    <n v="0"/>
    <n v="0"/>
    <n v="1"/>
    <n v="0"/>
    <s v="previous yrs"/>
    <n v="1"/>
    <m/>
    <m/>
    <m/>
    <m/>
    <m/>
    <s v="CY 2022"/>
    <m/>
    <m/>
    <n v="1"/>
  </r>
  <r>
    <x v="0"/>
    <s v="CARAGA"/>
    <s v="Bislig City"/>
    <n v="132626"/>
    <s v="Pamaypayan ES"/>
    <s v="CITY OF BISLIG"/>
    <n v="2"/>
    <n v="1"/>
    <n v="4"/>
    <s v="CONSTRUCTION OF ONE (1) STOREY - FOUR (4) CLASSROOMS SCHOOL BUILDING (WITH COMMON TOILET) WITH PROVISION OF RAINWATER COLLECTOR, SCHOOL FURNITURE,  SOLAR PV ENERGY SYSTEM, AND WATER SYSTEM"/>
    <n v="19163303.306299999"/>
    <n v="19125272.890000001"/>
    <s v="Completed"/>
    <n v="1"/>
    <d v="2022-01-11T00:00:00"/>
    <d v="2022-03-02T00:00:00"/>
    <s v="LMS_BISLIG CITY_001"/>
    <s v="LMS_BISLIG CITY_001"/>
    <d v="2021-07-13T00:00:00"/>
    <d v="2021-07-21T00:00:00"/>
    <d v="2021-08-03T00:00:00"/>
    <d v="2021-08-10T00:00:00"/>
    <d v="2021-08-23T00:00:00"/>
    <s v="MN Bayalas Construction"/>
    <s v="PCAB Category &quot;B&quot;, Lic. No.: 34251"/>
    <n v="0"/>
    <n v="0"/>
    <n v="0"/>
    <n v="0"/>
    <n v="1"/>
    <n v="0"/>
    <n v="0"/>
    <n v="0"/>
    <n v="0"/>
    <n v="0"/>
    <n v="4"/>
    <n v="0"/>
    <n v="0"/>
    <n v="0"/>
    <n v="0"/>
    <n v="0"/>
    <n v="1"/>
    <n v="0"/>
    <n v="1"/>
    <n v="0"/>
    <s v="previous yrs"/>
    <m/>
    <m/>
    <m/>
    <m/>
    <m/>
    <m/>
    <s v="CY 2022"/>
    <m/>
    <m/>
    <n v="1"/>
  </r>
  <r>
    <x v="0"/>
    <s v="CARAGA"/>
    <s v="Dinagat Island"/>
    <n v="132391"/>
    <s v="A. Ecleo Elementary School"/>
    <s v="DINAGAT"/>
    <n v="0"/>
    <n v="1"/>
    <n v="4"/>
    <s v="CONSTRUCTION OF ONE (1) STOREY - FOUR (4) CLASSROOMS SCHOOL BUILDING (WITH COMMON TOILET) WITH PROVISION OF RAINWATER COLLECTOR, SCHOOL FURNITURE, SOLAR PV ENERGY SYSTEM, AND WATER SYSTEM"/>
    <n v="19402338.511499997"/>
    <n v="14100000"/>
    <s v="Completed"/>
    <n v="1"/>
    <d v="2021-12-01T00:00:00"/>
    <d v="2022-01-12T00:00:00"/>
    <s v="CONSTRUCTION INFRA21-002"/>
    <n v="0"/>
    <d v="2021-07-13T00:00:00"/>
    <d v="2021-07-23T00:00:00"/>
    <d v="2021-08-05T00:00:00"/>
    <d v="2021-09-27T00:00:00"/>
    <d v="2021-10-01T00:00:00"/>
    <s v="RJB CONSTRUCTION"/>
    <s v="COMPLETED\"/>
    <n v="0"/>
    <n v="0"/>
    <n v="0"/>
    <n v="0"/>
    <n v="1"/>
    <n v="0"/>
    <n v="0"/>
    <n v="0"/>
    <n v="0"/>
    <n v="0"/>
    <n v="4"/>
    <n v="0"/>
    <n v="0"/>
    <n v="0"/>
    <n v="0"/>
    <n v="0"/>
    <n v="1"/>
    <n v="0"/>
    <n v="1"/>
    <n v="0"/>
    <s v="previous yrs"/>
    <n v="1"/>
    <m/>
    <m/>
    <m/>
    <m/>
    <m/>
    <s v="CY 2022"/>
    <m/>
    <m/>
    <n v="1"/>
  </r>
  <r>
    <x v="0"/>
    <s v="CARAGA"/>
    <s v="Siargao"/>
    <n v="132196"/>
    <s v="Pacifico Primary School"/>
    <s v="SAN ISIDRO"/>
    <n v="1"/>
    <n v="1"/>
    <n v="4"/>
    <s v="PROPOSED CONSTRUCTION OF ONE (1) STOREY - FOUR (4) CLASSROOMS SCHOOL BUILDING (WITH COMMON TOILET) WITH PROVISION OF RAINWATER COLLECTOR, SCHOOL FURNITURE, SOLAR PV ENERGY SYSTEM, AND WATER SYSTEM"/>
    <n v="21210000"/>
    <n v="19000000"/>
    <s v="Completed"/>
    <n v="1"/>
    <d v="2021-11-24T00:00:00"/>
    <d v="1899-12-30T00:00:00"/>
    <s v="BEFF-INFRA2021-004"/>
    <n v="0"/>
    <d v="2021-07-07T00:00:00"/>
    <d v="2021-07-14T00:00:00"/>
    <d v="2021-07-27T00:00:00"/>
    <d v="2021-08-03T00:00:00"/>
    <d v="2021-08-13T00:00:00"/>
    <s v="WINDFALL"/>
    <s v="contract duration extended"/>
    <n v="0"/>
    <n v="0"/>
    <n v="0"/>
    <n v="0"/>
    <n v="1"/>
    <n v="0"/>
    <n v="0"/>
    <n v="0"/>
    <n v="0"/>
    <n v="0"/>
    <n v="4"/>
    <n v="0"/>
    <n v="0"/>
    <n v="0"/>
    <n v="0"/>
    <n v="0"/>
    <n v="1"/>
    <n v="0"/>
    <n v="1"/>
    <n v="0"/>
    <s v="previous yrs"/>
    <n v="1"/>
    <m/>
    <m/>
    <m/>
    <m/>
    <m/>
    <s v="CY 2022"/>
    <m/>
    <m/>
    <n v="1"/>
  </r>
  <r>
    <x v="0"/>
    <s v="CARAGA"/>
    <s v="Surigao City"/>
    <n v="132276"/>
    <s v="Arturo Borja ES"/>
    <s v="SURIGAO CITY (Capital)"/>
    <n v="2"/>
    <n v="1"/>
    <n v="4"/>
    <s v="CONSTRUCTION OF ONE (1) STOREY - FOUR (4) CLASSROOMS SCHOOL BUILDING (WITH COMMON TOILET) WITH PROVISION OF RAINWATER COLLECTOR, SCHOOL FURNITURE,  SOLAR PV ENERGY SYSTEM, AND WATER SYSTEM"/>
    <n v="18560762.851531588"/>
    <n v="18532126.309999999"/>
    <s v="Completed"/>
    <n v="1"/>
    <d v="1899-12-30T00:00:00"/>
    <d v="1899-12-30T00:00:00"/>
    <n v="0"/>
    <n v="0"/>
    <d v="2021-07-07T00:00:00"/>
    <d v="2021-07-14T00:00:00"/>
    <d v="2021-07-27T00:00:00"/>
    <d v="2021-08-10T00:00:00"/>
    <s v="FOR ISSUANCE"/>
    <s v="RJB Construction &amp; Supply"/>
    <n v="0"/>
    <n v="0"/>
    <n v="0"/>
    <n v="0"/>
    <n v="0"/>
    <n v="1"/>
    <n v="0"/>
    <n v="0"/>
    <n v="0"/>
    <n v="0"/>
    <n v="0"/>
    <n v="4"/>
    <n v="0"/>
    <n v="0"/>
    <n v="0"/>
    <n v="0"/>
    <n v="0"/>
    <n v="1"/>
    <n v="0"/>
    <n v="1"/>
    <n v="0"/>
    <s v="previous yrs"/>
    <n v="1"/>
    <m/>
    <m/>
    <m/>
    <m/>
    <m/>
    <s v="CY 2022"/>
    <m/>
    <m/>
    <n v="1"/>
  </r>
  <r>
    <x v="0"/>
    <s v="CARAGA"/>
    <s v="Surigao del Norte"/>
    <n v="214011"/>
    <s v="Tiltilan Elementary School"/>
    <s v="GIGAQUIT"/>
    <n v="2"/>
    <n v="1"/>
    <n v="2"/>
    <s v="PROPOSED CONSTRUCTION OF ONE (1) STOREY - TWO (2) CLASSROOMS SCHOOL BUILDING (WITH COMMON TOILET) WITH PROVISION OF RAINWATER COLLECTOR, SCHOOL FURNITURE, SOLAR PV ENERGY SYSTEM, AND WATER SYSTEM"/>
    <n v="15998830.973411176"/>
    <n v="15971550.75"/>
    <s v="Completed"/>
    <n v="1"/>
    <d v="2021-11-02T00:00:00"/>
    <d v="1899-12-30T00:00:00"/>
    <s v="2021-005-BEFF-CARAGA"/>
    <s v="005-2021"/>
    <d v="2021-07-07T00:00:00"/>
    <d v="2021-07-14T00:00:00"/>
    <d v="2021-07-26T00:00:00"/>
    <d v="2021-08-02T00:00:00"/>
    <d v="2021-08-04T00:00:00"/>
    <s v="RJB CONSTRUCTION AND SUPPLY"/>
    <n v="0"/>
    <n v="0"/>
    <n v="0"/>
    <n v="0"/>
    <n v="0"/>
    <n v="1"/>
    <n v="0"/>
    <n v="0"/>
    <n v="0"/>
    <n v="0"/>
    <n v="0"/>
    <n v="2"/>
    <n v="0"/>
    <n v="0"/>
    <n v="0"/>
    <n v="0"/>
    <n v="0"/>
    <n v="1"/>
    <n v="0"/>
    <n v="1"/>
    <n v="0"/>
    <s v="previous yrs"/>
    <n v="1"/>
    <m/>
    <m/>
    <m/>
    <m/>
    <m/>
    <s v="CY 2022"/>
    <m/>
    <m/>
    <n v="1"/>
  </r>
  <r>
    <x v="0"/>
    <s v="CARAGA"/>
    <s v="Surigao del Norte"/>
    <n v="132429"/>
    <s v="Cantugas Cul. Minorities ES"/>
    <s v="MAINIT"/>
    <n v="2"/>
    <n v="1"/>
    <n v="4"/>
    <s v="PROPOSED CONSTRUCTION OF ONE (1) STOREY - FOUR (4) CLASSROOMS SCHOOL BUILDING (WITH COMMON TOILET) WITH PROVISION OF RAINWATER COLLECTOR, SCHOOL FURNITURE, SOLAR PV ENERGY SYSTEM, AND WATER SYSTEM"/>
    <n v="19223342.867399998"/>
    <n v="19150635.949999999"/>
    <s v="Completed"/>
    <n v="1"/>
    <d v="2021-12-09T00:00:00"/>
    <d v="1899-12-30T00:00:00"/>
    <s v="2021-004-BEFF-CARAGA"/>
    <s v="004-2021"/>
    <d v="2021-07-07T00:00:00"/>
    <d v="2021-07-14T00:00:00"/>
    <d v="2021-07-26T00:00:00"/>
    <d v="2021-08-09T00:00:00"/>
    <d v="2021-08-11T00:00:00"/>
    <s v="CHIVES CONSTRUCTION AND SUPPLY"/>
    <n v="0"/>
    <n v="0"/>
    <n v="0"/>
    <n v="0"/>
    <n v="0"/>
    <n v="1"/>
    <n v="0"/>
    <n v="0"/>
    <n v="0"/>
    <n v="0"/>
    <n v="0"/>
    <n v="4"/>
    <n v="0"/>
    <n v="0"/>
    <n v="0"/>
    <n v="0"/>
    <n v="0"/>
    <n v="1"/>
    <n v="0"/>
    <n v="1"/>
    <n v="0"/>
    <s v="previous yrs"/>
    <n v="1"/>
    <m/>
    <m/>
    <m/>
    <m/>
    <m/>
    <s v="CY 2022"/>
    <m/>
    <m/>
    <n v="1"/>
  </r>
  <r>
    <x v="0"/>
    <s v="CARAGA"/>
    <s v="Surigao del Sur"/>
    <n v="132803"/>
    <s v="Napanpanan   Elementary School"/>
    <s v="Lingig"/>
    <n v="2"/>
    <n v="1"/>
    <n v="4"/>
    <s v="CONSTRUCTION OF ONE (1) STOREY - FOUR (4) CLASSROOMS SCHOOL BUILDING (WITH COMMON TOILET) WITH PROVISION OF RAINWATER COLLECTOR, SCHOOL FURNITURE, SOLAR PV ENERGY SYSTEM, AND WATER SYSTEM"/>
    <n v="19892960.4848"/>
    <n v="19859577"/>
    <s v="Completed"/>
    <n v="1"/>
    <s v="December 28, 2021"/>
    <s v="December 20, 2021"/>
    <s v="LMS 2020 - R XIII - SURIGAO DEL SUR - 001"/>
    <s v="2021 - 15"/>
    <s v="July 15, 2021"/>
    <s v="July 27, 2021"/>
    <s v="August 5, 2021"/>
    <s v="August 24, 2021"/>
    <s v="September 07, 2021"/>
    <s v="RELY CONSTRUCTION AND SUPPLY"/>
    <s v="Completed on time"/>
    <n v="0"/>
    <n v="0"/>
    <n v="0"/>
    <n v="0"/>
    <n v="1"/>
    <n v="0"/>
    <n v="0"/>
    <n v="0"/>
    <n v="0"/>
    <n v="0"/>
    <n v="4"/>
    <n v="0"/>
    <n v="0"/>
    <n v="0"/>
    <n v="0"/>
    <n v="0"/>
    <n v="1"/>
    <n v="0"/>
    <n v="1"/>
    <n v="0"/>
    <s v="previous yrs"/>
    <n v="1"/>
    <m/>
    <m/>
    <m/>
    <m/>
    <m/>
    <s v="CY 2022"/>
    <m/>
    <m/>
    <n v="1"/>
  </r>
  <r>
    <x v="0"/>
    <s v="CARAGA"/>
    <s v="Tandag City"/>
    <n v="132958"/>
    <s v="Banahao Elementary School"/>
    <s v="CITY OF TANDAG (Capital)"/>
    <n v="1"/>
    <n v="1"/>
    <n v="4"/>
    <s v="PROPOSED CONSTRUCTION OF ONE (1) STOREY - FOUR (4) CLASSROOMS SCHOOL BUILDING (WITHOUT TOILET) WITH PROVISION OF RAINWATER COLLECTOR, SCHOOL FURNITURE, SOLAR PV ENERGY SYSTEM, AND WATER SYSTEM"/>
    <n v="15432866.165099999"/>
    <n v="0"/>
    <s v="Completed"/>
    <n v="1"/>
    <s v="December 15, 2021"/>
    <d v="1899-12-30T00:00:00"/>
    <n v="0"/>
    <n v="0"/>
    <s v="July 8, 2021"/>
    <s v="July 22, 2021"/>
    <s v="August 2, 2021"/>
    <d v="1899-12-30T00:00:00"/>
    <d v="1899-12-30T00:00:00"/>
    <n v="0"/>
    <n v="0"/>
    <n v="0"/>
    <n v="0"/>
    <n v="0"/>
    <n v="0"/>
    <n v="1"/>
    <n v="0"/>
    <n v="0"/>
    <n v="0"/>
    <n v="0"/>
    <n v="0"/>
    <n v="4"/>
    <n v="0"/>
    <n v="0"/>
    <n v="0"/>
    <n v="0"/>
    <n v="0"/>
    <n v="1"/>
    <n v="0"/>
    <n v="1"/>
    <n v="0"/>
    <s v="previous yrs"/>
    <m/>
    <m/>
    <m/>
    <m/>
    <m/>
    <m/>
    <s v="CY 2022"/>
    <m/>
    <m/>
    <n v="1"/>
  </r>
  <r>
    <x v="0"/>
    <s v="Region I"/>
    <s v="Pangasinan I, Lingayen"/>
    <n v="500372"/>
    <s v="Siapar Integrated"/>
    <s v="ANDA"/>
    <n v="1"/>
    <n v="1"/>
    <n v="4"/>
    <s v="PROPOSED CONSTRUCTION OF ONE (1) STOREY - FOUR (4) CLASSROOMS SCHOOL BUILDING (WITHOUT TOILET) WITH PROVISION OF RAINWATER COLLECTOR, WATER AND SANITATION FACILITIES (4 - SEATER), SCHOOL FURNITURE, SOLAR PV ENERGY SYSTEM, AND WATER SYSTEM &amp; STEEL GATES"/>
    <n v="18456468.134792715"/>
    <n v="18371467.59"/>
    <s v="Completed"/>
    <n v="1"/>
    <s v="May 4, 2022"/>
    <d v="1899-12-30T00:00:00"/>
    <s v="2021-07-003-INFRA"/>
    <n v="0"/>
    <d v="1899-12-30T00:00:00"/>
    <d v="1899-12-30T00:00:00"/>
    <s v="August 11, 2021"/>
    <s v="August 25, 2021"/>
    <s v="September 6, 2021"/>
    <s v="ABC East Multi Builders and Traders"/>
    <n v="0"/>
    <n v="0"/>
    <n v="0"/>
    <n v="0"/>
    <n v="0"/>
    <n v="1"/>
    <n v="0"/>
    <n v="0"/>
    <n v="0"/>
    <n v="0"/>
    <n v="0"/>
    <n v="4"/>
    <n v="0"/>
    <n v="0"/>
    <n v="0"/>
    <n v="0"/>
    <n v="0"/>
    <n v="1"/>
    <n v="0"/>
    <n v="1"/>
    <n v="0"/>
    <s v="previous yrs"/>
    <n v="1"/>
    <m/>
    <m/>
    <m/>
    <m/>
    <m/>
    <s v="CY 2022"/>
    <m/>
    <m/>
    <n v="1"/>
  </r>
  <r>
    <x v="0"/>
    <s v="Region II"/>
    <s v="Cagayan"/>
    <n v="102348"/>
    <s v="Sawang ES"/>
    <s v="ABULUG"/>
    <n v="2"/>
    <n v="1"/>
    <n v="2"/>
    <s v="CONSTRUCTION OF ONE (1) STOREY - TWO (2) CLASSROOMS SCHOOL BUILDING (WITH COMMON TOILET) WITH PROVISION OF RAINWATER COLLECTOR, SCHOOL FURNITURE, AND WATER SYSTEM"/>
    <n v="8071210.2629000004"/>
    <n v="0"/>
    <s v="Completed"/>
    <n v="1"/>
    <d v="1899-12-30T00:00:00"/>
    <d v="1899-12-30T00:00:00"/>
    <n v="0"/>
    <n v="0"/>
    <s v="Aug.1,2021"/>
    <d v="2021-08-09T00:00:00"/>
    <s v="Aug.23,2021"/>
    <d v="1899-12-30T00:00:00"/>
    <d v="1899-12-30T00:00:00"/>
    <n v="0"/>
    <n v="0"/>
    <n v="0"/>
    <n v="0"/>
    <n v="0"/>
    <n v="0"/>
    <n v="1"/>
    <n v="0"/>
    <n v="0"/>
    <n v="0"/>
    <n v="0"/>
    <n v="0"/>
    <n v="2"/>
    <n v="0"/>
    <n v="0"/>
    <n v="0"/>
    <n v="0"/>
    <n v="0"/>
    <n v="1"/>
    <n v="0"/>
    <n v="1"/>
    <n v="0"/>
    <n v="2.23"/>
    <n v="1"/>
    <m/>
    <m/>
    <m/>
    <m/>
    <m/>
    <s v="CY 2023"/>
    <m/>
    <m/>
    <n v="0"/>
  </r>
  <r>
    <x v="0"/>
    <s v="Region II"/>
    <s v="Isabela"/>
    <n v="500467"/>
    <s v="Sto. Tomas Integrated School"/>
    <s v="NAGUILIAN"/>
    <n v="2"/>
    <n v="1"/>
    <n v="4"/>
    <s v="CONSTRUCTION OF ONE (1) STOREY - FOUR (4) CLASSROOMS SCHOOL BUILDING (WITH COMMON TOILET) WITH PROVISION OF RAINWATER COLLECTOR, SCHOOL FURNITURE, SOLAR PV ENERGY SYSTEM, AND WATER SYSTEM"/>
    <n v="17304310.286934666"/>
    <n v="0"/>
    <s v="Completed"/>
    <n v="1"/>
    <d v="1899-12-30T00:00:00"/>
    <d v="1899-12-30T00:00:00"/>
    <n v="0"/>
    <n v="0"/>
    <d v="1899-12-30T00:00:00"/>
    <d v="2021-08-26T00:00:00"/>
    <d v="2021-09-08T00:00:00"/>
    <d v="1899-12-30T00:00:00"/>
    <d v="1899-12-30T00:00:00"/>
    <n v="0"/>
    <n v="0"/>
    <n v="0"/>
    <n v="0"/>
    <n v="0"/>
    <n v="0"/>
    <n v="1"/>
    <n v="0"/>
    <n v="0"/>
    <n v="0"/>
    <n v="0"/>
    <n v="0"/>
    <n v="4"/>
    <n v="0"/>
    <n v="0"/>
    <n v="0"/>
    <n v="0"/>
    <n v="0"/>
    <n v="1"/>
    <n v="0"/>
    <n v="1"/>
    <n v="0"/>
    <s v="previous yrs"/>
    <n v="1"/>
    <m/>
    <m/>
    <m/>
    <m/>
    <m/>
    <s v="CY 2022"/>
    <m/>
    <m/>
    <n v="1"/>
  </r>
  <r>
    <x v="0"/>
    <s v="Region II"/>
    <s v="Nueva Vizcaya"/>
    <n v="103989"/>
    <s v="Dulli ES"/>
    <s v="AMBAGUIO"/>
    <n v="0"/>
    <n v="1"/>
    <n v="2"/>
    <s v="PROPOSED CONSTRUCTION OF ONE (1) STOREY - TWO (2) CLASSROOMS SCHOOL BUILDING (WITH COMMON TOILET) WITH PROVISION OF RAINWATER COLLECTOR, SCHOOL FURNITURE, SOLAR PV ENERGY SYSTEM, AND WATER SYSTEM"/>
    <n v="19382746.975761913"/>
    <n v="0"/>
    <s v="Completed"/>
    <n v="1"/>
    <d v="1899-12-30T00:00:00"/>
    <d v="1899-12-30T00:00:00"/>
    <n v="0"/>
    <n v="0"/>
    <d v="2021-07-28T00:00:00"/>
    <d v="2021-08-05T00:00:00"/>
    <d v="2021-08-17T00:00:00"/>
    <d v="1899-12-30T00:00:00"/>
    <d v="1899-12-30T00:00:00"/>
    <n v="0"/>
    <s v="With punchlist of corrective works for rectification"/>
    <n v="0"/>
    <n v="0"/>
    <n v="0"/>
    <n v="0"/>
    <n v="1"/>
    <n v="0"/>
    <n v="0"/>
    <n v="0"/>
    <n v="0"/>
    <n v="0"/>
    <n v="2"/>
    <n v="0"/>
    <n v="0"/>
    <n v="0"/>
    <n v="0"/>
    <n v="0"/>
    <n v="1"/>
    <n v="0"/>
    <n v="1"/>
    <n v="0"/>
    <s v="previous yrs"/>
    <m/>
    <m/>
    <m/>
    <m/>
    <m/>
    <m/>
    <s v="CY 2022"/>
    <m/>
    <m/>
    <n v="1"/>
  </r>
  <r>
    <x v="0"/>
    <s v="Region II"/>
    <s v="Nueva Vizcaya"/>
    <n v="156003"/>
    <s v="Hamhamaan PS"/>
    <s v="AMBAGUIO"/>
    <n v="0"/>
    <n v="1"/>
    <n v="2"/>
    <s v="PROPOSED CONSTRUCTION OF ONE (1) STOREY - TWO (2) CLASSROOMS SCHOOL BUILDING (WITH COMMON TOILET) WITH PROVISION OF RAINWATER COLLECTOR, SCHOOL FURNITURE, SOLAR PV ENERGY SYSTEM, AND WATER SYSTEM"/>
    <n v="15156145.769199999"/>
    <n v="0"/>
    <s v="Completed"/>
    <n v="1"/>
    <d v="1899-12-30T00:00:00"/>
    <d v="1899-12-30T00:00:00"/>
    <n v="0"/>
    <n v="0"/>
    <d v="2021-07-28T00:00:00"/>
    <d v="2021-08-05T00:00:00"/>
    <d v="2021-08-17T00:00:00"/>
    <d v="1899-12-30T00:00:00"/>
    <d v="1899-12-30T00:00:00"/>
    <n v="0"/>
    <s v="With punchlist of corrective works for rectification"/>
    <n v="0"/>
    <n v="0"/>
    <n v="0"/>
    <n v="0"/>
    <n v="1"/>
    <n v="0"/>
    <n v="0"/>
    <n v="0"/>
    <n v="0"/>
    <n v="0"/>
    <n v="2"/>
    <n v="0"/>
    <n v="0"/>
    <n v="0"/>
    <n v="0"/>
    <n v="0"/>
    <n v="1"/>
    <n v="0"/>
    <n v="1"/>
    <n v="0"/>
    <n v="2.23"/>
    <m/>
    <m/>
    <m/>
    <m/>
    <m/>
    <m/>
    <s v="CY 2023"/>
    <m/>
    <m/>
    <n v="1"/>
  </r>
  <r>
    <x v="0"/>
    <s v="Region II"/>
    <s v="Nueva Vizcaya"/>
    <n v="104087"/>
    <s v="Kakiduguen Elementary School"/>
    <s v="KASIBU"/>
    <n v="0"/>
    <m/>
    <n v="2"/>
    <s v="PROPOSED CONSTRUCTION OF ONE (1) UNIT ONE (1) STOREY -TWO (2) CLASSROOM SCHOOL BUILDING (WITH COMMON TOILET) WITH PROVISION OF RAINWATER COLLECTOR, SOLAR PV ENERGY SYSTEM, SCHOOL FURNITURE AND WATER SYSTEM"/>
    <n v="14875664.450036502"/>
    <n v="0"/>
    <s v="Completed"/>
    <n v="1"/>
    <d v="1899-12-30T00:00:00"/>
    <d v="1899-12-30T00:00:00"/>
    <n v="0"/>
    <n v="0"/>
    <d v="2021-07-28T00:00:00"/>
    <d v="2021-08-05T00:00:00"/>
    <d v="2021-08-17T00:00:00"/>
    <d v="1899-12-30T00:00:00"/>
    <d v="1899-12-30T00:00:00"/>
    <n v="0"/>
    <s v="With punchlist of corrective works for rectification"/>
    <n v="0"/>
    <n v="0"/>
    <n v="0"/>
    <n v="0"/>
    <n v="1"/>
    <n v="0"/>
    <n v="0"/>
    <n v="0"/>
    <n v="0"/>
    <n v="0"/>
    <n v="2"/>
    <n v="0"/>
    <n v="0"/>
    <n v="0"/>
    <n v="0"/>
    <n v="0"/>
    <n v="0"/>
    <n v="0"/>
    <n v="1"/>
    <n v="0"/>
    <s v="previous yrs"/>
    <m/>
    <m/>
    <m/>
    <m/>
    <m/>
    <m/>
    <s v="CY 2022"/>
    <m/>
    <m/>
    <n v="1"/>
  </r>
  <r>
    <x v="0"/>
    <s v="Region II"/>
    <s v="Nueva Vizcaya"/>
    <n v="104087"/>
    <s v="Kakiduguen ES"/>
    <s v="KASIBU"/>
    <n v="0"/>
    <n v="1"/>
    <n v="4"/>
    <s v="CONSTRUCTION OF ONE (1) STOREY - FOUR (4) CLASSROOMS SCHOOL BUILDING (WITH COMMON TOILET) WITH PROVISION OF RAINWATER COLLECTOR, SCHOOL FURNITURE, SOLAR PV ENERGY SYSTEM, AND WATER SYSTEM "/>
    <n v="19332225.982739206"/>
    <n v="0"/>
    <s v="Completed"/>
    <n v="1"/>
    <d v="1899-12-30T00:00:00"/>
    <d v="1899-12-30T00:00:00"/>
    <n v="0"/>
    <n v="0"/>
    <d v="2021-07-28T00:00:00"/>
    <d v="2021-08-05T00:00:00"/>
    <d v="2021-08-17T00:00:00"/>
    <d v="1899-12-30T00:00:00"/>
    <d v="1899-12-30T00:00:00"/>
    <n v="0"/>
    <s v="With punchlist of corrective works for rectification"/>
    <n v="0"/>
    <n v="0"/>
    <n v="0"/>
    <n v="0"/>
    <n v="1"/>
    <n v="0"/>
    <n v="0"/>
    <n v="0"/>
    <n v="0"/>
    <n v="0"/>
    <n v="4"/>
    <n v="0"/>
    <n v="0"/>
    <n v="0"/>
    <n v="0"/>
    <n v="0"/>
    <n v="1"/>
    <n v="0"/>
    <n v="1"/>
    <n v="0"/>
    <s v="previous yrs"/>
    <m/>
    <m/>
    <m/>
    <m/>
    <m/>
    <m/>
    <s v="CY 2022"/>
    <m/>
    <m/>
    <n v="1"/>
  </r>
  <r>
    <x v="0"/>
    <s v="Region II"/>
    <s v="Nueva Vizcaya"/>
    <n v="304675"/>
    <s v="Pinayag NHS"/>
    <s v="KAYAPA"/>
    <n v="0"/>
    <n v="1"/>
    <n v="2"/>
    <s v="CONSTRUCTION OF ONE (1) STOREY -TWO (2) CLASSROOMS SCHOOL BUILDING (WITH COMMON TOILET) WITH PROVISION OF RAINWATER COLLECTOR, SCHOOL FURNITURE, SOLAR PV ENERGY SYSTEM, AND WATER SYSTEM"/>
    <n v="15331022.2192"/>
    <n v="0"/>
    <s v="Completed"/>
    <n v="1"/>
    <d v="1899-12-30T00:00:00"/>
    <d v="1899-12-30T00:00:00"/>
    <n v="0"/>
    <n v="0"/>
    <d v="2021-07-28T00:00:00"/>
    <d v="2021-08-05T00:00:00"/>
    <d v="2021-08-17T00:00:00"/>
    <d v="1899-12-30T00:00:00"/>
    <d v="1899-12-30T00:00:00"/>
    <n v="0"/>
    <n v="0"/>
    <n v="0"/>
    <n v="0"/>
    <n v="0"/>
    <n v="0"/>
    <n v="1"/>
    <n v="0"/>
    <n v="0"/>
    <n v="0"/>
    <n v="0"/>
    <n v="0"/>
    <n v="2"/>
    <n v="0"/>
    <n v="0"/>
    <n v="0"/>
    <n v="0"/>
    <n v="0"/>
    <n v="1"/>
    <n v="0"/>
    <n v="1"/>
    <n v="0"/>
    <s v="previous yrs"/>
    <n v="1"/>
    <m/>
    <m/>
    <m/>
    <m/>
    <m/>
    <s v="CY 2022"/>
    <m/>
    <m/>
    <n v="1"/>
  </r>
  <r>
    <x v="0"/>
    <s v="Region II"/>
    <s v="Nueva Vizcaya"/>
    <n v="304675"/>
    <s v="Pinayag NHS"/>
    <s v="KAYAPA"/>
    <n v="0"/>
    <m/>
    <n v="2"/>
    <s v="CONSTRUCTION OF ONE (1) STOREY -TWO (2) CLASSROOMS SCHOOL BUILDING (WITH COMMON TOILET) WITH PROVISION OF RAINWATER COLLECTOR, SCHOOL FURNITURE, SOLAR PV ENERGY SYSTEM, AND WATER SYSTEM"/>
    <n v="15331022.2192"/>
    <n v="0"/>
    <s v="Completed"/>
    <n v="1"/>
    <d v="1899-12-30T00:00:00"/>
    <d v="1899-12-30T00:00:00"/>
    <n v="0"/>
    <n v="0"/>
    <d v="2021-07-28T00:00:00"/>
    <d v="2021-08-05T00:00:00"/>
    <d v="2021-08-17T00:00:00"/>
    <d v="1899-12-30T00:00:00"/>
    <d v="1899-12-30T00:00:00"/>
    <n v="0"/>
    <n v="0"/>
    <n v="0"/>
    <n v="0"/>
    <n v="0"/>
    <n v="0"/>
    <n v="1"/>
    <n v="0"/>
    <n v="0"/>
    <n v="0"/>
    <n v="0"/>
    <n v="0"/>
    <n v="2"/>
    <n v="0"/>
    <n v="0"/>
    <n v="0"/>
    <n v="0"/>
    <n v="0"/>
    <n v="0"/>
    <n v="0"/>
    <n v="1"/>
    <n v="0"/>
    <s v="previous yrs"/>
    <n v="1"/>
    <m/>
    <m/>
    <m/>
    <m/>
    <m/>
    <s v="CY 2022"/>
    <m/>
    <m/>
    <n v="1"/>
  </r>
  <r>
    <x v="0"/>
    <s v="Region II"/>
    <s v="Quirino"/>
    <n v="156512"/>
    <s v="Tamsi Elementary School"/>
    <s v="NAGTIPUNAN"/>
    <n v="0"/>
    <n v="1"/>
    <n v="3"/>
    <s v="PROPOSED CONSTRUCTION OF ONE (1) STOREY - THREE (3) CLASSROOMS SCHOOL BUILDING (WITH COMMON TOILET) WITH PROVISION OF RAINWATER COLLECTOR, SCHOOL FURNITURE, SOLAR PV ENERGY SYSTEM, WATER SYSTEM AND RETAINING WALL "/>
    <n v="17274749.008900002"/>
    <n v="0"/>
    <s v="Completed"/>
    <n v="1"/>
    <d v="1899-12-30T00:00:00"/>
    <d v="1899-12-30T00:00:00"/>
    <n v="0"/>
    <n v="0"/>
    <d v="2021-06-30T00:00:00"/>
    <d v="2021-07-06T00:00:00"/>
    <d v="2021-07-19T00:00:00"/>
    <d v="1899-12-30T00:00:00"/>
    <d v="1899-12-30T00:00:00"/>
    <s v="NTL Builders &amp; Developer"/>
    <s v="The building is almost complete, solar panels were already installed; ongoing works includes const. of retaining walls, fence, gates, flagpole and water system. The school is inaccessible during rainy days."/>
    <n v="0"/>
    <n v="0"/>
    <n v="0"/>
    <n v="0"/>
    <n v="1"/>
    <n v="0"/>
    <n v="0"/>
    <n v="0"/>
    <n v="0"/>
    <n v="0"/>
    <n v="3"/>
    <n v="0"/>
    <n v="0"/>
    <n v="0"/>
    <n v="0"/>
    <n v="0"/>
    <n v="1"/>
    <n v="0"/>
    <n v="1"/>
    <n v="0"/>
    <n v="7.23"/>
    <m/>
    <n v="1"/>
    <m/>
    <m/>
    <m/>
    <m/>
    <s v="CY 2023"/>
    <m/>
    <m/>
    <n v="1"/>
  </r>
  <r>
    <x v="0"/>
    <s v="Region IV-A"/>
    <s v="Quezon"/>
    <n v="108792"/>
    <s v="Miyunod ES"/>
    <s v="INFANTA"/>
    <n v="1"/>
    <n v="1"/>
    <n v="4"/>
    <s v="CONSTRUCTION OF ONE (1) STOREY - FOUR (4) CLASSROOMS SCHOOL BUILDING (WITH COMMON TOILET) WITH PROVISION OF RAINWATER COLLECTOR, SCHOOL FURNITURE, SOLAR PV ENERGY SYSTEM, AND WATER SYSTEM "/>
    <n v="18842695.712467447"/>
    <n v="18830000"/>
    <s v="Completed"/>
    <n v="1"/>
    <d v="2021-11-25T00:00:00"/>
    <d v="1899-12-30T00:00:00"/>
    <n v="0"/>
    <s v="2021-60"/>
    <s v="July 2-21, 2021"/>
    <d v="2021-07-09T00:00:00"/>
    <d v="2021-07-21T00:00:00"/>
    <d v="2021-07-23T00:00:00"/>
    <d v="2021-07-28T00:00:00"/>
    <s v="BOTEY CONSTRUCTION"/>
    <n v="0"/>
    <n v="0"/>
    <n v="0"/>
    <n v="0"/>
    <n v="0"/>
    <n v="1"/>
    <n v="0"/>
    <n v="0"/>
    <n v="0"/>
    <n v="0"/>
    <n v="0"/>
    <n v="4"/>
    <n v="0"/>
    <n v="0"/>
    <n v="0"/>
    <n v="0"/>
    <n v="0"/>
    <n v="1"/>
    <n v="0"/>
    <n v="1"/>
    <n v="0"/>
    <s v="previous yrs"/>
    <n v="1"/>
    <m/>
    <m/>
    <m/>
    <m/>
    <m/>
    <s v="CY 2022"/>
    <m/>
    <m/>
    <n v="1"/>
  </r>
  <r>
    <x v="0"/>
    <s v="Region IV-A"/>
    <s v="Quezon"/>
    <n v="109039"/>
    <s v="Pag-itan E/S"/>
    <s v="PANUKULAN"/>
    <n v="1"/>
    <n v="1"/>
    <n v="2"/>
    <s v="CONSTRUCTION OF ONE (1) STOREY - TWO (2) CLASSROOMS SCHOOL BUILDING (WITH COMMON TOILET) WITH PROVISION OF RAINWATER COLLECTOR, SCHOOL FURNITURE, SOLAR PV ENERGY SYSTEM (for 4CL), AND WATER SYSTEM (for 4CL)"/>
    <n v="21194223.640451495"/>
    <n v="21163075.84"/>
    <s v="Completed"/>
    <n v="1"/>
    <d v="2021-11-25T00:00:00"/>
    <d v="1899-12-30T00:00:00"/>
    <n v="0"/>
    <s v="2021-61"/>
    <s v="July 2-21, 2021"/>
    <d v="2021-07-09T00:00:00"/>
    <d v="2021-07-21T00:00:00"/>
    <d v="2021-07-23T00:00:00"/>
    <d v="2021-07-28T00:00:00"/>
    <s v="N.T SOTELO CONSTRUCTION &amp; SUPPLY CORPORATION"/>
    <n v="0"/>
    <n v="0"/>
    <n v="0"/>
    <n v="0"/>
    <n v="0"/>
    <n v="1"/>
    <n v="0"/>
    <n v="0"/>
    <n v="0"/>
    <n v="0"/>
    <n v="0"/>
    <n v="2"/>
    <n v="0"/>
    <n v="0"/>
    <n v="0"/>
    <n v="0"/>
    <n v="0"/>
    <n v="1"/>
    <n v="0"/>
    <n v="1"/>
    <n v="0"/>
    <s v="previous yrs"/>
    <m/>
    <m/>
    <m/>
    <m/>
    <m/>
    <m/>
    <s v="CY 2022"/>
    <m/>
    <m/>
    <n v="1"/>
  </r>
  <r>
    <x v="0"/>
    <s v="Region IV-A"/>
    <s v="Quezon"/>
    <n v="109039"/>
    <s v="Pag-itan E/S"/>
    <s v="PANUKULAN"/>
    <n v="1"/>
    <m/>
    <n v="2"/>
    <s v="CONSTRUCTION OF ONE (1) STOREY - TWO (2) CLASSROOMS SCHOOL BUILDING (WITH COMMON TOILET) WITH PROVISION OF RAINWATER COLLECTOR AND SCHOOL FURNITURE"/>
    <m/>
    <n v="21163075.84"/>
    <s v="Completed"/>
    <n v="1"/>
    <d v="2021-11-25T00:00:00"/>
    <d v="1899-12-30T00:00:00"/>
    <n v="0"/>
    <s v="2021-61"/>
    <s v="July 2-21, 2021"/>
    <d v="2021-07-09T00:00:00"/>
    <d v="2021-07-21T00:00:00"/>
    <d v="2021-07-23T00:00:00"/>
    <d v="2021-07-28T00:00:00"/>
    <s v="N.T SOTELO CONSTRUCTION &amp; SUPPLY CORPORATION"/>
    <n v="0"/>
    <n v="0"/>
    <n v="0"/>
    <n v="0"/>
    <n v="0"/>
    <n v="1"/>
    <n v="0"/>
    <n v="0"/>
    <n v="0"/>
    <n v="0"/>
    <n v="0"/>
    <n v="2"/>
    <n v="0"/>
    <n v="0"/>
    <n v="0"/>
    <n v="0"/>
    <n v="0"/>
    <n v="0"/>
    <n v="0"/>
    <n v="1"/>
    <n v="0"/>
    <s v="previous yrs"/>
    <m/>
    <m/>
    <m/>
    <m/>
    <m/>
    <m/>
    <s v="CY 2022"/>
    <m/>
    <m/>
    <n v="0"/>
  </r>
  <r>
    <x v="0"/>
    <s v="Region IV-A"/>
    <s v="Quezon"/>
    <n v="109088"/>
    <s v="Alibahaban ES (Alibihaban ES)"/>
    <s v="SAN ANDRES"/>
    <n v="3"/>
    <n v="1"/>
    <n v="2"/>
    <s v="PROPOSED CONSTRUCTION OF ONE (1) STOREY - TWO (2) CLASSROOMS SCHOOL BUILDING (WITH COMMON TOILET) WITH PROVISION OF RAINWATER COLLECTOR, SCHOOL FURNITURE, SOLAR PV ENERGY SYSTEM, AND WATER SYSTEM"/>
    <n v="15610253.566"/>
    <n v="15590167"/>
    <s v="Completed"/>
    <n v="1"/>
    <d v="2021-11-25T00:00:00"/>
    <d v="1899-12-30T00:00:00"/>
    <n v="0"/>
    <s v="2021-62"/>
    <s v="July 2-21, 2021"/>
    <d v="2021-07-09T00:00:00"/>
    <d v="2021-07-21T00:00:00"/>
    <d v="2021-07-23T00:00:00"/>
    <d v="2021-07-28T00:00:00"/>
    <s v="M.G VILLAMIN CONSTRUCTION"/>
    <n v="0"/>
    <n v="0"/>
    <n v="0"/>
    <n v="0"/>
    <n v="0"/>
    <n v="1"/>
    <n v="0"/>
    <n v="0"/>
    <n v="0"/>
    <n v="0"/>
    <n v="0"/>
    <n v="2"/>
    <n v="0"/>
    <n v="0"/>
    <n v="0"/>
    <n v="0"/>
    <n v="0"/>
    <n v="1"/>
    <n v="0"/>
    <n v="1"/>
    <n v="0"/>
    <s v="previous yrs"/>
    <m/>
    <m/>
    <m/>
    <m/>
    <m/>
    <m/>
    <s v="CY 2022"/>
    <m/>
    <m/>
    <n v="1"/>
  </r>
  <r>
    <x v="0"/>
    <s v="Region IV-A"/>
    <s v="Quezon"/>
    <n v="108830"/>
    <s v="Villaminda ES"/>
    <s v="LOPEZ"/>
    <n v="4"/>
    <n v="1"/>
    <n v="2"/>
    <s v="PROPOSED CONSTRUCTION OF ONE (1) STOREY - TWO (2) CLASSROOMS SCHOOL BUILDING (WITH COMMON TOILET) WITH PROVISION OF RAINWATER COLLECTOR, SCHOOL FURNITURE, SOLAR PV ENERGY SYSTEM, AND WATER SYSTEM"/>
    <n v="15080003.567920705"/>
    <n v="15059979"/>
    <s v="Completed"/>
    <n v="1"/>
    <d v="2021-11-25T00:00:00"/>
    <d v="1899-12-30T00:00:00"/>
    <n v="0"/>
    <s v="2021-63"/>
    <s v="July 2-21, 2021"/>
    <d v="2021-07-09T00:00:00"/>
    <d v="2021-07-21T00:00:00"/>
    <d v="2021-07-23T00:00:00"/>
    <d v="2021-07-28T00:00:00"/>
    <s v="M.G VILLAMIN CONSTRUCTION"/>
    <n v="0"/>
    <n v="0"/>
    <n v="0"/>
    <n v="0"/>
    <n v="0"/>
    <n v="1"/>
    <n v="0"/>
    <n v="0"/>
    <n v="0"/>
    <n v="0"/>
    <n v="0"/>
    <n v="2"/>
    <n v="0"/>
    <n v="0"/>
    <n v="0"/>
    <n v="0"/>
    <n v="0"/>
    <n v="1"/>
    <n v="0"/>
    <n v="1"/>
    <n v="0"/>
    <s v="previous yrs"/>
    <n v="1"/>
    <m/>
    <m/>
    <m/>
    <m/>
    <m/>
    <s v="CY 2022"/>
    <m/>
    <m/>
    <n v="1"/>
  </r>
  <r>
    <x v="0"/>
    <s v="Region IV-A"/>
    <s v="Rizal"/>
    <n v="109468"/>
    <s v="San Rafael ES - Inigan ES"/>
    <s v="RODRIGUEZ (MONTALBAN)"/>
    <n v="2"/>
    <n v="1"/>
    <n v="2"/>
    <s v="PROPOSED CONSTRUCTION OF ONE (1) STOREY - TWO (2) CLASSROOMS SCHOOL BUILDING (WITH COMMON TOILET) WITH PROVISION OF   RAINWATER COLLECTOR, SCHOOL FURNITURE, SOLAR PV ENERGY SYSTEM, AND WATER SYSTEM"/>
    <n v="15419235.073800001"/>
    <n v="15110797.65"/>
    <s v="Completed"/>
    <n v="1"/>
    <d v="1899-12-30T00:00:00"/>
    <d v="1899-12-30T00:00:00"/>
    <s v="INFRA-2021-002"/>
    <s v="INFRA-2021-002"/>
    <s v="July 19, 2021"/>
    <s v="July 27, 2021"/>
    <s v="August 9, 2021"/>
    <s v="Setpember 1, 2021"/>
    <s v="Setpember 14, 2021"/>
    <s v="A. Suelila Constructiomn"/>
    <n v="0"/>
    <n v="0"/>
    <n v="0"/>
    <n v="0"/>
    <n v="0"/>
    <n v="1"/>
    <n v="0"/>
    <n v="0"/>
    <n v="0"/>
    <n v="0"/>
    <n v="0"/>
    <n v="2"/>
    <n v="0"/>
    <n v="0"/>
    <n v="0"/>
    <n v="0"/>
    <n v="0"/>
    <n v="1"/>
    <n v="0"/>
    <n v="1"/>
    <n v="0"/>
    <s v="previous yrs"/>
    <n v="1"/>
    <m/>
    <m/>
    <m/>
    <m/>
    <m/>
    <s v="CY 2022"/>
    <m/>
    <m/>
    <n v="1"/>
  </r>
  <r>
    <x v="0"/>
    <s v="Region IV-B"/>
    <s v="Marinduque"/>
    <n v="109901"/>
    <s v="Tambunan ES"/>
    <s v="BOAC (Capital)"/>
    <n v="0"/>
    <n v="1"/>
    <n v="4"/>
    <s v="PROPOSED CONSTRUCTION OF 1STY4CL SCHOOL BLDG (WITH COMMON TOILET) WITH PROVISION OF RAIN WATER COLLECTOR, SCHOOL FURNITURE, SOLAR PV ENERGY SYSTEM, AND WATER SYSTEM"/>
    <n v="20455972.289099999"/>
    <n v="0"/>
    <s v="Completed"/>
    <n v="1"/>
    <d v="2022-08-15T00:00:00"/>
    <d v="1899-12-30T00:00:00"/>
    <n v="0"/>
    <n v="0"/>
    <d v="1899-12-30T00:00:00"/>
    <d v="1899-12-30T00:00:00"/>
    <d v="1899-12-30T00:00:00"/>
    <d v="1899-12-30T00:00:00"/>
    <d v="1899-12-30T00:00:00"/>
    <n v="0"/>
    <n v="0"/>
    <n v="0"/>
    <n v="0"/>
    <n v="0"/>
    <n v="0"/>
    <n v="1"/>
    <n v="0"/>
    <n v="0"/>
    <n v="0"/>
    <n v="0"/>
    <n v="0"/>
    <n v="4"/>
    <n v="0"/>
    <n v="0"/>
    <n v="0"/>
    <n v="0"/>
    <n v="0"/>
    <n v="1"/>
    <n v="0"/>
    <n v="1"/>
    <n v="0"/>
    <s v="previous yrs"/>
    <m/>
    <m/>
    <m/>
    <m/>
    <m/>
    <m/>
    <s v="CY 2022"/>
    <m/>
    <m/>
    <n v="1"/>
  </r>
  <r>
    <x v="0"/>
    <s v="Region IV-B"/>
    <s v="Oriental Mindoro"/>
    <n v="110339"/>
    <s v="Mamalao Mangyan School"/>
    <s v="BACO"/>
    <n v="1"/>
    <n v="1"/>
    <n v="4"/>
    <s v="PROPOSED CONSTRUCTION OF ONE (1) STOREY - FOUR (4) CLASSROOMS SCHOOL BUILDING (WITH COMMON TOILET) WITH PROVISION OF RAINWATER COLLECTOR, SCHOOL FURNITURE, AND SOLAR PV ENERGY SYSTEM"/>
    <n v="20188286.032668404"/>
    <n v="20087944.350000001"/>
    <s v="Completed"/>
    <n v="1"/>
    <s v="April 05, 2022"/>
    <s v="March 07, 2022"/>
    <s v="LMS 2020 - R IV-B - Oriental Mindoro - 001"/>
    <s v="015-2021"/>
    <s v="July 06, 2021"/>
    <s v="July 14, 2021"/>
    <s v="July 26, 2021"/>
    <s v="Aug. 11, 2021"/>
    <s v="Aug. 31, 2021"/>
    <s v="CMSEL Construction and Developer"/>
    <n v="0"/>
    <n v="0"/>
    <n v="0"/>
    <n v="0"/>
    <n v="0"/>
    <n v="1"/>
    <n v="0"/>
    <n v="0"/>
    <n v="0"/>
    <n v="0"/>
    <n v="0"/>
    <n v="4"/>
    <n v="0"/>
    <n v="0"/>
    <n v="0"/>
    <n v="0"/>
    <n v="0"/>
    <n v="1"/>
    <n v="0"/>
    <n v="1"/>
    <n v="0"/>
    <s v="previous yrs"/>
    <n v="1"/>
    <m/>
    <m/>
    <m/>
    <m/>
    <m/>
    <s v="CY 2022"/>
    <m/>
    <m/>
    <n v="1"/>
  </r>
  <r>
    <x v="0"/>
    <s v="Region IV-B"/>
    <s v="Oriental Mindoro"/>
    <n v="170036"/>
    <s v="Bailan ES"/>
    <s v="BULALACAO (SAN PEDRO)"/>
    <n v="2"/>
    <n v="1"/>
    <n v="4"/>
    <s v="PROPOSED CONSTRUCTION OF ONE (1) STOREY - FOUR (4) CLASSROOMS SCHOOL BUILDING (WITH COMMON TOILET) WITH PROVISION OF RAINWATER COLLECTOR, SCHOOL FURNITURE, AND SOLAR PV ENERGY SYSTEM"/>
    <n v="19229984.414338745"/>
    <n v="18180121.460000001"/>
    <s v="Completed"/>
    <n v="1"/>
    <s v="June 15, 2022"/>
    <s v="June 14, 2022"/>
    <s v="LMS 2020 - R IV-B - Oriental Mindoro - 002"/>
    <s v="019-2021"/>
    <s v="July 06, 2021"/>
    <s v="July 14, 2021"/>
    <s v="July 26, 2021"/>
    <s v="Aug. 11, 2021"/>
    <s v="Sept. 03, 2021"/>
    <s v="Orient Star Construction Inc."/>
    <s v="with contract time extension"/>
    <n v="0"/>
    <n v="0"/>
    <n v="0"/>
    <n v="0"/>
    <n v="1"/>
    <n v="0"/>
    <n v="0"/>
    <n v="0"/>
    <n v="0"/>
    <n v="0"/>
    <n v="4"/>
    <n v="0"/>
    <n v="0"/>
    <n v="0"/>
    <n v="0"/>
    <n v="0"/>
    <n v="1"/>
    <n v="0"/>
    <n v="1"/>
    <n v="0"/>
    <s v="previous yrs"/>
    <m/>
    <m/>
    <m/>
    <m/>
    <m/>
    <m/>
    <s v="CY 2022"/>
    <m/>
    <m/>
    <n v="1"/>
  </r>
  <r>
    <x v="0"/>
    <s v="Region IV-B"/>
    <s v="Puerto Princesa City"/>
    <n v="111525"/>
    <s v="Nasuduan ES"/>
    <s v="Puerto Princesa City"/>
    <n v="3"/>
    <n v="1"/>
    <n v="4"/>
    <s v="CONSTRUCTION OF ONE (1) STOREY - FOUR (4) CLASSROOMS SCHOOL BUILDING (WITH COMMON TOILET) WITH PROVISION OF RAINWATER COLLECTOR, SCHOOL FURNITURE, SOLAR PV ENERGY SYSTEM, AND WATER SYSTEM"/>
    <n v="19185222.799400423"/>
    <n v="17849626.850000001"/>
    <s v="Completed"/>
    <n v="1"/>
    <s v="May 19, 2022_x000a_Revised: June 18, 2022"/>
    <d v="2022-06-15T00:00:00"/>
    <n v="0"/>
    <s v="INFRA 2021-03"/>
    <s v="July 27,2021"/>
    <s v="August 3,2021"/>
    <d v="2021-08-16T00:00:00"/>
    <s v="Sept. 10, 2021"/>
    <s v="Sept. 14, 2021"/>
    <s v="Maryknoll Builders and Supply"/>
    <n v="0"/>
    <n v="0"/>
    <n v="0"/>
    <n v="0"/>
    <n v="0"/>
    <n v="1"/>
    <n v="0"/>
    <n v="0"/>
    <n v="0"/>
    <n v="0"/>
    <n v="0"/>
    <n v="4"/>
    <n v="0"/>
    <n v="0"/>
    <n v="0"/>
    <n v="0"/>
    <n v="0"/>
    <n v="1"/>
    <n v="0"/>
    <n v="1"/>
    <n v="0"/>
    <s v="previous yrs"/>
    <n v="1"/>
    <m/>
    <m/>
    <m/>
    <m/>
    <m/>
    <s v="CY 2022"/>
    <m/>
    <m/>
    <n v="1"/>
  </r>
  <r>
    <x v="0"/>
    <s v="Region IX"/>
    <s v="Isabela City"/>
    <n v="305549"/>
    <s v="Lampinigan National High School"/>
    <s v="CITY OF ISABELA (Capital)"/>
    <n v="0"/>
    <n v="1"/>
    <n v="4"/>
    <s v="CONSTRUCTION OF ONE (1) STOREY - FOUR (4) CLASSROOMS SCHOOL BUILDING (WITH COMMON TOILET) WITH PROVISION OF RAINWATER COLLECTOR, SCHOOL FURNITURE, SOLAR PV ENERGY SYSTEM, AND WATER SYSTEM"/>
    <n v="19525553.375664823"/>
    <n v="19417116.629999999"/>
    <s v="Completed"/>
    <n v="1"/>
    <d v="2021-12-30T00:00:00"/>
    <d v="2022-06-23T00:00:00"/>
    <s v="INFRA2021-01"/>
    <s v="INFRA2021-01"/>
    <s v="July 4-11, 2021"/>
    <s v="July 12, 2021"/>
    <s v="July 26, 2021"/>
    <s v="July 29, 2021"/>
    <s v="August 3, 2021"/>
    <s v="2M CONSTRUCTION AND ENTERPRISES"/>
    <s v="None"/>
    <n v="0"/>
    <n v="0"/>
    <n v="0"/>
    <n v="0"/>
    <n v="1"/>
    <n v="0"/>
    <n v="0"/>
    <n v="0"/>
    <n v="0"/>
    <n v="0"/>
    <n v="4"/>
    <n v="0"/>
    <n v="0"/>
    <n v="0"/>
    <n v="0"/>
    <n v="0"/>
    <n v="1"/>
    <n v="0"/>
    <n v="1"/>
    <n v="0"/>
    <s v="previous yrs"/>
    <n v="1"/>
    <m/>
    <m/>
    <m/>
    <m/>
    <m/>
    <s v="CY 2022"/>
    <m/>
    <m/>
    <n v="1"/>
  </r>
  <r>
    <x v="0"/>
    <s v="Region IX"/>
    <s v="Zamboanga City"/>
    <n v="126155"/>
    <s v="Camp Socorro"/>
    <s v="ZAMBOANGA CITY"/>
    <n v="2"/>
    <n v="1"/>
    <n v="4"/>
    <s v="PROPOSED CONSTRUCTION ONE (1) STOREY - FOUR (4) CLASSROOMS SCHOOL BUILDING (WITH COMMON TOILET) WITH PROVISION OF RAINWATER COLLECTOR, SCHOOL FURNITURE, SOLAR PV ENERGY SYSTEM, AND WATER SYSTEM"/>
    <n v="22006289"/>
    <n v="21998288.850000001"/>
    <s v="Completed"/>
    <n v="1"/>
    <d v="2021-12-04T00:00:00"/>
    <d v="2022-05-04T00:00:00"/>
    <s v="06-0030-21"/>
    <s v="06-0030-21"/>
    <d v="2021-07-02T00:00:00"/>
    <d v="2021-07-09T00:00:00"/>
    <d v="2021-07-21T00:00:00"/>
    <d v="2021-08-11T00:00:00"/>
    <d v="2021-08-21T00:00:00"/>
    <s v="Zamboanga 3VC CONSTRUCTION INCORPORATED "/>
    <s v="None"/>
    <n v="0"/>
    <n v="0"/>
    <n v="0"/>
    <n v="0"/>
    <n v="1"/>
    <n v="0"/>
    <n v="0"/>
    <n v="0"/>
    <n v="0"/>
    <n v="0"/>
    <n v="4"/>
    <n v="0"/>
    <n v="0"/>
    <n v="0"/>
    <n v="0"/>
    <n v="0"/>
    <n v="1"/>
    <n v="0"/>
    <n v="1"/>
    <n v="0"/>
    <s v="previous yrs"/>
    <m/>
    <m/>
    <m/>
    <m/>
    <m/>
    <m/>
    <s v="CY 2022"/>
    <m/>
    <m/>
    <n v="1"/>
  </r>
  <r>
    <x v="0"/>
    <s v="Region IX"/>
    <s v="Zamboanga del Norte"/>
    <n v="303702"/>
    <s v="Sitog NHS Ext - Dabiak"/>
    <s v="Katipunan"/>
    <n v="2"/>
    <n v="1"/>
    <n v="2"/>
    <s v="CONSTRUCTION OFONE (1) STOREY - TWO (2) CLASSROOMS SCHOOL BUILDING (WITH COMMON TOILET) WITH PROVISION OF RAINWATER COLLECTOR, SCHOOL FURNITURE, SOLAR PV ENERGY SYSTEM, AND WATER SYSTEM"/>
    <n v="20686643.261036497"/>
    <n v="10204006.09"/>
    <s v="Completed"/>
    <n v="1"/>
    <d v="2021-12-31T00:00:00"/>
    <d v="2021-12-31T00:00:00"/>
    <s v="CB 2021-023"/>
    <s v="CB 2021-023"/>
    <s v="July 1, 2021"/>
    <s v="July 9, 2021"/>
    <s v="July 22, 2021"/>
    <s v="July 27, 2021"/>
    <s v="Aug. 4, 2021"/>
    <s v="YSL BUILDERS"/>
    <s v="None"/>
    <n v="0"/>
    <n v="0"/>
    <n v="0"/>
    <n v="0"/>
    <n v="1"/>
    <n v="0"/>
    <n v="0"/>
    <n v="0"/>
    <n v="0"/>
    <n v="0"/>
    <n v="2"/>
    <n v="0"/>
    <n v="0"/>
    <n v="0"/>
    <n v="0"/>
    <n v="0"/>
    <n v="1"/>
    <n v="0"/>
    <n v="1"/>
    <n v="0"/>
    <s v="previous yrs"/>
    <n v="1"/>
    <m/>
    <m/>
    <m/>
    <m/>
    <m/>
    <s v="CY 2022"/>
    <m/>
    <m/>
    <n v="1"/>
  </r>
  <r>
    <x v="0"/>
    <s v="Region IX"/>
    <s v="Zamboanga del Norte"/>
    <n v="303702"/>
    <s v="Sitog NHS Ext - Dabiak"/>
    <s v="Katipunan"/>
    <n v="2"/>
    <m/>
    <n v="2"/>
    <s v="CONSTRUCTION OFONE (1) STOREY - TWO (2) CLASSROOMS SCHOOL BUILDING (WITH COMMON TOILET) WITH PROVISION OF RAINWATER COLLECTOR, SCHOOL FURNITURE, SOLAR PV ENERGY SYSTEM, AND WATER SYSTEM"/>
    <m/>
    <n v="10204006.09"/>
    <s v="Completed"/>
    <n v="1"/>
    <d v="2021-12-31T00:00:00"/>
    <d v="2021-12-31T00:00:00"/>
    <s v="CB 2021-023"/>
    <s v="CB 2021-023"/>
    <s v="July 1, 2021"/>
    <s v="July 9, 2021"/>
    <s v="July 22, 2021"/>
    <s v="July 27, 2021"/>
    <s v="Aug. 4, 2021"/>
    <s v="YSL BUILDERS"/>
    <s v="None"/>
    <n v="0"/>
    <n v="0"/>
    <n v="0"/>
    <n v="0"/>
    <n v="1"/>
    <n v="0"/>
    <n v="0"/>
    <n v="0"/>
    <n v="0"/>
    <n v="0"/>
    <n v="2"/>
    <n v="0"/>
    <n v="0"/>
    <n v="0"/>
    <n v="0"/>
    <n v="0"/>
    <n v="0"/>
    <n v="0"/>
    <n v="1"/>
    <n v="0"/>
    <s v="previous yrs"/>
    <n v="1"/>
    <m/>
    <m/>
    <m/>
    <m/>
    <m/>
    <s v="CY 2022"/>
    <m/>
    <m/>
    <n v="1"/>
  </r>
  <r>
    <x v="0"/>
    <s v="Region IX"/>
    <s v="Zamboanga del Sur"/>
    <n v="124885"/>
    <s v="Bag-Ong Mandaue IPS"/>
    <s v="AURORA"/>
    <n v="1"/>
    <n v="1"/>
    <n v="4"/>
    <s v="CONSTRUCTION OF ONE (1) STOREY - FOUR (4) CLASSROOMS SCHOOL BUILDING (WITH COMMON TOILET) WITH PROVISION OF RAINWATER COLLECTOR, SCHOOL FURNITURE, SOLAR PV ENERGY SYSTEM, AND WATER SYSTEM"/>
    <n v="18695810.126542233"/>
    <n v="18684761.34"/>
    <s v="Completed"/>
    <n v="1"/>
    <d v="2021-12-31T00:00:00"/>
    <d v="2022-03-02T00:00:00"/>
    <s v="ZDS- 20- LMS-01 "/>
    <s v="ZDS- 20- LMS-01 "/>
    <d v="2021-07-08T00:00:00"/>
    <d v="2021-07-16T00:00:00"/>
    <d v="2021-07-28T00:00:00"/>
    <d v="2021-08-05T00:00:00"/>
    <d v="2021-08-11T00:00:00"/>
    <s v="GENETIAN BUILDERS AND ENTERPRISES INC"/>
    <s v="None"/>
    <n v="0"/>
    <n v="0"/>
    <n v="0"/>
    <n v="0"/>
    <n v="1"/>
    <n v="0"/>
    <n v="0"/>
    <n v="0"/>
    <n v="0"/>
    <n v="0"/>
    <n v="4"/>
    <n v="0"/>
    <n v="0"/>
    <n v="0"/>
    <n v="0"/>
    <n v="0"/>
    <n v="1"/>
    <n v="0"/>
    <n v="1"/>
    <n v="0"/>
    <s v="previous yrs"/>
    <n v="1"/>
    <m/>
    <m/>
    <m/>
    <m/>
    <m/>
    <s v="CY 2022"/>
    <m/>
    <m/>
    <n v="1"/>
  </r>
  <r>
    <x v="0"/>
    <s v="Region IX"/>
    <s v="Zamboanga Sibugay"/>
    <n v="125746"/>
    <s v="San Jose PS"/>
    <s v="OLUTANGA"/>
    <n v="1"/>
    <n v="1"/>
    <n v="4"/>
    <s v="PROPOSED CONSTRUCTION OF ONE (1) STOREY - FOUR (4) CLASSROOMS SCHOOL BUILDING (WITH COMMON TOILET) WITH PROVISION OF RAINWATER COLLECTOR, SCHOOL FURNITURE, SOLAR PV ENERGY SYSTEM, AND WATER SYSTEM"/>
    <n v="19309086.908299997"/>
    <n v="19290632.399999999"/>
    <s v="Completed"/>
    <n v="1"/>
    <s v="On-going Suspension Order since March 02, 2022"/>
    <s v="-"/>
    <s v="ZSY-2020LMS-01"/>
    <s v="ZSY-2020LMS-01"/>
    <s v="June 29, 2021"/>
    <s v="July 17, 2021"/>
    <s v="July 19, 2021"/>
    <d v="2021-07-30T00:00:00"/>
    <d v="2021-08-26T00:00:00"/>
    <s v="CPAN Engineering &amp; Enterprises"/>
    <s v="Change Order (Water Pump Solar Panel) for C.O. approval"/>
    <n v="0"/>
    <n v="0"/>
    <n v="0"/>
    <n v="0"/>
    <n v="1"/>
    <n v="0"/>
    <n v="0"/>
    <n v="0"/>
    <n v="0"/>
    <n v="0"/>
    <n v="4"/>
    <n v="0"/>
    <n v="0"/>
    <n v="0"/>
    <n v="0"/>
    <n v="0"/>
    <n v="1"/>
    <n v="0"/>
    <n v="1"/>
    <n v="0"/>
    <s v="previous yrs"/>
    <n v="1"/>
    <m/>
    <m/>
    <m/>
    <m/>
    <m/>
    <s v="CY 2022"/>
    <m/>
    <m/>
    <n v="1"/>
  </r>
  <r>
    <x v="0"/>
    <s v="Region V"/>
    <s v="Camarines Sur"/>
    <n v="112696"/>
    <s v="Tampuhan ES"/>
    <s v="LIBMANAN"/>
    <n v="2"/>
    <n v="1"/>
    <n v="2"/>
    <s v="PROPOSED CONSTRUCTION OF ONE (1) STOREY - TWO (2) CLASSROOMS SCHOOL BUILDING (WITH COMMON TOILET) WITH PROVISION OF RAINWATER COLLECTOR, SCHOOL FURNITURE, AND WATER SYSTEM"/>
    <n v="8580284.0650931783"/>
    <n v="0"/>
    <s v="Reverted"/>
    <n v="0"/>
    <d v="1899-12-30T00:00:00"/>
    <d v="1899-12-30T00:00:00"/>
    <n v="0"/>
    <n v="0"/>
    <d v="1899-12-30T00:00:00"/>
    <d v="1899-12-30T00:00:00"/>
    <d v="1899-12-30T00:00:00"/>
    <d v="1899-12-30T00:00:00"/>
    <d v="1899-12-30T00:00:00"/>
    <n v="0"/>
    <s v="resolution to cancel due to time constraint for procurement activities"/>
    <n v="1"/>
    <n v="0"/>
    <n v="0"/>
    <n v="0"/>
    <n v="0"/>
    <n v="0"/>
    <n v="2"/>
    <n v="0"/>
    <n v="0"/>
    <n v="0"/>
    <n v="0"/>
    <n v="0"/>
    <n v="1"/>
    <n v="0"/>
    <n v="0"/>
    <n v="0"/>
    <n v="0"/>
    <n v="0"/>
    <n v="0"/>
    <n v="0"/>
    <m/>
    <m/>
    <m/>
    <m/>
    <m/>
    <m/>
    <m/>
    <m/>
    <m/>
    <m/>
    <n v="0"/>
  </r>
  <r>
    <x v="0"/>
    <s v="Region V"/>
    <s v="Catanduanes"/>
    <n v="113171"/>
    <s v="San Miguel Elementary School"/>
    <s v="BARAS"/>
    <n v="0"/>
    <n v="1"/>
    <n v="2"/>
    <s v="CONSTRUCTION OF ONE (1) STOREY - TWO (2) CLASSROOMS SCHOOL BUILDING (WITH COMMON TOILET) WITH PROVISION OF RAINWATER COLLECTOR, SCHOOL FURNITURE, PERIMETER FENCE (1 BAY = 3.0m)"/>
    <n v="8140400.6798027009"/>
    <n v="0"/>
    <s v="Completed"/>
    <n v="1"/>
    <d v="1899-12-30T00:00:00"/>
    <d v="1899-12-30T00:00:00"/>
    <n v="0"/>
    <n v="0"/>
    <d v="1899-12-30T00:00:00"/>
    <d v="1899-12-30T00:00:00"/>
    <d v="1899-12-30T00:00:00"/>
    <d v="1899-12-30T00:00:00"/>
    <d v="1899-12-30T00:00:00"/>
    <n v="0"/>
    <n v="0"/>
    <n v="0"/>
    <n v="0"/>
    <n v="0"/>
    <n v="0"/>
    <n v="1"/>
    <n v="0"/>
    <n v="0"/>
    <n v="0"/>
    <n v="0"/>
    <n v="0"/>
    <n v="2"/>
    <n v="0"/>
    <n v="0"/>
    <n v="0"/>
    <n v="0"/>
    <n v="0"/>
    <n v="1"/>
    <n v="0"/>
    <n v="1"/>
    <n v="0"/>
    <s v="previous yrs"/>
    <m/>
    <m/>
    <m/>
    <m/>
    <m/>
    <m/>
    <s v="CY 2022"/>
    <m/>
    <m/>
    <n v="0"/>
  </r>
  <r>
    <x v="0"/>
    <s v="Region V"/>
    <s v="Catanduanes"/>
    <n v="113339"/>
    <s v="Dugui San Isidro Elementary School"/>
    <s v="VIRAC (Capital)"/>
    <n v="0"/>
    <n v="1"/>
    <n v="2"/>
    <s v="CONSTRUCTION OF ONE (1) STOREY - TWO (2) CLASSROOMS SCHOOL BUILDING (WITH COMMON TOILET) WITH PROVISION OF RAINWATER COLLECTOR, SCHOOL FURNITURE, PERIMETER FENCE (1 BAY = 3.0m), SOLAR PV ENERGY SYSTEM, AND WATER SYSTEM"/>
    <n v="8140400.6798027009"/>
    <n v="0"/>
    <s v="Completed"/>
    <n v="1"/>
    <d v="1899-12-30T00:00:00"/>
    <d v="1899-12-30T00:00:00"/>
    <n v="0"/>
    <n v="0"/>
    <d v="1899-12-30T00:00:00"/>
    <d v="1899-12-30T00:00:00"/>
    <d v="1899-12-30T00:00:00"/>
    <d v="1899-12-30T00:00:00"/>
    <d v="1899-12-30T00:00:00"/>
    <n v="0"/>
    <n v="0"/>
    <n v="0"/>
    <n v="0"/>
    <n v="0"/>
    <n v="0"/>
    <n v="1"/>
    <n v="0"/>
    <n v="0"/>
    <n v="0"/>
    <n v="0"/>
    <n v="0"/>
    <n v="2"/>
    <n v="0"/>
    <n v="0"/>
    <n v="0"/>
    <n v="0"/>
    <n v="0"/>
    <n v="1"/>
    <n v="0"/>
    <n v="1"/>
    <n v="0"/>
    <s v="previous yrs"/>
    <m/>
    <m/>
    <m/>
    <m/>
    <m/>
    <m/>
    <s v="CY 2022"/>
    <m/>
    <m/>
    <n v="1"/>
  </r>
  <r>
    <x v="0"/>
    <s v="Region V"/>
    <s v="Masbate"/>
    <n v="113458"/>
    <s v="Mapitogo Elementary School"/>
    <s v="BALUD"/>
    <n v="2"/>
    <n v="1"/>
    <n v="4"/>
    <s v="CONSTRUCTION OF ONE (1) STOREY - FOUR (4) CLASSROOMS SCHOOL BUILDING (WITH COMMON TOILET) WITH PROVISION OF RAINWATER COLLECTOR, SCHOOL FURNITURE, AND WATER SYSTEM"/>
    <n v="10351655.59515979"/>
    <n v="10298568.140000001"/>
    <s v="Completed"/>
    <n v="1"/>
    <d v="1899-12-30T00:00:00"/>
    <d v="1899-12-30T00:00:00"/>
    <n v="0"/>
    <n v="0"/>
    <d v="1899-12-30T00:00:00"/>
    <d v="1899-12-30T00:00:00"/>
    <d v="1899-12-30T00:00:00"/>
    <d v="1899-12-30T00:00:00"/>
    <d v="1899-12-30T00:00:00"/>
    <s v="3R3M Const. and Supply"/>
    <n v="0"/>
    <n v="0"/>
    <n v="0"/>
    <n v="0"/>
    <n v="0"/>
    <n v="1"/>
    <n v="0"/>
    <n v="0"/>
    <n v="0"/>
    <n v="0"/>
    <n v="0"/>
    <n v="4"/>
    <n v="0"/>
    <n v="0"/>
    <n v="0"/>
    <n v="0"/>
    <n v="0"/>
    <n v="1"/>
    <n v="0"/>
    <n v="1"/>
    <n v="0"/>
    <s v="previous yrs"/>
    <m/>
    <m/>
    <m/>
    <m/>
    <m/>
    <m/>
    <s v="CY 2022"/>
    <m/>
    <m/>
    <n v="0"/>
  </r>
  <r>
    <x v="0"/>
    <s v="Region VI"/>
    <s v="Antique"/>
    <n v="114985"/>
    <s v="Caloy-ahan PS"/>
    <s v="Bugasong"/>
    <n v="0"/>
    <n v="1"/>
    <n v="4"/>
    <s v=" CONSTRUCTION OF ONE (1) STOREY - FOUR (4) CLASSROOMS SCHOOL BUILDING (WITH COMMON TOILET) WITH PROVISION OF RAINWATER COLLECTOR, SCHOOL FURNITURE, SOLAR PV ENERGY SYSTEM, AND WATER SYSTEM"/>
    <n v="23766742.204969842"/>
    <n v="19613104.899999999"/>
    <s v="Completed"/>
    <n v="1"/>
    <d v="2022-10-30T00:00:00"/>
    <d v="2023-07-14T00:00:00"/>
    <s v="R6-D2-2020BEFF-13-NC"/>
    <s v="R6-D2-2020BEFF-13-NC"/>
    <d v="2021-07-12T00:00:00"/>
    <d v="2021-07-19T00:00:00"/>
    <d v="2021-08-02T00:00:00"/>
    <d v="2021-08-16T00:00:00"/>
    <d v="1899-12-30T00:00:00"/>
    <s v="Nesmark Construction Enterprises"/>
    <s v="Nearly completion on finishing works, and delivery of school furnitures."/>
    <n v="0"/>
    <n v="0"/>
    <n v="0"/>
    <n v="0"/>
    <n v="1"/>
    <n v="0"/>
    <n v="0"/>
    <n v="0"/>
    <n v="0"/>
    <n v="0"/>
    <n v="4"/>
    <n v="0"/>
    <n v="0"/>
    <n v="0"/>
    <n v="0"/>
    <n v="0"/>
    <n v="1"/>
    <n v="0"/>
    <n v="1"/>
    <n v="0"/>
    <n v="7.23"/>
    <m/>
    <m/>
    <m/>
    <m/>
    <m/>
    <m/>
    <s v="CY 2023"/>
    <m/>
    <m/>
    <n v="1"/>
  </r>
  <r>
    <x v="0"/>
    <s v="Region VI"/>
    <s v="Capiz"/>
    <n v="115627"/>
    <s v="Jamul-awon ES"/>
    <s v="PANAY"/>
    <n v="1"/>
    <n v="1"/>
    <n v="4"/>
    <s v=" CONSTRUCTION OF ONE (1) STOREY - FOUR (4) CLASSROOMS SCHOOL BUILDING (WITH COMMON TOILET) WITH PROVISION OF RAINWATER COLLECTOR, SCHOOL FURNITURE,AND WATER SYSTEM"/>
    <n v="20180339.279400002"/>
    <n v="13027738.300000001"/>
    <s v="Completed"/>
    <n v="1"/>
    <s v="April 19, 2022"/>
    <d v="1899-12-30T00:00:00"/>
    <s v="R6-DepED-Capiz-CY2020-Last Mile School-Lot 2"/>
    <n v="0"/>
    <s v="August 23, 2021"/>
    <s v="September 1, 2021"/>
    <s v="September 14, 2021"/>
    <s v="October 11, 2021"/>
    <s v="October 21, 2021"/>
    <s v="ORANGEKONSTRUCT CIVIL ENGINEERING SERVICES"/>
    <s v="Schedule of pre-procurement 8/17/2021"/>
    <n v="0"/>
    <n v="0"/>
    <n v="0"/>
    <n v="0"/>
    <n v="1"/>
    <n v="0"/>
    <n v="0"/>
    <n v="0"/>
    <n v="0"/>
    <n v="0"/>
    <n v="4"/>
    <n v="0"/>
    <n v="0"/>
    <n v="0"/>
    <n v="0"/>
    <n v="0"/>
    <n v="1"/>
    <n v="0"/>
    <n v="1"/>
    <n v="0"/>
    <s v="previous yrs"/>
    <m/>
    <m/>
    <m/>
    <m/>
    <m/>
    <m/>
    <s v="CY 2022"/>
    <m/>
    <m/>
    <n v="0"/>
  </r>
  <r>
    <x v="0"/>
    <s v="Region VI"/>
    <s v="Capiz"/>
    <n v="310811"/>
    <s v="YATING NATIONAL HIGH SCHOOL"/>
    <s v="PILAR"/>
    <n v="1"/>
    <n v="1"/>
    <n v="4"/>
    <s v=" CONSTRUCTION OF ONE (1) STOREY - FOUR (4) CLASSROOMS SCHOOL BUILDING (WITH COMMON TOILET) WITH PROVISION OF RAINWATER COLLECTOR, SCHOOL FURNITURE,AND WATER SYSTEM"/>
    <n v="18733377.010300003"/>
    <n v="11945444.380000001"/>
    <s v="Completed"/>
    <n v="1"/>
    <s v="May 2, 2022"/>
    <d v="1899-12-30T00:00:00"/>
    <s v="R6-DepED-Capiz-CY2020-Last Mile School-Lot 1"/>
    <n v="0"/>
    <s v="August 23, 2021"/>
    <s v="September 1, 2021"/>
    <s v="September 14, 2021"/>
    <s v="October 11, 2021"/>
    <s v="November 3, 2021"/>
    <s v="GREATMAN BUILDERS"/>
    <s v="Schedule of pre-procurement 8/17/2021"/>
    <n v="0"/>
    <n v="0"/>
    <n v="0"/>
    <n v="0"/>
    <n v="1"/>
    <n v="0"/>
    <n v="0"/>
    <n v="0"/>
    <n v="0"/>
    <n v="0"/>
    <n v="4"/>
    <n v="0"/>
    <n v="0"/>
    <n v="0"/>
    <n v="0"/>
    <n v="0"/>
    <n v="1"/>
    <n v="0"/>
    <n v="1"/>
    <n v="0"/>
    <s v="previous yrs"/>
    <n v="1"/>
    <m/>
    <m/>
    <m/>
    <m/>
    <m/>
    <s v="CY 2022"/>
    <m/>
    <m/>
    <n v="0"/>
  </r>
  <r>
    <x v="0"/>
    <s v="Region VI"/>
    <s v="Guimaras"/>
    <n v="115914"/>
    <s v="Panobolon ES"/>
    <s v="Nueva Valencia"/>
    <n v="0"/>
    <n v="1"/>
    <n v="4"/>
    <s v="CONSTRUCTION OF ONE (1) STOREY - FOUR (4) CLASSROOMS SCHOOL BUILDING (WITH COMMON TOILET) WITH PROVISION OF RAINWATER COLLECTOR, SCHOOL FURNITURE, SOLAR PV ENERGY SYSTEM, AND WATER SYSTEM "/>
    <n v="20808548.573399998"/>
    <n v="20660439.699999999"/>
    <s v="Completed"/>
    <n v="1"/>
    <s v="March 27, 2022"/>
    <d v="2022-07-05T00:00:00"/>
    <s v="06-2021"/>
    <s v="06-2021"/>
    <s v="June 22, 2021"/>
    <s v="July 13, 2021"/>
    <s v="July 27, 2021"/>
    <s v="August 8, 2021"/>
    <s v="August 24, 2021"/>
    <s v="EZ Gold Construction and Supply"/>
    <n v="0"/>
    <n v="0"/>
    <n v="0"/>
    <n v="0"/>
    <n v="0"/>
    <n v="1"/>
    <n v="0"/>
    <n v="0"/>
    <n v="0"/>
    <n v="0"/>
    <n v="0"/>
    <n v="4"/>
    <n v="0"/>
    <n v="0"/>
    <n v="0"/>
    <n v="0"/>
    <n v="0"/>
    <n v="1"/>
    <n v="0"/>
    <n v="1"/>
    <n v="0"/>
    <s v="previous yrs"/>
    <n v="1"/>
    <m/>
    <m/>
    <m/>
    <m/>
    <m/>
    <s v="CY 2022"/>
    <m/>
    <m/>
    <n v="1"/>
  </r>
  <r>
    <x v="0"/>
    <s v="Region VI"/>
    <s v="Iloilo"/>
    <n v="501244"/>
    <s v="Barasalon Integrated School"/>
    <s v="Janiuay I"/>
    <n v="3"/>
    <n v="1"/>
    <n v="4"/>
    <s v=" CONSTRUCTION OF ONE (1) STOREY - FOUR (4) CLASSROOMS SCHOOL BUILDING (WITH COMMON TOILET) WITH PROVISION OF RAINWATER COLLECTOR, SCHOOL FURNITURE, SOLAR PV ENERGY SYSTEM, AND WATER SYSTEM"/>
    <n v="20311610.088287022"/>
    <n v="17258671.73"/>
    <s v="Completed"/>
    <n v="1"/>
    <d v="2022-02-26T00:00:00"/>
    <d v="2024-12-06T00:00:00"/>
    <s v="LMS2020-RVI-022-ILOILO-B1-L1"/>
    <s v="LMS2020-RVI-022-ILOILO-B1-L1"/>
    <d v="2021-07-27T00:00:00"/>
    <d v="2021-08-02T00:00:00"/>
    <d v="2021-08-17T00:00:00"/>
    <d v="2021-09-07T00:00:00"/>
    <d v="2021-09-29T00:00:00"/>
    <s v="NOE'S Builders"/>
    <s v=" -as of Feb2024- Liquidated damages were imposed;_x000a_ -For Termination; low paced workmasnhip; Based on the actual ocular"/>
    <n v="0"/>
    <n v="0"/>
    <n v="0"/>
    <n v="0"/>
    <n v="1"/>
    <n v="0"/>
    <n v="0"/>
    <n v="0"/>
    <n v="0"/>
    <n v="0"/>
    <n v="4"/>
    <n v="0"/>
    <n v="0"/>
    <n v="0"/>
    <n v="0"/>
    <n v="0"/>
    <n v="1"/>
    <n v="0"/>
    <n v="1"/>
    <n v="0"/>
    <n v="2.25"/>
    <n v="1"/>
    <n v="1"/>
    <m/>
    <m/>
    <m/>
    <m/>
    <m/>
    <m/>
    <m/>
    <n v="1"/>
  </r>
  <r>
    <x v="0"/>
    <s v="Region VII"/>
    <s v="Bohol"/>
    <n v="300519"/>
    <s v="Mahanay High School"/>
    <s v="TALIBON"/>
    <n v="2"/>
    <n v="1"/>
    <n v="2"/>
    <s v="CONSTRUCTION OF ONE (1) STOREY -TWO (2) CLASSROOMS SCHOOL BUILDING (WITH COMMON TOILET) WITH PROVISION OF RAINWATER COLLECTOR, SCHOOL FURNITURE, SOLAR PV ENERGY SYSTEM, AND WATER SYSTEM"/>
    <n v="9750782.8229879998"/>
    <n v="7050000"/>
    <s v="Completed"/>
    <n v="1"/>
    <d v="2022-03-17T00:00:00"/>
    <d v="2022-08-05T00:00:00"/>
    <n v="0"/>
    <n v="0"/>
    <d v="1899-12-30T00:00:00"/>
    <d v="1899-12-30T00:00:00"/>
    <d v="1899-12-30T00:00:00"/>
    <d v="1899-12-30T00:00:00"/>
    <d v="1899-12-30T00:00:00"/>
    <s v="Inabanga Drilling Conts Steel Fab and Gen Mdse"/>
    <s v="Request Extension due to destruction of port due to Typhoon Odette(not ganted by the BAC)_x000a_"/>
    <n v="0"/>
    <n v="0"/>
    <n v="0"/>
    <n v="0"/>
    <n v="1"/>
    <n v="0"/>
    <n v="0"/>
    <n v="0"/>
    <n v="0"/>
    <n v="0"/>
    <n v="2"/>
    <n v="0"/>
    <n v="0"/>
    <n v="0"/>
    <n v="0"/>
    <n v="0"/>
    <n v="1"/>
    <n v="0"/>
    <n v="1"/>
    <n v="0"/>
    <s v="previous yrs"/>
    <m/>
    <m/>
    <m/>
    <m/>
    <m/>
    <m/>
    <s v="CY 2022"/>
    <m/>
    <m/>
    <n v="1"/>
  </r>
  <r>
    <x v="0"/>
    <s v="Region VIII"/>
    <s v="Biliran"/>
    <n v="120823"/>
    <s v="Patag PS"/>
    <s v="CULABA"/>
    <n v="0"/>
    <m/>
    <n v="2"/>
    <s v="CONSTRUCTION OF ONE (1) UNIT ONE (1) STOREY - TWO (2) CLASSROOMS SCHOOL BUILDING (WITH COMMON TOILET) WITH PROVISION OF RAINWATER COLLECTOR, SCHOOL FURNITURE, SOLAR PV ENERGY SYSTEM, AND WATER SYSTEM"/>
    <n v="21651795.685199998"/>
    <n v="21598532.41"/>
    <s v="Completed"/>
    <n v="1"/>
    <d v="2021-12-16T00:00:00"/>
    <d v="2021-12-16T00:00:00"/>
    <n v="0"/>
    <n v="0"/>
    <n v="44383"/>
    <n v="44393"/>
    <n v="44406"/>
    <n v="44413"/>
    <n v="44419"/>
    <s v="BNL CONSTRUCTION"/>
    <s v="Completed as per POW and VO"/>
    <n v="0"/>
    <n v="0"/>
    <n v="0"/>
    <n v="0"/>
    <n v="1"/>
    <n v="0"/>
    <n v="0"/>
    <n v="0"/>
    <n v="0"/>
    <n v="0"/>
    <n v="2"/>
    <n v="0"/>
    <n v="0"/>
    <n v="0"/>
    <n v="0"/>
    <n v="0"/>
    <n v="0"/>
    <n v="0"/>
    <n v="1"/>
    <n v="0"/>
    <s v="previous yrs"/>
    <n v="1"/>
    <m/>
    <m/>
    <m/>
    <m/>
    <m/>
    <s v="CY 2022"/>
    <m/>
    <m/>
    <n v="1"/>
  </r>
  <r>
    <x v="0"/>
    <s v="Region VIII"/>
    <s v="Biliran"/>
    <n v="120823"/>
    <s v="Patag PS"/>
    <s v="CULABA"/>
    <n v="0"/>
    <n v="1"/>
    <n v="3"/>
    <s v="CONSTRUCTION OF ONE (1) UNIT ONE (1) STOREY - TWO (2) CLASSROOMS SCHOOL BUILDING (WITH COMMON TOILET) WITH PROVISION OF RAINWATER COLLECTOR, SCHOOL FURNITURE, SOLAR PV ENERGY SYSTEM, AND WATER SYSTEM"/>
    <m/>
    <n v="21598532.41"/>
    <s v="Completed"/>
    <n v="1"/>
    <d v="2021-12-16T00:00:00"/>
    <d v="2021-12-16T00:00:00"/>
    <n v="0"/>
    <n v="0"/>
    <n v="44383"/>
    <n v="44393"/>
    <n v="44406"/>
    <n v="44413"/>
    <n v="44419"/>
    <s v="BNL CONSTRUCTION"/>
    <s v="Completed as per POW and VO"/>
    <n v="0"/>
    <n v="0"/>
    <n v="0"/>
    <n v="0"/>
    <n v="1"/>
    <n v="0"/>
    <n v="0"/>
    <n v="0"/>
    <n v="0"/>
    <n v="0"/>
    <n v="3"/>
    <n v="0"/>
    <n v="0"/>
    <n v="0"/>
    <n v="0"/>
    <n v="0"/>
    <n v="1"/>
    <n v="0"/>
    <n v="1"/>
    <n v="0"/>
    <s v="previous yrs"/>
    <n v="1"/>
    <m/>
    <m/>
    <m/>
    <m/>
    <m/>
    <s v="CY 2022"/>
    <m/>
    <m/>
    <n v="1"/>
  </r>
  <r>
    <x v="0"/>
    <s v="Region VIII"/>
    <s v="Eastern Samar"/>
    <n v="122351"/>
    <s v="Maybunga Elementary School"/>
    <s v="BALANGIGA"/>
    <n v="0"/>
    <n v="1"/>
    <n v="4"/>
    <s v=" CONSTRUCTION OF ONE (1) STOREY - FOUR (4) CLASSROOMS SCHOOL BUILDING (WITH COMMON TOILET) WITH PROVISION OF RAINWATER COLLECTOR, SCHOOL FURNITURE, SOLAR PV ENERGY SYSTEM, AND WATER SYSTEM"/>
    <n v="19420561.688999999"/>
    <n v="0"/>
    <s v="Completed"/>
    <n v="1"/>
    <d v="1899-12-30T00:00:00"/>
    <d v="1899-12-30T00:00:00"/>
    <n v="0"/>
    <n v="0"/>
    <n v="44382"/>
    <n v="44391"/>
    <n v="44403"/>
    <n v="0"/>
    <n v="0"/>
    <n v="0"/>
    <n v="0"/>
    <n v="0"/>
    <n v="0"/>
    <n v="0"/>
    <n v="0"/>
    <n v="1"/>
    <n v="0"/>
    <n v="0"/>
    <n v="0"/>
    <n v="0"/>
    <n v="0"/>
    <n v="4"/>
    <n v="0"/>
    <n v="0"/>
    <n v="0"/>
    <n v="0"/>
    <n v="0"/>
    <n v="1"/>
    <n v="0"/>
    <n v="1"/>
    <n v="0"/>
    <s v="previous yrs"/>
    <m/>
    <m/>
    <m/>
    <m/>
    <m/>
    <m/>
    <s v="CY 2022"/>
    <m/>
    <m/>
    <n v="1"/>
  </r>
  <r>
    <x v="0"/>
    <s v="Region VIII"/>
    <s v="Eastern Samar"/>
    <n v="122447"/>
    <s v="Cabago-an Elementary School"/>
    <s v="Dolores II"/>
    <n v="0"/>
    <n v="1"/>
    <n v="4"/>
    <s v=" CONSTRUCTION OF ONE (1) STOREY - FOUR (4) CLASSROOMS SCHOOL BUILDING (WITH COMMON TOILET) WITH PROVISION OF RAINWATER COLLECTOR, SCHOOL FURNITURE,AND WATER SYSTEM"/>
    <n v="18541208.764400002"/>
    <n v="0"/>
    <s v="Completed"/>
    <n v="1"/>
    <d v="1899-12-30T00:00:00"/>
    <d v="1899-12-30T00:00:00"/>
    <n v="0"/>
    <n v="0"/>
    <n v="44382"/>
    <n v="44391"/>
    <n v="44403"/>
    <n v="0"/>
    <n v="0"/>
    <n v="0"/>
    <n v="0"/>
    <n v="0"/>
    <n v="0"/>
    <n v="0"/>
    <n v="0"/>
    <n v="1"/>
    <n v="0"/>
    <n v="0"/>
    <n v="0"/>
    <n v="0"/>
    <n v="0"/>
    <n v="4"/>
    <n v="0"/>
    <n v="0"/>
    <n v="0"/>
    <n v="0"/>
    <n v="0"/>
    <n v="1"/>
    <n v="0"/>
    <n v="1"/>
    <n v="0"/>
    <s v="previous yrs"/>
    <m/>
    <m/>
    <m/>
    <m/>
    <m/>
    <m/>
    <s v="CY 2022"/>
    <m/>
    <m/>
    <n v="0"/>
  </r>
  <r>
    <x v="0"/>
    <s v="Region VIII"/>
    <s v="Eastern Samar"/>
    <n v="122482"/>
    <s v="Domrog ES"/>
    <s v="General Macarthur-Hernani"/>
    <n v="0"/>
    <n v="1"/>
    <n v="4"/>
    <s v=" CONSTRUCTION OF ONE (1) STOREY - FOUR (4) CLASSROOMS SCHOOL BUILDING (WITH COMMON TOILET) WITH PROVISION OF RAINWATER COLLECTOR, SCHOOL FURNITURE,AND WATER SYSTEM"/>
    <n v="16635123.7455"/>
    <n v="0"/>
    <s v="Completed"/>
    <n v="1"/>
    <d v="1899-12-30T00:00:00"/>
    <d v="1899-12-30T00:00:00"/>
    <n v="0"/>
    <n v="0"/>
    <n v="44382"/>
    <n v="44391"/>
    <n v="44403"/>
    <n v="0"/>
    <n v="0"/>
    <n v="0"/>
    <n v="0"/>
    <n v="0"/>
    <n v="0"/>
    <n v="0"/>
    <n v="0"/>
    <n v="1"/>
    <n v="0"/>
    <n v="0"/>
    <n v="0"/>
    <n v="0"/>
    <n v="0"/>
    <n v="4"/>
    <n v="0"/>
    <n v="0"/>
    <n v="0"/>
    <n v="0"/>
    <n v="0"/>
    <n v="1"/>
    <n v="0"/>
    <n v="1"/>
    <n v="0"/>
    <s v="previous yrs"/>
    <m/>
    <m/>
    <m/>
    <m/>
    <m/>
    <m/>
    <s v="CY 2022"/>
    <m/>
    <m/>
    <n v="0"/>
  </r>
  <r>
    <x v="0"/>
    <s v="Region VIII"/>
    <s v="Eastern Samar"/>
    <n v="122670"/>
    <s v="Trinidad Elementary School"/>
    <s v="ORAS"/>
    <n v="0"/>
    <n v="1"/>
    <n v="4"/>
    <s v=" CONSTRUCTION OF ONE (1) STOREY - FOUR (4) CLASSROOMS SCHOOL BUILDING (WITH COMMON TOILET) WITH PROVISION OF RAINWATER COLLECTOR, SCHOOL FURNITURE,AND WATER SYSTEM"/>
    <n v="15021428.6362"/>
    <n v="0"/>
    <s v="Completed"/>
    <n v="1"/>
    <d v="1899-12-30T00:00:00"/>
    <d v="1899-12-30T00:00:00"/>
    <n v="0"/>
    <n v="0"/>
    <n v="44382"/>
    <n v="44391"/>
    <n v="44403"/>
    <n v="0"/>
    <n v="0"/>
    <n v="0"/>
    <n v="0"/>
    <n v="0"/>
    <n v="0"/>
    <n v="0"/>
    <n v="0"/>
    <n v="1"/>
    <n v="0"/>
    <n v="0"/>
    <n v="0"/>
    <n v="0"/>
    <n v="0"/>
    <n v="4"/>
    <n v="0"/>
    <n v="0"/>
    <n v="0"/>
    <n v="0"/>
    <n v="0"/>
    <n v="1"/>
    <n v="0"/>
    <n v="1"/>
    <n v="0"/>
    <s v="previous yrs"/>
    <m/>
    <m/>
    <m/>
    <m/>
    <m/>
    <m/>
    <s v="CY 2022"/>
    <m/>
    <m/>
    <n v="0"/>
  </r>
  <r>
    <x v="0"/>
    <s v="Region VIII"/>
    <s v="Eastern Samar"/>
    <n v="122716"/>
    <s v="Jagnaya Elementary School"/>
    <s v="SALCEDO"/>
    <n v="0"/>
    <n v="1"/>
    <n v="4"/>
    <s v=" CONSTRUCTION OF ONE (1) STOREY - FOUR (4) CLASSROOMS SCHOOL BUILDING (WITH COMMON TOILET) WITH PROVISION OF RAINWATER COLLECTOR, SCHOOL FURNITURE,  SOLAR PV ENERGY SYSTEM, AND WATER SYSTEM (ISLAND SCHOOL)"/>
    <n v="17042109.164099999"/>
    <n v="0"/>
    <s v="Completed"/>
    <n v="1"/>
    <d v="1899-12-30T00:00:00"/>
    <d v="1899-12-30T00:00:00"/>
    <n v="0"/>
    <n v="0"/>
    <n v="44382"/>
    <n v="44391"/>
    <n v="44403"/>
    <n v="0"/>
    <n v="0"/>
    <n v="0"/>
    <n v="0"/>
    <n v="0"/>
    <n v="0"/>
    <n v="0"/>
    <n v="0"/>
    <n v="1"/>
    <n v="0"/>
    <n v="0"/>
    <n v="0"/>
    <n v="0"/>
    <n v="0"/>
    <n v="4"/>
    <n v="0"/>
    <n v="0"/>
    <n v="0"/>
    <n v="0"/>
    <n v="0"/>
    <n v="1"/>
    <n v="0"/>
    <n v="1"/>
    <n v="0"/>
    <s v="previous yrs"/>
    <m/>
    <m/>
    <m/>
    <m/>
    <m/>
    <m/>
    <s v="CY 2022"/>
    <m/>
    <m/>
    <n v="1"/>
  </r>
  <r>
    <x v="0"/>
    <s v="Region VIII"/>
    <s v="Leyte"/>
    <n v="120941"/>
    <s v="Bato Primary School"/>
    <s v="ALANGALANG"/>
    <n v="1"/>
    <n v="1"/>
    <n v="4"/>
    <s v=" CONSTRUCTION OF ONE (1) STOREY - FOUR (4) CLASSROOMS SCHOOL BUILDING (WITH COMMON TOILET) WITH PROVISION OF RAINWATER COLLECTOR, SCHOOL FURNITURE, SOLAR PV ENERGY SYSTEM, AND WATER SYSTEM"/>
    <n v="16960825.707399998"/>
    <n v="0"/>
    <s v="Completed"/>
    <n v="1"/>
    <d v="1899-12-30T00:00:00"/>
    <d v="1899-12-30T00:00:00"/>
    <n v="0"/>
    <n v="0"/>
    <s v="July 7,2021"/>
    <s v="July 16,2021"/>
    <s v="July 28,2021"/>
    <n v="0"/>
    <n v="0"/>
    <n v="0"/>
    <s v="Under Procurement (Post Qualification)"/>
    <n v="0"/>
    <n v="0"/>
    <n v="0"/>
    <n v="0"/>
    <n v="1"/>
    <n v="0"/>
    <n v="0"/>
    <n v="0"/>
    <n v="0"/>
    <n v="0"/>
    <n v="4"/>
    <n v="0"/>
    <n v="0"/>
    <n v="0"/>
    <n v="0"/>
    <n v="0"/>
    <n v="1"/>
    <n v="0"/>
    <n v="1"/>
    <n v="0"/>
    <s v="previous yrs"/>
    <n v="1"/>
    <m/>
    <m/>
    <m/>
    <m/>
    <m/>
    <s v="CY 2022"/>
    <m/>
    <m/>
    <n v="1"/>
  </r>
  <r>
    <x v="0"/>
    <s v="Region VIII"/>
    <s v="Leyte"/>
    <n v="121670"/>
    <s v="San Sebastian Primary School"/>
    <s v="MATAG-OB"/>
    <n v="4"/>
    <n v="1"/>
    <n v="2"/>
    <s v="PROPOSED CONSTRUCTION OF ONE (1) STOREY - TWO (2) CLASSROOMS SCHOOL BUILDING (WITH COMMON TOILET) WITH PROVISION OF RAINWATER COLLECTOR, SCHOOL FURNITURE, SOLAR PV ENERGY SYSTEM, AND WATER SYSTEM"/>
    <n v="20788630.090700001"/>
    <n v="0"/>
    <s v="Completed"/>
    <n v="1"/>
    <d v="1899-12-30T00:00:00"/>
    <d v="1899-12-30T00:00:00"/>
    <n v="0"/>
    <n v="0"/>
    <s v="July 7,2021"/>
    <s v="July 16,2021"/>
    <s v="July 28,2021"/>
    <n v="0"/>
    <n v="0"/>
    <n v="0"/>
    <s v="Under Procurement (Post Qualification)"/>
    <n v="0"/>
    <n v="0"/>
    <n v="0"/>
    <n v="0"/>
    <n v="1"/>
    <n v="0"/>
    <n v="0"/>
    <n v="0"/>
    <n v="0"/>
    <n v="0"/>
    <n v="2"/>
    <n v="0"/>
    <n v="0"/>
    <n v="0"/>
    <n v="0"/>
    <n v="0"/>
    <n v="1"/>
    <n v="0"/>
    <n v="1"/>
    <n v="0"/>
    <s v="previous yrs"/>
    <n v="1"/>
    <m/>
    <m/>
    <m/>
    <m/>
    <m/>
    <s v="CY 2022"/>
    <m/>
    <m/>
    <n v="1"/>
  </r>
  <r>
    <x v="0"/>
    <s v="Region VIII"/>
    <s v="Leyte"/>
    <n v="121670"/>
    <s v="San Sebastian Primary School"/>
    <s v="MATAG-OB"/>
    <n v="4"/>
    <m/>
    <n v="2"/>
    <s v="PROPOSED CONSTRUCTION OF ONE (1) STOREY - TWO (2) CLASSROOMS SCHOOL BUILDING (WITH COMMON TOILET) WITH PROVISION OF RAINWATER COLLECTOR, SCHOOL FURNITURE, SOLAR PV ENERGY SYSTEM, AND WATER SYSTEM"/>
    <m/>
    <n v="0"/>
    <s v="Completed"/>
    <n v="1"/>
    <d v="1899-12-30T00:00:00"/>
    <d v="1899-12-30T00:00:00"/>
    <n v="0"/>
    <n v="0"/>
    <s v="July 7,2021"/>
    <s v="July 16,2021"/>
    <s v="July 28,2021"/>
    <n v="0"/>
    <n v="0"/>
    <n v="0"/>
    <s v="Under Procurement (Post Qualification)"/>
    <n v="0"/>
    <n v="0"/>
    <n v="0"/>
    <n v="0"/>
    <n v="1"/>
    <n v="0"/>
    <n v="0"/>
    <n v="0"/>
    <n v="0"/>
    <n v="0"/>
    <n v="2"/>
    <n v="0"/>
    <n v="0"/>
    <n v="0"/>
    <n v="0"/>
    <n v="0"/>
    <n v="0"/>
    <n v="0"/>
    <n v="1"/>
    <n v="0"/>
    <s v="previous yrs"/>
    <n v="1"/>
    <m/>
    <m/>
    <m/>
    <m/>
    <m/>
    <s v="CY 2022"/>
    <m/>
    <m/>
    <n v="1"/>
  </r>
  <r>
    <x v="0"/>
    <s v="Region VIII"/>
    <s v="Leyte"/>
    <n v="120883"/>
    <s v="Bagacay Elementary School"/>
    <s v="ABUYOG"/>
    <n v="5"/>
    <n v="1"/>
    <n v="4"/>
    <s v="PROPOSED CONSTRUCTION OF ONE (1) STOREY - FOUR (4) CLASSROOMS SCHOOL BUILDING (WITH COMMON TOILET) WITH PROVISION OF RAINWATER COLLECTOR, SCHOOL FURNITURE, SOLAR PV ENERGY SYSTEM, AND WATER SYSTEM"/>
    <n v="16938129.653999999"/>
    <n v="0"/>
    <s v="Completed"/>
    <n v="1"/>
    <d v="1899-12-30T00:00:00"/>
    <d v="1899-12-30T00:00:00"/>
    <n v="0"/>
    <n v="0"/>
    <s v="July 7,2021"/>
    <s v="July 16,2021"/>
    <s v="July 28,2021"/>
    <n v="0"/>
    <n v="0"/>
    <n v="0"/>
    <s v="Under Procurement (Post Qualification)"/>
    <n v="0"/>
    <n v="0"/>
    <n v="0"/>
    <n v="0"/>
    <n v="1"/>
    <n v="0"/>
    <n v="0"/>
    <n v="0"/>
    <n v="0"/>
    <n v="0"/>
    <n v="4"/>
    <n v="0"/>
    <n v="0"/>
    <n v="0"/>
    <n v="0"/>
    <n v="0"/>
    <n v="1"/>
    <n v="0"/>
    <n v="1"/>
    <n v="0"/>
    <s v="previous yrs"/>
    <m/>
    <m/>
    <m/>
    <m/>
    <m/>
    <m/>
    <s v="CY 2022"/>
    <m/>
    <m/>
    <n v="1"/>
  </r>
  <r>
    <x v="0"/>
    <s v="Region VIII"/>
    <s v="Northern Samar"/>
    <n v="122789"/>
    <s v="Sta. Rita Elementary School"/>
    <s v="ALLEN"/>
    <n v="1"/>
    <n v="1"/>
    <n v="3"/>
    <s v="CONSTRUCTION OF ONE (1) STOREY - THREE (3) CLASSROOMS SCHOOL BUILDING (WITH COMMON TOILET) WITH PROVISION OF RAINWATER COLLECTOR, SCHOOL FURNITURE,  SOLAR PV ENERGY SYSTEM, AND WATER SYSTEM"/>
    <n v="17217117.136299998"/>
    <n v="17212110.079999998"/>
    <s v="Completed"/>
    <n v="1"/>
    <d v="2021-12-09T00:00:00"/>
    <d v="2021-12-09T00:00:00"/>
    <s v="LMS2020-RVIII-NS-002"/>
    <n v="0"/>
    <s v="July 1, 2021"/>
    <s v="July 9, 2021"/>
    <s v="July 21, 2021"/>
    <s v="July 28, 2021"/>
    <s v="July 29, 2021"/>
    <s v="SAL Construction"/>
    <n v="0"/>
    <n v="0"/>
    <n v="0"/>
    <n v="0"/>
    <n v="0"/>
    <n v="1"/>
    <n v="0"/>
    <n v="0"/>
    <n v="0"/>
    <n v="0"/>
    <n v="0"/>
    <n v="3"/>
    <n v="0"/>
    <n v="0"/>
    <n v="0"/>
    <n v="0"/>
    <n v="0"/>
    <n v="1"/>
    <n v="0"/>
    <n v="1"/>
    <n v="0"/>
    <s v="previous yrs"/>
    <n v="1"/>
    <m/>
    <m/>
    <m/>
    <m/>
    <m/>
    <s v="CY 2022"/>
    <m/>
    <m/>
    <n v="1"/>
  </r>
  <r>
    <x v="0"/>
    <s v="Region VIII"/>
    <s v="Northern Samar"/>
    <n v="122834"/>
    <s v="Cularima Elementary School"/>
    <s v="CATARMAN (Capital)"/>
    <n v="1"/>
    <n v="1"/>
    <n v="3"/>
    <s v="PROPOSED CONSTRUCTION OF ONE (1) STOREY - THREE (3) CLASSROOMS SCHOOL BUILDING (WITH COMMON TOILET) WITH PROVISION OF RAINWATER COLLECTOR, SCHOOL FURNITURE,  SOLAR PV ENERGY SYSTEM, AND WATER SYSTEM"/>
    <n v="17394423.565263156"/>
    <n v="17388058.370000001"/>
    <s v="Completed"/>
    <n v="1"/>
    <d v="2021-12-09T00:00:00"/>
    <d v="2021-12-09T00:00:00"/>
    <s v="LMS2020-RVIII-NS-003"/>
    <n v="0"/>
    <s v="July 1, 2021"/>
    <s v="July 9, 2021"/>
    <s v="July 21, 2021"/>
    <s v="July 28, 2021"/>
    <s v="July 29, 2021"/>
    <s v="SAL Construction"/>
    <n v="0"/>
    <n v="0"/>
    <n v="0"/>
    <n v="0"/>
    <n v="0"/>
    <n v="1"/>
    <n v="0"/>
    <n v="0"/>
    <n v="0"/>
    <n v="0"/>
    <n v="0"/>
    <n v="3"/>
    <n v="0"/>
    <n v="0"/>
    <n v="0"/>
    <n v="0"/>
    <n v="0"/>
    <n v="1"/>
    <n v="0"/>
    <n v="1"/>
    <n v="0"/>
    <s v="previous yrs"/>
    <n v="1"/>
    <m/>
    <m/>
    <m/>
    <m/>
    <m/>
    <s v="CY 2022"/>
    <m/>
    <m/>
    <n v="1"/>
  </r>
  <r>
    <x v="0"/>
    <s v="Region VIII"/>
    <s v="Northern Samar"/>
    <n v="122906"/>
    <s v="Nago-ocan ES"/>
    <s v="CATUBIG"/>
    <n v="2"/>
    <n v="1"/>
    <n v="3"/>
    <s v="PROPOSED CONSTRUCTION OF ONE (1) STOREY - THREE (3) CLASSROOMS SCHOOL BUILDING (WITH COMMON TOILET) WITH PROVISION OF RAINWATER COLLECTOR, SCHOOL FURNITURE,  SOLAR PV ENERGY SYSTEM, AND WATER SYSTEM"/>
    <n v="17387809.903700002"/>
    <n v="17382746.57"/>
    <s v="Completed"/>
    <n v="1"/>
    <d v="2021-12-09T00:00:00"/>
    <d v="2021-12-09T00:00:00"/>
    <s v="LMS2020-RVIII-NS-001"/>
    <n v="0"/>
    <s v="July 1, 2021"/>
    <s v="July 9, 2021"/>
    <s v="July 21, 2021"/>
    <s v="July 27, 2021"/>
    <s v="August 2, 2021"/>
    <s v="SAL Construction"/>
    <n v="0"/>
    <n v="0"/>
    <n v="0"/>
    <n v="0"/>
    <n v="0"/>
    <n v="1"/>
    <n v="0"/>
    <n v="0"/>
    <n v="0"/>
    <n v="0"/>
    <n v="0"/>
    <n v="3"/>
    <n v="0"/>
    <n v="0"/>
    <n v="0"/>
    <n v="0"/>
    <n v="0"/>
    <n v="1"/>
    <n v="0"/>
    <n v="1"/>
    <n v="0"/>
    <s v="previous yrs"/>
    <m/>
    <m/>
    <m/>
    <m/>
    <m/>
    <m/>
    <s v="CY 2022"/>
    <m/>
    <m/>
    <n v="1"/>
  </r>
  <r>
    <x v="0"/>
    <s v="Region VIII"/>
    <s v="Samar (Western Samar)"/>
    <n v="303484"/>
    <s v="Patong National High School"/>
    <s v="CALBIGA"/>
    <n v="2"/>
    <n v="1"/>
    <n v="4"/>
    <s v="PROPOSED CONSTRUCTION OF ONE (1) STOREY - FOUR (4) CLASSROOMS SCHOOL BUILDING (WITH COMMON TOILET) WITH PROVISION OF RAINWATER COLLECTOR, SCHOOL FURNITURE, SOLAR PV ENERGY SYSTEM, AND WATER SYSTEM"/>
    <n v="19412032.299600001"/>
    <n v="19391493.629999999"/>
    <s v="Completed"/>
    <n v="1"/>
    <d v="2021-12-10T00:00:00"/>
    <d v="2021-12-10T00:00:00"/>
    <s v="2020 RVIII(SAMAR) LMSP-NEWCON-L2"/>
    <s v="2020 RVIII(SAMAR) LMSP-NEWCON-L2"/>
    <n v="44384"/>
    <n v="44391"/>
    <n v="44403"/>
    <n v="44407"/>
    <n v="44387"/>
    <s v="JFR CONSTRUCTION INC"/>
    <s v="None"/>
    <n v="0"/>
    <n v="0"/>
    <n v="0"/>
    <n v="0"/>
    <n v="1"/>
    <n v="0"/>
    <n v="0"/>
    <n v="0"/>
    <n v="0"/>
    <n v="0"/>
    <n v="4"/>
    <n v="0"/>
    <n v="0"/>
    <n v="0"/>
    <n v="0"/>
    <n v="0"/>
    <n v="1"/>
    <n v="0"/>
    <n v="1"/>
    <n v="0"/>
    <s v="previous yrs"/>
    <n v="1"/>
    <m/>
    <m/>
    <m/>
    <m/>
    <m/>
    <s v="CY 2022"/>
    <m/>
    <m/>
    <n v="1"/>
  </r>
  <r>
    <x v="0"/>
    <s v="Region VIII"/>
    <s v="Samar (Western Samar)"/>
    <n v="313731"/>
    <s v="BONGA NHS"/>
    <s v="MOTIONG"/>
    <n v="2"/>
    <n v="1"/>
    <n v="4"/>
    <s v="CONSTRUCTION OF ONE (1) STOREY - FOUR (4) CLASSROOMS SCHOOL BUILDING (WITH COMMON TOILET) WITH PROVISION OF RAINWATER COLLECTOR, SCHOOL FURNITURE, SOLAR PV ENERGY SYSTEM, AND WATER SYSTEM"/>
    <n v="19465057.299600001"/>
    <n v="19415053.120000001"/>
    <s v="Completed"/>
    <n v="1"/>
    <d v="2022-03-26T00:00:00"/>
    <d v="2022-04-13T00:00:00"/>
    <s v="2020 RVIII(SAMAR) LMSP-NEWCON-L1"/>
    <s v="2020 RVIII(SAMAR) LMSP-NEWCON-L1"/>
    <n v="44384"/>
    <n v="44391"/>
    <n v="44403"/>
    <n v="44407"/>
    <n v="44418"/>
    <s v="GPUY CONSTRUCTION &amp; SUPPLIES"/>
    <s v="WITH TIME EXTENSIONS AND WITH LIQUIDATED DAMAGES"/>
    <n v="0"/>
    <n v="0"/>
    <n v="0"/>
    <n v="0"/>
    <n v="1"/>
    <n v="0"/>
    <n v="0"/>
    <n v="0"/>
    <n v="0"/>
    <n v="0"/>
    <n v="4"/>
    <n v="0"/>
    <n v="0"/>
    <n v="0"/>
    <n v="0"/>
    <n v="0"/>
    <n v="1"/>
    <n v="0"/>
    <n v="1"/>
    <n v="0"/>
    <s v="previous yrs"/>
    <n v="1"/>
    <m/>
    <m/>
    <m/>
    <m/>
    <m/>
    <s v="CY 2022"/>
    <m/>
    <m/>
    <n v="1"/>
  </r>
  <r>
    <x v="0"/>
    <s v="Region VIII"/>
    <s v="Southern Leyte"/>
    <n v="122006"/>
    <s v="Himakilo Primary School"/>
    <s v="BONTOC"/>
    <n v="0"/>
    <n v="1"/>
    <n v="2"/>
    <s v="CONSTRUCTION OF ONE (1) STOREY - TWO (2) CLASSROOMS SCHOOL BUILDING (WITH COMMON TOILET) WITH PROVISION OF RAINWATER COLLECTOR, SCHOOL FURNITURE AND WATER SYSTEM"/>
    <n v="19945713.340300001"/>
    <n v="19879801.57"/>
    <s v="Completed"/>
    <n v="1"/>
    <d v="2022-01-02T00:00:00"/>
    <d v="2022-07-05T00:00:00"/>
    <s v="CY2020-LMS-L1"/>
    <s v="CY2020-LMS-L1"/>
    <n v="44379"/>
    <n v="44386"/>
    <n v="44398"/>
    <n v="44402"/>
    <n v="44431"/>
    <s v="VHITS D.G. BUILDERS &amp; ENTERPRISES"/>
    <s v="Completed"/>
    <n v="0"/>
    <n v="0"/>
    <n v="0"/>
    <n v="0"/>
    <n v="1"/>
    <n v="0"/>
    <n v="0"/>
    <n v="0"/>
    <n v="0"/>
    <n v="0"/>
    <n v="2"/>
    <n v="0"/>
    <n v="0"/>
    <n v="0"/>
    <n v="0"/>
    <n v="0"/>
    <n v="1"/>
    <n v="0"/>
    <n v="1"/>
    <n v="0"/>
    <s v="previous yrs"/>
    <n v="1"/>
    <m/>
    <m/>
    <m/>
    <m/>
    <m/>
    <s v="CY 2022"/>
    <m/>
    <m/>
    <n v="0"/>
  </r>
  <r>
    <x v="0"/>
    <s v="Region VIII"/>
    <s v="Southern Leyte"/>
    <n v="122006"/>
    <s v="Himakilo Primary School"/>
    <s v="BONTOC"/>
    <n v="0"/>
    <m/>
    <n v="2"/>
    <s v="CONSTRUCTION OF ONE (1) STOREY - TWO (2) CLASSROOMS SCHOOL BUILDING (WITH COMMON TOILET) WITH PROVISION OF RAINWATER COLLECTOR, SCHOOL FURNITURE AND WATER SYSTEM"/>
    <m/>
    <n v="19879801.57"/>
    <s v="Completed"/>
    <n v="1"/>
    <d v="2022-01-02T00:00:00"/>
    <d v="2022-07-05T00:00:00"/>
    <s v="CY2020-LMS-L1"/>
    <s v="CY2020-LMS-L1"/>
    <n v="44379"/>
    <n v="44386"/>
    <n v="44398"/>
    <n v="44402"/>
    <n v="44431"/>
    <s v="VHITS D.G. BUILDERS &amp; ENTERPRISES"/>
    <s v="Completed"/>
    <n v="0"/>
    <n v="0"/>
    <n v="0"/>
    <n v="0"/>
    <n v="1"/>
    <n v="0"/>
    <n v="0"/>
    <n v="0"/>
    <n v="0"/>
    <n v="0"/>
    <n v="2"/>
    <n v="0"/>
    <n v="0"/>
    <n v="0"/>
    <n v="0"/>
    <n v="0"/>
    <n v="0"/>
    <n v="0"/>
    <n v="1"/>
    <n v="0"/>
    <s v="previous yrs"/>
    <n v="1"/>
    <m/>
    <m/>
    <m/>
    <m/>
    <m/>
    <s v="CY 2022"/>
    <m/>
    <m/>
    <n v="0"/>
  </r>
  <r>
    <x v="0"/>
    <s v="Region VIII"/>
    <s v="Southern Leyte"/>
    <n v="305533"/>
    <s v="Malitbog National High School"/>
    <s v="MALITBOG"/>
    <n v="0"/>
    <n v="1"/>
    <n v="4"/>
    <s v="PROPOSED CONSTRUCTION OF ONE (1) STOREY - FOUR (4) CLASSROOMS SCHOOL BUILDING (WITH COMMON TOILET) WITH PROVISION OF RAINWATER COLLECTOR, SCHOOL FURNITURE, SOLAR PV ENERGY SYSTEM, AND WATER SYSTEM"/>
    <n v="17027925.178599998"/>
    <n v="16962557.489999998"/>
    <s v="Completed"/>
    <n v="1"/>
    <d v="2022-01-02T00:00:00"/>
    <d v="2022-07-05T00:00:00"/>
    <s v="CY2020-LMS-L2"/>
    <s v="CY2020-LMS-L2"/>
    <n v="44379"/>
    <n v="44386"/>
    <n v="44398"/>
    <n v="44402"/>
    <n v="44431"/>
    <s v="VHITS D.G. BUILDERS &amp; ENTERPRISES"/>
    <s v="Completed"/>
    <n v="0"/>
    <n v="0"/>
    <n v="0"/>
    <n v="0"/>
    <n v="1"/>
    <n v="0"/>
    <n v="0"/>
    <n v="0"/>
    <n v="0"/>
    <n v="0"/>
    <n v="4"/>
    <n v="0"/>
    <n v="0"/>
    <n v="0"/>
    <n v="0"/>
    <n v="0"/>
    <n v="1"/>
    <n v="0"/>
    <n v="1"/>
    <n v="0"/>
    <s v="previous yrs"/>
    <n v="1"/>
    <m/>
    <m/>
    <m/>
    <m/>
    <m/>
    <s v="CY 2022"/>
    <m/>
    <m/>
    <n v="1"/>
  </r>
  <r>
    <x v="0"/>
    <s v="Region VIII"/>
    <s v="Southern Leyte"/>
    <n v="122263"/>
    <s v="Hindangan PS"/>
    <s v="SOGOD"/>
    <n v="0"/>
    <n v="1"/>
    <n v="2"/>
    <s v="PROPOSED CONSTRUCTION OF ONE (1) UNIT - ONE (1) STOREY - TWO (2) CLASSROOMS SCHOOL BUILDING (WITH COMMON TOILET) WITH PROVISION OF RAINWATER COLLECTOR, SCHOOL FURNITURE, SOLAR PV ENERGY SYSTEM AND WATER SYSTEM"/>
    <n v="14023567.058599999"/>
    <n v="13973360.17"/>
    <s v="Completed"/>
    <n v="1"/>
    <d v="2021-12-18T00:00:00"/>
    <d v="2022-05-10T00:00:00"/>
    <s v="CY2020-LMS-L3"/>
    <s v="CY2020-LMS-L3"/>
    <n v="44379"/>
    <n v="44386"/>
    <n v="44398"/>
    <n v="44402"/>
    <n v="44431"/>
    <s v="3MC KING CIVIL ENGINEERING CONSTRUCTION"/>
    <s v="Completed"/>
    <n v="0"/>
    <n v="0"/>
    <n v="0"/>
    <n v="0"/>
    <n v="1"/>
    <n v="0"/>
    <n v="0"/>
    <n v="0"/>
    <n v="0"/>
    <n v="0"/>
    <n v="2"/>
    <n v="0"/>
    <n v="0"/>
    <n v="0"/>
    <n v="0"/>
    <n v="0"/>
    <n v="1"/>
    <n v="0"/>
    <n v="1"/>
    <n v="0"/>
    <s v="previous yrs"/>
    <m/>
    <m/>
    <m/>
    <m/>
    <m/>
    <m/>
    <s v="CY 2022"/>
    <m/>
    <m/>
    <n v="1"/>
  </r>
  <r>
    <x v="0"/>
    <s v="Region X"/>
    <s v="Bukidnon"/>
    <n v="113623"/>
    <s v="Lumatong Pangukayan Ta Apu Manohay"/>
    <s v="MARAMAG"/>
    <n v="3"/>
    <n v="1"/>
    <n v="4"/>
    <s v="CONSTRUCTION OF ONE (1) STOREY - FOUR (4) CLASSROOMS SCHOOL BUILDING (WITH COMMON TOILET) WITH PROVISION OF RAINWATER COLLECTOR, SCHOOL FURNITURE, SOLAR PV ENERGY SYSTEM, AND WATER SYSTEM"/>
    <n v="18157630.903561734"/>
    <n v="13617950.390000001"/>
    <s v="Ongoing"/>
    <n v="0.89"/>
    <d v="2025-03-30T00:00:00"/>
    <d v="1899-12-30T00:00:00"/>
    <s v="PB-02-05-2024-005"/>
    <s v="0016-2024"/>
    <d v="2024-05-11T00:00:00"/>
    <d v="2024-05-20T00:00:00"/>
    <d v="2024-06-03T00:00:00"/>
    <d v="2024-06-06T00:00:00"/>
    <d v="2024-06-28T00:00:00"/>
    <s v="CQ Haribon Construction"/>
    <s v="Terminated Contract No. 08-2021 with FFJJ Construction, New Contract No. 0016-2024, Php 4,579,658.48"/>
    <n v="0"/>
    <n v="0"/>
    <n v="0"/>
    <n v="1"/>
    <n v="0"/>
    <n v="0"/>
    <n v="0"/>
    <n v="0"/>
    <n v="0"/>
    <n v="4"/>
    <n v="0"/>
    <n v="0"/>
    <n v="0"/>
    <n v="0"/>
    <n v="0"/>
    <n v="1"/>
    <n v="0"/>
    <n v="0"/>
    <n v="0.89"/>
    <n v="0"/>
    <m/>
    <n v="1"/>
    <n v="1"/>
    <m/>
    <m/>
    <m/>
    <m/>
    <m/>
    <m/>
    <m/>
    <n v="1"/>
  </r>
  <r>
    <x v="0"/>
    <s v="Region X"/>
    <s v="Gingoog City"/>
    <n v="128071"/>
    <s v="Mimbuntong Elementary School"/>
    <s v="GINGOOG CITY"/>
    <n v="1"/>
    <n v="1"/>
    <n v="4"/>
    <s v="CONSTRUCTION OF ONE (1) STOREY - FOUR (4) CLASSROOMS SCHOOL BUILDING (WITH COMMON TOILET) WITH PROVISION OF RAINWATER COLLECTOR, SCHOOL FURNITURE,\ SOLAR PV ENERGY SYSTEM, AND WATER SYSTEM"/>
    <n v="19025682.242913999"/>
    <n v="17827523.07"/>
    <s v="Completed"/>
    <n v="1"/>
    <d v="1899-12-30T00:00:00"/>
    <d v="1899-12-30T00:00:00"/>
    <n v="0"/>
    <n v="0"/>
    <d v="1899-12-30T00:00:00"/>
    <d v="1899-12-30T00:00:00"/>
    <d v="2021-08-26T00:00:00"/>
    <d v="2021-08-28T00:00:00"/>
    <d v="2021-08-31T00:00:00"/>
    <s v="IMBDC"/>
    <n v="0"/>
    <n v="0"/>
    <n v="0"/>
    <n v="0"/>
    <n v="0"/>
    <n v="1"/>
    <n v="0"/>
    <n v="0"/>
    <n v="0"/>
    <n v="0"/>
    <n v="0"/>
    <n v="4"/>
    <n v="0"/>
    <n v="0"/>
    <n v="0"/>
    <n v="0"/>
    <n v="0"/>
    <n v="1"/>
    <n v="0"/>
    <n v="1"/>
    <n v="0"/>
    <s v="previous yrs"/>
    <n v="1"/>
    <m/>
    <m/>
    <m/>
    <m/>
    <m/>
    <s v="CY 2022"/>
    <m/>
    <m/>
    <n v="1"/>
  </r>
  <r>
    <x v="0"/>
    <s v="Region X"/>
    <s v="Lanao del Norte"/>
    <n v="127123"/>
    <s v="Sta. Cruz ES"/>
    <s v="MAIGO"/>
    <n v="1"/>
    <n v="1"/>
    <n v="3"/>
    <s v="CONSTRUCTION OF ONE (1) STOREY - THREE (3) CLASSROOMS SCHOOL BUILDING (WITH COMMON TOILET) WITH PROVISION OF   RAINWATER COLLECTOR, SCHOOL FURNITURE,  AND WATER SYSTEM"/>
    <n v="16818990.191764001"/>
    <n v="13774087.91"/>
    <s v="Completed"/>
    <n v="1"/>
    <d v="2021-02-28T00:00:00"/>
    <d v="2021-05-24T00:00:00"/>
    <s v="2020-01(Infra)"/>
    <n v="43831"/>
    <d v="2020-08-19T00:00:00"/>
    <d v="2020-08-27T00:00:00"/>
    <d v="2020-09-21T00:00:00"/>
    <d v="2020-10-12T00:00:00"/>
    <d v="2020-11-23T00:00:00"/>
    <s v="Lanao Genesis Construction Supply"/>
    <s v="Completed"/>
    <n v="0"/>
    <n v="0"/>
    <n v="0"/>
    <n v="0"/>
    <n v="1"/>
    <n v="0"/>
    <n v="0"/>
    <n v="0"/>
    <n v="0"/>
    <n v="0"/>
    <n v="3"/>
    <n v="0"/>
    <n v="0"/>
    <n v="0"/>
    <n v="0"/>
    <n v="0"/>
    <n v="1"/>
    <n v="0"/>
    <n v="1"/>
    <n v="0"/>
    <s v="previous yrs"/>
    <m/>
    <m/>
    <m/>
    <m/>
    <m/>
    <m/>
    <s v="CY 2022"/>
    <m/>
    <m/>
    <n v="0"/>
  </r>
  <r>
    <x v="0"/>
    <s v="Region X"/>
    <s v="Lanao del Norte"/>
    <n v="200523"/>
    <s v="Pelingkingan PS"/>
    <s v="TANGCAL"/>
    <n v="2"/>
    <n v="1"/>
    <n v="4"/>
    <s v="CONSTRUCTION OF ONE (1) STOREY - FOUR (4) CLASSROOMS SCHOOL BUILDING (WITH COMMON TOILET) WITH PROVISION OF RAINWATER COLLECTOR, SCHOOL FURNITURE, AND WATER SYSTEM"/>
    <n v="19741282.516405284"/>
    <n v="0"/>
    <s v="Reverted"/>
    <n v="0"/>
    <d v="1899-12-30T00:00:00"/>
    <d v="1899-12-30T00:00:00"/>
    <n v="0"/>
    <n v="0"/>
    <d v="1899-12-30T00:00:00"/>
    <d v="1899-12-30T00:00:00"/>
    <d v="1899-12-30T00:00:00"/>
    <d v="1899-12-30T00:00:00"/>
    <d v="1899-12-30T00:00:00"/>
    <n v="0"/>
    <s v="failure of bid (under negotiation); return of funds"/>
    <n v="1"/>
    <n v="0"/>
    <n v="0"/>
    <n v="0"/>
    <n v="0"/>
    <n v="0"/>
    <n v="4"/>
    <n v="0"/>
    <n v="0"/>
    <n v="0"/>
    <n v="0"/>
    <n v="0"/>
    <n v="1"/>
    <n v="0"/>
    <n v="0"/>
    <n v="0"/>
    <n v="0"/>
    <n v="0"/>
    <n v="0"/>
    <n v="0"/>
    <m/>
    <m/>
    <m/>
    <m/>
    <m/>
    <m/>
    <m/>
    <m/>
    <m/>
    <m/>
    <n v="0"/>
  </r>
  <r>
    <x v="0"/>
    <s v="Region XI"/>
    <s v="Davao De Oro"/>
    <n v="204004"/>
    <s v="Kaluyapi ES"/>
    <s v="MARAGUSAN (SAN MARIANO)"/>
    <n v="1"/>
    <n v="1"/>
    <n v="4"/>
    <s v="CONSTRUCTION OF ONE (1) STOREY - FOUR (4) CLASSROOMS SCHOOL BUILDING (WITH COMMON TOILET) WITH PROVISION OF RAINWATER COLLECTOR, SCHOOL FURNITURE, SOLAR PV ENERGY SYSTEM, AND WATER SYSTEM"/>
    <n v="17551559.779600002"/>
    <n v="0"/>
    <s v="Completed"/>
    <n v="1"/>
    <m/>
    <m/>
    <m/>
    <m/>
    <m/>
    <m/>
    <m/>
    <m/>
    <m/>
    <m/>
    <m/>
    <n v="0"/>
    <n v="0"/>
    <n v="0"/>
    <n v="0"/>
    <n v="1"/>
    <n v="0"/>
    <n v="0"/>
    <n v="0"/>
    <n v="0"/>
    <n v="0"/>
    <n v="4"/>
    <n v="0"/>
    <n v="0"/>
    <n v="0"/>
    <n v="0"/>
    <n v="0"/>
    <n v="1"/>
    <n v="0"/>
    <n v="1"/>
    <n v="0"/>
    <n v="7.23"/>
    <n v="1"/>
    <m/>
    <m/>
    <m/>
    <m/>
    <m/>
    <s v="CY 2023"/>
    <m/>
    <m/>
    <n v="1"/>
  </r>
  <r>
    <x v="0"/>
    <s v="Region XII"/>
    <s v="North Cotabato"/>
    <n v="130239"/>
    <s v="Dungoan ES"/>
    <s v="M'LANG"/>
    <n v="2"/>
    <n v="1"/>
    <n v="4"/>
    <s v="PROPOSED CONSTRUCTION OF ONE (1) STOREY - FOUR (4) CLASSROOMS SCHOOL BUILDING (WITH COMMON TOILET) WITH PROVISION OF RAINWATER COLLECTOR, SCHOOL FURNITURE, SOLAR PV ENERGY SYSTEM, AND WATER SYSTEM"/>
    <n v="20128417.649132792"/>
    <n v="0"/>
    <s v="Completed"/>
    <n v="1"/>
    <d v="1899-12-30T00:00:00"/>
    <d v="1899-12-30T00:00:00"/>
    <n v="0"/>
    <n v="0"/>
    <d v="1899-12-30T00:00:00"/>
    <d v="1899-12-30T00:00:00"/>
    <d v="1899-12-30T00:00:00"/>
    <d v="1899-12-30T00:00:00"/>
    <d v="1899-12-30T00:00:00"/>
    <n v="0"/>
    <n v="0"/>
    <n v="0"/>
    <n v="0"/>
    <n v="0"/>
    <n v="0"/>
    <n v="1"/>
    <n v="0"/>
    <n v="0"/>
    <n v="0"/>
    <n v="0"/>
    <n v="0"/>
    <n v="4"/>
    <n v="0"/>
    <n v="0"/>
    <n v="0"/>
    <n v="0"/>
    <n v="0"/>
    <n v="1"/>
    <n v="0"/>
    <n v="1"/>
    <n v="0"/>
    <n v="7.23"/>
    <m/>
    <m/>
    <m/>
    <m/>
    <m/>
    <m/>
    <s v="CY 2023"/>
    <m/>
    <m/>
    <n v="1"/>
  </r>
  <r>
    <x v="0"/>
    <s v="Region XII"/>
    <s v="North Cotabato"/>
    <n v="100863"/>
    <s v="Colonsalnafil Elementary School"/>
    <s v="TULUNAN"/>
    <n v="3"/>
    <n v="1"/>
    <n v="4"/>
    <s v="CONSTRUCTION OF ONE (1) STOREY - FOUR (4) CLASSROOMS SCHOOL BUILDING (WITH COMMON TOILET) WITH PROVISION OF RAINWATER COLLECTOR, SCHOOL FURNITURE, SOLAR PV ENERGY SYSTEM, AND WATER SYSTEM"/>
    <n v="19394758.112140711"/>
    <n v="0"/>
    <s v="Completed"/>
    <n v="1"/>
    <d v="1899-12-30T00:00:00"/>
    <d v="1899-12-30T00:00:00"/>
    <n v="0"/>
    <n v="0"/>
    <d v="1899-12-30T00:00:00"/>
    <d v="1899-12-30T00:00:00"/>
    <d v="1899-12-30T00:00:00"/>
    <d v="1899-12-30T00:00:00"/>
    <d v="1899-12-30T00:00:00"/>
    <n v="0"/>
    <n v="0"/>
    <n v="0"/>
    <n v="0"/>
    <n v="0"/>
    <n v="0"/>
    <n v="1"/>
    <n v="0"/>
    <n v="0"/>
    <n v="0"/>
    <n v="0"/>
    <n v="0"/>
    <n v="4"/>
    <n v="0"/>
    <n v="0"/>
    <n v="0"/>
    <n v="0"/>
    <n v="0"/>
    <n v="1"/>
    <n v="0"/>
    <n v="1"/>
    <n v="0"/>
    <n v="7.23"/>
    <n v="1"/>
    <m/>
    <m/>
    <m/>
    <m/>
    <m/>
    <s v="CY 2023"/>
    <m/>
    <m/>
    <n v="1"/>
  </r>
  <r>
    <x v="0"/>
    <s v="Region XII"/>
    <s v="South Cotabato"/>
    <n v="136932"/>
    <s v="Lemkati ES"/>
    <s v="Tboli"/>
    <n v="2"/>
    <n v="1"/>
    <n v="3"/>
    <s v="CONSTRUCTION OF ONE (1) STOREY - THREE (3) CLASSROOMS SCHOOL BUILDING WITH TOILET AND ONE (1) UNIT ONE (1) STOREY - TWO (2) CLASSROOMS SCHOOL BUILDING WITH PROVISION OF SCHOOL FURNITURE AND SOLAR ENERGY SYSTEM"/>
    <n v="16334333.675999999"/>
    <n v="0"/>
    <s v="Completed"/>
    <n v="1"/>
    <d v="1899-12-30T00:00:00"/>
    <d v="1899-12-30T00:00:00"/>
    <n v="0"/>
    <n v="0"/>
    <d v="1899-12-30T00:00:00"/>
    <d v="1899-12-30T00:00:00"/>
    <d v="1899-12-30T00:00:00"/>
    <d v="1899-12-30T00:00:00"/>
    <d v="1899-12-30T00:00:00"/>
    <n v="0"/>
    <n v="0"/>
    <n v="0"/>
    <n v="0"/>
    <n v="0"/>
    <n v="0"/>
    <n v="1"/>
    <n v="0"/>
    <n v="0"/>
    <n v="0"/>
    <n v="0"/>
    <n v="0"/>
    <n v="3"/>
    <n v="0"/>
    <n v="0"/>
    <n v="0"/>
    <n v="0"/>
    <n v="0"/>
    <n v="1"/>
    <n v="0"/>
    <n v="1"/>
    <n v="0"/>
    <s v="previous yrs"/>
    <m/>
    <n v="1"/>
    <m/>
    <m/>
    <m/>
    <m/>
    <m/>
    <m/>
    <m/>
    <n v="1"/>
  </r>
  <r>
    <x v="0"/>
    <s v="Region XII"/>
    <s v="South Cotabato"/>
    <n v="136932"/>
    <s v="Lemkati ES"/>
    <s v="Tboli"/>
    <n v="2"/>
    <m/>
    <n v="3"/>
    <s v="CONSTRUCTION OF ONE (1) STOREY - THREE (3) CLASSROOMS SCHOOL BUILDING WITH TOILET AND ONE (1) UNIT ONE (1) STOREY - TWO (2) CLASSROOMS SCHOOL BUILDING WITH PROVISION OF SCHOOL FURNITURE AND SOLAR ENERGY SYSTEM"/>
    <n v="16334333.675999999"/>
    <n v="0"/>
    <s v="Completed"/>
    <n v="1"/>
    <d v="1899-12-30T00:00:00"/>
    <d v="1899-12-30T00:00:00"/>
    <n v="0"/>
    <n v="0"/>
    <d v="1899-12-30T00:00:00"/>
    <d v="1899-12-30T00:00:00"/>
    <d v="1899-12-30T00:00:00"/>
    <d v="1899-12-30T00:00:00"/>
    <d v="1899-12-30T00:00:00"/>
    <n v="0"/>
    <n v="0"/>
    <n v="0"/>
    <n v="0"/>
    <n v="0"/>
    <n v="0"/>
    <n v="1"/>
    <n v="0"/>
    <n v="0"/>
    <n v="0"/>
    <n v="0"/>
    <n v="0"/>
    <n v="3"/>
    <n v="0"/>
    <n v="0"/>
    <n v="0"/>
    <n v="0"/>
    <n v="0"/>
    <n v="0"/>
    <n v="0"/>
    <n v="1"/>
    <n v="0"/>
    <s v="previous yrs"/>
    <m/>
    <n v="0"/>
    <m/>
    <m/>
    <m/>
    <m/>
    <m/>
    <m/>
    <m/>
    <n v="1"/>
  </r>
  <r>
    <x v="1"/>
    <s v="CAR"/>
    <s v="Apayao"/>
    <n v="135261"/>
    <s v="Daga ES"/>
    <s v="CONNER"/>
    <n v="0"/>
    <n v="1"/>
    <n v="3"/>
    <s v=" CONSTRUCTION OF ONE (1) STOREY - THREE(3) CLASSROOMS SCHOOL BUILDING WITH PROVISION OF RAIN WATER COLLECTOR, SCHOOL FURNITURE, PERIMETER SOLAR LIGHTING SYSTEM AND WATER SYSTEM"/>
    <n v="10705275.289999999"/>
    <n v="0"/>
    <s v="Ongoing"/>
    <n v="0"/>
    <d v="1899-12-30T00:00:00"/>
    <d v="1899-12-30T00:00:00"/>
    <n v="0"/>
    <n v="0"/>
    <d v="1899-12-30T00:00:00"/>
    <d v="1899-12-30T00:00:00"/>
    <d v="1899-12-30T00:00:00"/>
    <d v="1899-12-30T00:00:00"/>
    <d v="1899-12-30T00:00:00"/>
    <n v="0"/>
    <n v="0"/>
    <n v="0"/>
    <n v="0"/>
    <n v="0"/>
    <n v="1"/>
    <n v="0"/>
    <n v="0"/>
    <n v="0"/>
    <n v="0"/>
    <n v="0"/>
    <n v="3"/>
    <n v="0"/>
    <n v="0"/>
    <n v="0"/>
    <n v="0"/>
    <n v="0"/>
    <n v="1"/>
    <n v="0"/>
    <n v="0"/>
    <n v="0"/>
    <n v="0"/>
    <m/>
    <m/>
    <n v="0"/>
    <n v="1"/>
    <m/>
    <m/>
    <m/>
    <m/>
    <m/>
    <m/>
    <n v="1"/>
  </r>
  <r>
    <x v="1"/>
    <s v="CAR"/>
    <s v="Apayao"/>
    <n v="219014"/>
    <s v="San Mariano ES"/>
    <s v="PUDTOL"/>
    <n v="0"/>
    <n v="1"/>
    <n v="2"/>
    <s v="PROPOSED CONSTRUCTION OF ONE (1) STOREY - TWO (2) CLASSROOMS SCHOOL BUILDING WITH PROVISION OF RAIN WATER COLLECTOR,SCHOOL FURNITURE AND WATER SYSTEM"/>
    <n v="8222048.5498600602"/>
    <n v="0"/>
    <s v="Ongoing"/>
    <n v="0"/>
    <d v="1899-12-30T00:00:00"/>
    <d v="1899-12-30T00:00:00"/>
    <n v="0"/>
    <n v="0"/>
    <d v="1899-12-30T00:00:00"/>
    <d v="1899-12-30T00:00:00"/>
    <d v="1899-12-30T00:00:00"/>
    <d v="1899-12-30T00:00:00"/>
    <d v="1899-12-30T00:00:00"/>
    <n v="0"/>
    <n v="0"/>
    <n v="0"/>
    <n v="0"/>
    <n v="0"/>
    <n v="1"/>
    <n v="0"/>
    <n v="0"/>
    <n v="0"/>
    <n v="0"/>
    <n v="0"/>
    <n v="2"/>
    <n v="0"/>
    <n v="0"/>
    <n v="0"/>
    <n v="0"/>
    <n v="0"/>
    <n v="1"/>
    <n v="0"/>
    <n v="0"/>
    <n v="0"/>
    <n v="0"/>
    <m/>
    <m/>
    <n v="0"/>
    <n v="1"/>
    <m/>
    <m/>
    <m/>
    <m/>
    <m/>
    <m/>
    <n v="0"/>
  </r>
  <r>
    <x v="1"/>
    <s v="CAR"/>
    <s v="Benguet"/>
    <n v="318918"/>
    <s v="Adaoay National High School-Abucot Extn."/>
    <s v="KABAYAN"/>
    <n v="0"/>
    <n v="1"/>
    <n v="2"/>
    <s v="PROPOSED CONSTRUCTION OF ONE(1) STOREY TWO(2) CLASSROOMS SCHOOL BUILDINGS (WITHOUT TOILET) WITH PROVISION OF RAINWATER COLLECTOR, WATER AND SANITATION FACILITIES (4 SEATER), SCHOOL FURNITURE, SOLAR PV ENERGY SYSTEM AND WATER SYSTEM AND RETAINING WALL"/>
    <n v="10887942"/>
    <n v="0"/>
    <s v="Ongoing"/>
    <n v="0"/>
    <d v="1899-12-30T00:00:00"/>
    <d v="1899-12-30T00:00:00"/>
    <n v="0"/>
    <n v="0"/>
    <d v="1899-12-30T00:00:00"/>
    <d v="1899-12-30T00:00:00"/>
    <d v="1899-12-30T00:00:00"/>
    <d v="1899-12-30T00:00:00"/>
    <d v="1899-12-30T00:00:00"/>
    <n v="0"/>
    <n v="0"/>
    <n v="0"/>
    <n v="0"/>
    <n v="0"/>
    <n v="1"/>
    <n v="0"/>
    <n v="0"/>
    <n v="0"/>
    <n v="0"/>
    <n v="0"/>
    <n v="2"/>
    <n v="0"/>
    <n v="0"/>
    <n v="0"/>
    <n v="0"/>
    <n v="0"/>
    <n v="1"/>
    <n v="0"/>
    <n v="0"/>
    <n v="0"/>
    <n v="0"/>
    <m/>
    <m/>
    <n v="0"/>
    <n v="1"/>
    <m/>
    <m/>
    <m/>
    <m/>
    <m/>
    <m/>
    <n v="1"/>
  </r>
  <r>
    <x v="1"/>
    <s v="CAR"/>
    <s v="Benguet"/>
    <n v="135708"/>
    <s v="Saguitlang Elementary School"/>
    <s v="TUBA"/>
    <n v="0"/>
    <n v="1"/>
    <n v="4"/>
    <s v="CONSTRUCTION OF ONE(1) STOREY FOUR(4) CLASSROOMS SCHOOL BUILDING (WITH COMMON TOILET) WITH PROVISION OF RAINWATER COLLECTOR, SCHOOL FURNITURE, SOLAR PV ENERGY SYSTEM AND WATER SYSTEM"/>
    <n v="17529648.149999999"/>
    <n v="0"/>
    <s v="Ongoing"/>
    <n v="0"/>
    <d v="1899-12-30T00:00:00"/>
    <d v="1899-12-30T00:00:00"/>
    <n v="0"/>
    <n v="0"/>
    <d v="1899-12-30T00:00:00"/>
    <d v="1899-12-30T00:00:00"/>
    <d v="1899-12-30T00:00:00"/>
    <d v="1899-12-30T00:00:00"/>
    <d v="1899-12-30T00:00:00"/>
    <n v="0"/>
    <n v="0"/>
    <n v="0"/>
    <n v="0"/>
    <n v="0"/>
    <n v="1"/>
    <n v="0"/>
    <n v="0"/>
    <n v="0"/>
    <n v="0"/>
    <n v="0"/>
    <n v="4"/>
    <n v="0"/>
    <n v="0"/>
    <n v="0"/>
    <n v="0"/>
    <n v="0"/>
    <n v="1"/>
    <n v="0"/>
    <n v="0"/>
    <n v="0"/>
    <n v="0"/>
    <m/>
    <m/>
    <n v="0"/>
    <n v="1"/>
    <m/>
    <m/>
    <m/>
    <m/>
    <m/>
    <m/>
    <n v="1"/>
  </r>
  <r>
    <x v="1"/>
    <s v="CAR"/>
    <s v="Kalinga"/>
    <n v="135970"/>
    <s v="Bullalayao Primary School"/>
    <s v="BALBALAN"/>
    <n v="0"/>
    <n v="1"/>
    <n v="1"/>
    <s v="CONSTRUCTION OF ONE (1) STOREY - TWO (2) CLASSROOMS SCHOOL BUILDING (WITH COMMON TOILET) WITH PROVISION OF  SCHOOL FURNITURE, SOLAR PV ENERGY SYSTEM, RAIN WATER COLLECTOR AND WATER SYSTEM"/>
    <n v="10930337.181968855"/>
    <n v="0"/>
    <s v="Ongoing"/>
    <n v="0"/>
    <d v="1899-12-30T00:00:00"/>
    <d v="1899-12-30T00:00:00"/>
    <n v="0"/>
    <n v="0"/>
    <d v="1899-12-30T00:00:00"/>
    <d v="1899-12-30T00:00:00"/>
    <d v="1899-12-30T00:00:00"/>
    <d v="1899-12-30T00:00:00"/>
    <d v="1899-12-30T00:00:00"/>
    <n v="0"/>
    <n v="0"/>
    <n v="0"/>
    <n v="0"/>
    <n v="0"/>
    <n v="1"/>
    <n v="0"/>
    <n v="0"/>
    <n v="0"/>
    <n v="0"/>
    <n v="0"/>
    <n v="1"/>
    <n v="0"/>
    <n v="0"/>
    <n v="0"/>
    <n v="0"/>
    <n v="0"/>
    <n v="1"/>
    <n v="0"/>
    <n v="0"/>
    <n v="0"/>
    <n v="0"/>
    <m/>
    <m/>
    <n v="0"/>
    <n v="1"/>
    <m/>
    <m/>
    <m/>
    <m/>
    <m/>
    <m/>
    <n v="1"/>
  </r>
  <r>
    <x v="1"/>
    <s v="CAR"/>
    <s v="Mt. Province"/>
    <n v="136286"/>
    <s v="Bagabag Elementary School"/>
    <s v="PARACELIS"/>
    <n v="0"/>
    <n v="1"/>
    <n v="2"/>
    <s v="PROPOSED CONSTRUCTION OF ONE (1) STOREY - TWO (2) CLASSROOMS SCHOOL BUILDING (WITH COMMON TOILET) WITH PROVISION OF RAINWATER COLLECTOR, SCHOOL FURNITURE, SOLAR PV ENERGY SYSTEM"/>
    <n v="13914381.119999999"/>
    <n v="0"/>
    <s v="Ongoing"/>
    <n v="0"/>
    <d v="1899-12-30T00:00:00"/>
    <d v="1899-12-30T00:00:00"/>
    <n v="0"/>
    <n v="0"/>
    <d v="1899-12-30T00:00:00"/>
    <d v="1899-12-30T00:00:00"/>
    <d v="1899-12-30T00:00:00"/>
    <d v="1899-12-30T00:00:00"/>
    <d v="1899-12-30T00:00:00"/>
    <n v="0"/>
    <n v="0"/>
    <n v="0"/>
    <n v="0"/>
    <n v="0"/>
    <n v="1"/>
    <n v="0"/>
    <n v="0"/>
    <n v="0"/>
    <n v="0"/>
    <n v="0"/>
    <n v="2"/>
    <n v="0"/>
    <n v="0"/>
    <n v="0"/>
    <n v="0"/>
    <n v="0"/>
    <n v="1"/>
    <n v="0"/>
    <n v="0"/>
    <n v="0"/>
    <n v="0"/>
    <m/>
    <m/>
    <n v="0"/>
    <n v="1"/>
    <m/>
    <m/>
    <m/>
    <m/>
    <m/>
    <m/>
    <n v="1"/>
  </r>
  <r>
    <x v="1"/>
    <s v="CAR"/>
    <s v="Tabuk City"/>
    <n v="136172"/>
    <s v="Mabato Elementary School"/>
    <s v="TABUK CITY"/>
    <n v="0"/>
    <n v="1"/>
    <n v="4"/>
    <s v=" CONSTRUCTION OF ONE (1) STOREY - FOUR (4) CLASSROOMS SCHOOL BUILDING (WITH COMMON TOILET) WITH PROVISION OF RAINWATER COLLECTOR, SCHOOL FURNITURE, PERIMETER FENCE (1 BAY = 3.0m), SOLAR PV ENERGY SYSTEM, AND WATER SYSTEM"/>
    <n v="12054411.385475934"/>
    <n v="0"/>
    <s v="Ongoing"/>
    <n v="0"/>
    <d v="1899-12-30T00:00:00"/>
    <d v="1899-12-30T00:00:00"/>
    <n v="0"/>
    <n v="0"/>
    <d v="1899-12-30T00:00:00"/>
    <d v="1899-12-30T00:00:00"/>
    <d v="1899-12-30T00:00:00"/>
    <d v="1899-12-30T00:00:00"/>
    <d v="1899-12-30T00:00:00"/>
    <n v="0"/>
    <n v="0"/>
    <n v="0"/>
    <n v="0"/>
    <n v="0"/>
    <n v="1"/>
    <n v="0"/>
    <n v="0"/>
    <n v="0"/>
    <n v="0"/>
    <n v="0"/>
    <n v="4"/>
    <n v="0"/>
    <n v="0"/>
    <n v="0"/>
    <n v="0"/>
    <n v="0"/>
    <n v="1"/>
    <n v="0"/>
    <n v="0"/>
    <n v="0"/>
    <n v="0"/>
    <m/>
    <m/>
    <n v="0"/>
    <n v="1"/>
    <m/>
    <m/>
    <m/>
    <m/>
    <m/>
    <m/>
    <n v="1"/>
  </r>
  <r>
    <x v="1"/>
    <s v="CARAGA"/>
    <s v="Butuan City"/>
    <n v="281539"/>
    <s v="Salvacion Indigenous Community Elementary School"/>
    <s v="BUTUAN CITY (Capital)"/>
    <n v="1"/>
    <n v="1"/>
    <n v="2"/>
    <s v="PROPOSED CONSTRUCTION OF ONE (1) STOREY - TWO (2) CLASSROOMS SCHOOL BUILDING (WITH COMMON TOILET) WITH PROVISION OF RAINWATER COLLECTOR, SCHOOL FURNITURE, SOLAR PV ENERGY SYSTEM, AND WATER SYSTEM"/>
    <n v="15725955.42"/>
    <n v="0"/>
    <s v="Ongoing"/>
    <n v="0.48"/>
    <d v="1899-12-30T00:00:00"/>
    <d v="1899-12-30T00:00:00"/>
    <n v="0"/>
    <n v="0"/>
    <d v="1899-12-30T00:00:00"/>
    <d v="1899-12-30T00:00:00"/>
    <d v="1899-12-30T00:00:00"/>
    <d v="1899-12-30T00:00:00"/>
    <d v="1899-12-30T00:00:00"/>
    <n v="0"/>
    <n v="0"/>
    <n v="0"/>
    <n v="0"/>
    <n v="0"/>
    <n v="1"/>
    <n v="0"/>
    <n v="0"/>
    <n v="0"/>
    <n v="0"/>
    <n v="0"/>
    <n v="2"/>
    <n v="0"/>
    <n v="0"/>
    <n v="0"/>
    <n v="0"/>
    <n v="0"/>
    <n v="1"/>
    <n v="0"/>
    <n v="0"/>
    <n v="0.48"/>
    <n v="0"/>
    <m/>
    <m/>
    <n v="0"/>
    <n v="1"/>
    <m/>
    <m/>
    <m/>
    <m/>
    <m/>
    <m/>
    <n v="1"/>
  </r>
  <r>
    <x v="1"/>
    <s v="CARAGA"/>
    <s v="Cabadbaran City"/>
    <n v="131524"/>
    <s v="Mahaba Elementary school"/>
    <s v="CITY OF CABADBARAN"/>
    <n v="2"/>
    <n v="1"/>
    <n v="4"/>
    <s v=" CONSTRUCTION OF ONE (1) STOREY - FOUR (4) CLASSROOMS SCHOOL BUILDING (WITH COMMON TOILET) WITH PROVISION OF RAINWATER COLLECTOR, SCHOOL FURNITURE, SOLAR PV ENERGY SYSTEM, AND WATER SYSTEM"/>
    <n v="18753240.129999999"/>
    <n v="0"/>
    <s v="Ongoing"/>
    <n v="0.4"/>
    <d v="1899-12-30T00:00:00"/>
    <d v="1899-12-30T00:00:00"/>
    <n v="0"/>
    <n v="0"/>
    <d v="1899-12-30T00:00:00"/>
    <d v="1899-12-30T00:00:00"/>
    <d v="1899-12-30T00:00:00"/>
    <d v="1899-12-30T00:00:00"/>
    <d v="1899-12-30T00:00:00"/>
    <n v="0"/>
    <n v="0"/>
    <n v="0"/>
    <n v="0"/>
    <n v="0"/>
    <n v="1"/>
    <n v="0"/>
    <n v="0"/>
    <n v="0"/>
    <n v="0"/>
    <n v="0"/>
    <n v="4"/>
    <n v="0"/>
    <n v="0"/>
    <n v="0"/>
    <n v="0"/>
    <n v="0"/>
    <n v="1"/>
    <n v="0"/>
    <n v="0"/>
    <n v="0.4"/>
    <n v="0"/>
    <m/>
    <m/>
    <n v="0"/>
    <n v="1"/>
    <m/>
    <m/>
    <m/>
    <m/>
    <m/>
    <m/>
    <n v="1"/>
  </r>
  <r>
    <x v="1"/>
    <s v="Region I"/>
    <s v="Ilocos Norte"/>
    <n v="100018"/>
    <s v="Casilian ES"/>
    <s v="BACARRA"/>
    <n v="1"/>
    <n v="1"/>
    <n v="3"/>
    <s v="PROPOSED CONSTRUCTION OF ONE (1) STOREY - THREE (3) CLASSROOMS SCHOOL BUILDING (WITH COMMON TOILET), WITH PROVISION OF RAINWATER COLLECTOR, SCHOOL FURNITURE, SOLAR PV ENERGY SYSTEM AND WATER SYSTEM"/>
    <n v="16963583.649999999"/>
    <n v="0"/>
    <s v="Ongoing"/>
    <n v="0.25"/>
    <d v="1899-12-30T00:00:00"/>
    <d v="1899-12-30T00:00:00"/>
    <n v="0"/>
    <n v="0"/>
    <d v="1899-12-30T00:00:00"/>
    <d v="1899-12-30T00:00:00"/>
    <d v="1899-12-30T00:00:00"/>
    <d v="1899-12-30T00:00:00"/>
    <d v="1899-12-30T00:00:00"/>
    <n v="0"/>
    <n v="0"/>
    <n v="0"/>
    <n v="0"/>
    <n v="0"/>
    <n v="1"/>
    <n v="0"/>
    <n v="0"/>
    <n v="0"/>
    <n v="0"/>
    <n v="0"/>
    <n v="3"/>
    <n v="0"/>
    <n v="0"/>
    <n v="0"/>
    <n v="0"/>
    <n v="0"/>
    <n v="1"/>
    <n v="0"/>
    <n v="0"/>
    <n v="0.25"/>
    <n v="0"/>
    <m/>
    <m/>
    <n v="0"/>
    <n v="1"/>
    <m/>
    <m/>
    <m/>
    <m/>
    <m/>
    <m/>
    <n v="1"/>
  </r>
  <r>
    <x v="1"/>
    <s v="Region I"/>
    <s v="Ilocos Norte"/>
    <n v="100034"/>
    <s v="Morong ES"/>
    <s v="BADOC"/>
    <n v="2"/>
    <n v="1"/>
    <n v="4"/>
    <s v="PROPOSED CONSTRUCTION OF ONE (1) STOREY - FOUR (4) CLASSROOMS SCHOOL BUILDING (WITH COMMON TOILET), WITH PROVISION OF RAINWATER COLLECTOR, SCHOOL FURNITURE, SOLAR PV ENERGY SYSTEM AND WATER SYSTEM"/>
    <n v="18686642.149999999"/>
    <n v="0"/>
    <s v="Ongoing"/>
    <n v="0.25"/>
    <d v="1899-12-30T00:00:00"/>
    <d v="1899-12-30T00:00:00"/>
    <n v="0"/>
    <n v="0"/>
    <d v="1899-12-30T00:00:00"/>
    <d v="1899-12-30T00:00:00"/>
    <d v="1899-12-30T00:00:00"/>
    <d v="1899-12-30T00:00:00"/>
    <d v="1899-12-30T00:00:00"/>
    <n v="0"/>
    <n v="0"/>
    <n v="0"/>
    <n v="0"/>
    <n v="0"/>
    <n v="1"/>
    <n v="0"/>
    <n v="0"/>
    <n v="0"/>
    <n v="0"/>
    <n v="0"/>
    <n v="4"/>
    <n v="0"/>
    <n v="0"/>
    <n v="0"/>
    <n v="0"/>
    <n v="0"/>
    <n v="1"/>
    <n v="0"/>
    <n v="0"/>
    <n v="0.25"/>
    <n v="0"/>
    <m/>
    <m/>
    <n v="0"/>
    <n v="1"/>
    <m/>
    <m/>
    <m/>
    <m/>
    <m/>
    <m/>
    <n v="1"/>
  </r>
  <r>
    <x v="1"/>
    <s v="Region I"/>
    <s v="Ilocos Sur"/>
    <n v="100577"/>
    <s v="Matue PS"/>
    <s v="GREGORIO DEL PILAR (CONCEPCION)"/>
    <n v="2"/>
    <n v="1"/>
    <n v="3"/>
    <s v="PROPOSED CONSTRUCTION OF ONE (1) STOREY - THREE (3) CLASSROOMS SCHOOL BUILDING (WITH COMMON TOILET) WITH PROVISION OF RAINWATER COLLECTOR, SCHOOL FURNITURE, SOLAR PV ENERGY SYSTEM, AND WATER SYSTEM"/>
    <n v="15489664.388633836"/>
    <n v="13617950.390000001"/>
    <s v="Abandoned"/>
    <n v="0.45"/>
    <d v="2023-12-30T00:00:00"/>
    <d v="1899-12-30T00:00:00"/>
    <s v="PB-07-07-2021-0001"/>
    <s v="08 - 2021"/>
    <d v="2021-07-13T00:00:00"/>
    <d v="2021-07-21T00:00:00"/>
    <d v="2021-08-02T00:00:00"/>
    <s v="###############"/>
    <d v="2021-10-06T00:00:00"/>
    <s v="FFJJ Construction"/>
    <n v="0"/>
    <n v="0"/>
    <n v="0"/>
    <n v="0"/>
    <n v="0"/>
    <n v="0"/>
    <n v="1"/>
    <n v="0"/>
    <n v="0"/>
    <n v="0"/>
    <n v="0"/>
    <n v="0"/>
    <n v="3"/>
    <n v="0"/>
    <n v="0"/>
    <n v="0"/>
    <n v="0"/>
    <n v="0"/>
    <n v="1"/>
    <n v="0.45"/>
    <n v="0"/>
    <m/>
    <m/>
    <n v="0"/>
    <n v="1"/>
    <m/>
    <m/>
    <m/>
    <m/>
    <m/>
    <m/>
    <n v="1"/>
  </r>
  <r>
    <x v="1"/>
    <s v="Region I"/>
    <s v="La Union"/>
    <n v="101119"/>
    <s v="Daeng ES"/>
    <s v="TUBAO"/>
    <n v="2"/>
    <n v="1"/>
    <n v="3"/>
    <s v="PROPOSED CONSTRUCTION OF ONE (1) STOREY - THREE (3) CLASSROOMS SCHOOL BUILDING (WITH COMMON TOILET) WITH PROVISION OF RAINWATER COLLECTOR, SCHOOL FURNITURE, , SOLAR PV ENERGY SYSTEM, AND WATER SYSTEM     _x000a_     _x000a_     _x000a_     _x000a_"/>
    <n v="14037218.560000001"/>
    <n v="0"/>
    <s v="Abandoned"/>
    <n v="0.1"/>
    <d v="1899-12-30T00:00:00"/>
    <d v="1899-12-30T00:00:00"/>
    <n v="0"/>
    <n v="0"/>
    <d v="1899-12-30T00:00:00"/>
    <d v="1899-12-30T00:00:00"/>
    <d v="1899-12-30T00:00:00"/>
    <d v="1899-12-30T00:00:00"/>
    <d v="1899-12-30T00:00:00"/>
    <n v="0"/>
    <s v="CENTRAL OFFICE IMPLEMENTED"/>
    <n v="0"/>
    <n v="0"/>
    <n v="0"/>
    <n v="0"/>
    <n v="0"/>
    <n v="1"/>
    <n v="0"/>
    <n v="0"/>
    <n v="0"/>
    <n v="0"/>
    <n v="0"/>
    <n v="3"/>
    <n v="0"/>
    <n v="0"/>
    <n v="0"/>
    <n v="0"/>
    <n v="0"/>
    <n v="1"/>
    <n v="0.1"/>
    <n v="0"/>
    <m/>
    <m/>
    <n v="0"/>
    <n v="1"/>
    <m/>
    <m/>
    <m/>
    <m/>
    <m/>
    <m/>
    <n v="1"/>
  </r>
  <r>
    <x v="1"/>
    <s v="Region I"/>
    <s v="Pangasinan I, Lingayen"/>
    <n v="101520"/>
    <s v="Dalupang ES"/>
    <s v="MABINI"/>
    <n v="1"/>
    <n v="1"/>
    <n v="4"/>
    <s v="PROPOSED CONSTRUCTION OF ONE (1) STOREY - FOUR (4) CLASSROOMS SCHOOL BUILDING (WITHOUT TOILET) WITH PROVISION OF RAINWATER COLLECTOR, WATER AND SANITATION FACILITIES (4 - SEATER), SCHOOL FURNITURE, SOLAR PV ENERGY SYSTEM, AND WATER SYSTEM"/>
    <n v="17662294.185102172"/>
    <n v="17662294.185102172"/>
    <s v="Abandoned"/>
    <n v="0.6"/>
    <d v="1899-12-30T00:00:00"/>
    <d v="1899-12-30T00:00:00"/>
    <n v="0"/>
    <n v="0"/>
    <d v="1899-12-30T00:00:00"/>
    <d v="1899-12-30T00:00:00"/>
    <d v="1899-12-30T00:00:00"/>
    <d v="1899-12-30T00:00:00"/>
    <d v="1899-12-30T00:00:00"/>
    <n v="0"/>
    <s v="no movement/accomplishment as of February 2023"/>
    <n v="0"/>
    <n v="0"/>
    <n v="0"/>
    <n v="0"/>
    <n v="0"/>
    <n v="1"/>
    <n v="0"/>
    <n v="0"/>
    <n v="0"/>
    <n v="0"/>
    <n v="0"/>
    <n v="4"/>
    <n v="0"/>
    <n v="0"/>
    <n v="0"/>
    <n v="0"/>
    <n v="0"/>
    <n v="1"/>
    <n v="0.6"/>
    <n v="0"/>
    <m/>
    <m/>
    <n v="1"/>
    <m/>
    <m/>
    <m/>
    <m/>
    <m/>
    <m/>
    <m/>
    <n v="1"/>
  </r>
  <r>
    <x v="1"/>
    <s v="Region II"/>
    <s v="Cagayan"/>
    <n v="501171"/>
    <s v="Taguing Integrated School"/>
    <s v="BAGGAO"/>
    <n v="1"/>
    <n v="1"/>
    <n v="4"/>
    <s v="CONSTRUCTION OF ONE (1) STOREY - FOUR (4) CLASSROOMS SCHOOL BUILDING (WITH COMMON TOILET) WITH PROVISION OF RAINWATER COLLECTOR AND SCHOOL FURNITURE"/>
    <n v="10068697.369999999"/>
    <n v="0"/>
    <s v="Terminated"/>
    <n v="0"/>
    <d v="1899-12-30T00:00:00"/>
    <d v="1899-12-30T00:00:00"/>
    <n v="0"/>
    <n v="0"/>
    <d v="1899-12-30T00:00:00"/>
    <d v="1899-12-30T00:00:00"/>
    <d v="1899-12-30T00:00:00"/>
    <d v="1899-12-30T00:00:00"/>
    <d v="1899-12-30T00:00:00"/>
    <n v="0"/>
    <s v="For Termination (CO Implemented/ WERR Construction)"/>
    <n v="0"/>
    <n v="0"/>
    <n v="0"/>
    <n v="0"/>
    <n v="0"/>
    <n v="1"/>
    <n v="0"/>
    <n v="0"/>
    <n v="0"/>
    <n v="0"/>
    <n v="0"/>
    <n v="4"/>
    <n v="0"/>
    <n v="0"/>
    <n v="0"/>
    <n v="0"/>
    <n v="0"/>
    <n v="1"/>
    <n v="0"/>
    <n v="0"/>
    <m/>
    <m/>
    <n v="0"/>
    <n v="1"/>
    <m/>
    <m/>
    <m/>
    <m/>
    <m/>
    <m/>
    <n v="0"/>
  </r>
  <r>
    <x v="1"/>
    <s v="Region II"/>
    <s v="Cagayan"/>
    <n v="102736"/>
    <s v="Tucalana ES"/>
    <s v="LAL-LO"/>
    <n v="1"/>
    <n v="1"/>
    <n v="4"/>
    <s v="PROPOSED CONSTRUCTION OF ONE (1) STOREY - FOUR (4) CLASSROOMS SCHOOL BUILDING (WITH COMMON TOILET) WITH PROVISION OF RAINWATER COLLECTOR,SCHOOL FURNITURE, AND WATER SYSTEM"/>
    <n v="10668836.214069869"/>
    <n v="0"/>
    <s v="Terminated"/>
    <n v="0"/>
    <d v="1899-12-30T00:00:00"/>
    <d v="1899-12-30T00:00:00"/>
    <n v="0"/>
    <n v="0"/>
    <d v="1899-12-30T00:00:00"/>
    <d v="1899-12-30T00:00:00"/>
    <d v="1899-12-30T00:00:00"/>
    <d v="1899-12-30T00:00:00"/>
    <d v="1899-12-30T00:00:00"/>
    <n v="0"/>
    <s v="For Termination (CO Implemented/ WERR Construction)"/>
    <n v="0"/>
    <n v="0"/>
    <n v="0"/>
    <n v="0"/>
    <n v="0"/>
    <n v="1"/>
    <n v="0"/>
    <n v="0"/>
    <n v="0"/>
    <n v="0"/>
    <n v="0"/>
    <n v="4"/>
    <n v="0"/>
    <n v="0"/>
    <n v="0"/>
    <n v="0"/>
    <n v="0"/>
    <n v="1"/>
    <n v="0"/>
    <n v="0"/>
    <m/>
    <m/>
    <n v="0"/>
    <n v="1"/>
    <m/>
    <m/>
    <m/>
    <m/>
    <m/>
    <m/>
    <n v="0"/>
  </r>
  <r>
    <x v="1"/>
    <s v="Region II"/>
    <s v="Isabela"/>
    <n v="500501"/>
    <s v="San Isidro Integrated School"/>
    <s v="SAN MARIANO"/>
    <n v="2"/>
    <n v="1"/>
    <n v="4"/>
    <s v="CONSTRUCTION OF ONE (1) STOREY - FOUR (4) CLASSROOMS SCHOOL BUILDING (WITH COMMON TOILET) WITH PROVISION OF RAINWATER COLLECTOR, SCHOOL FURNITURE, SOLAR PV ENERGY SYSTEM, AND WATER SYSTEM"/>
    <n v="17277440.482113533"/>
    <n v="0"/>
    <s v="Ongoing"/>
    <n v="0"/>
    <d v="1899-12-30T00:00:00"/>
    <d v="1899-12-30T00:00:00"/>
    <n v="0"/>
    <n v="0"/>
    <d v="1899-12-30T00:00:00"/>
    <d v="1899-12-30T00:00:00"/>
    <d v="1899-12-30T00:00:00"/>
    <d v="1899-12-30T00:00:00"/>
    <d v="1899-12-30T00:00:00"/>
    <n v="0"/>
    <n v="0"/>
    <n v="0"/>
    <n v="0"/>
    <n v="0"/>
    <n v="1"/>
    <n v="0"/>
    <n v="0"/>
    <n v="0"/>
    <n v="0"/>
    <n v="0"/>
    <n v="4"/>
    <n v="0"/>
    <n v="0"/>
    <n v="0"/>
    <n v="0"/>
    <n v="0"/>
    <n v="1"/>
    <n v="0"/>
    <n v="0"/>
    <n v="0"/>
    <n v="0"/>
    <m/>
    <m/>
    <n v="0"/>
    <n v="1"/>
    <m/>
    <m/>
    <m/>
    <m/>
    <m/>
    <m/>
    <n v="1"/>
  </r>
  <r>
    <x v="1"/>
    <s v="Region II"/>
    <s v="Isabela"/>
    <n v="103024"/>
    <s v="Bannawag Primary School"/>
    <s v="ANGADANAN"/>
    <n v="3"/>
    <n v="1"/>
    <n v="2"/>
    <s v="PROPOSED CONSTRUCTION OF ONE (1) STOREY - TWO (2) CLASSROOMS SCHOOL BUILDING (WITH COMMON TOILET) WITH PROVISION OF RAINWATER COLLECTOR, SCHOOL FURNITURE, SOLAR PV ENERGY SYSTEM, AND WATER SYSTEM"/>
    <n v="21460349.414764199"/>
    <n v="0"/>
    <s v="Abandoned"/>
    <n v="0.1"/>
    <d v="1899-12-30T00:00:00"/>
    <d v="1899-12-30T00:00:00"/>
    <n v="0"/>
    <n v="0"/>
    <d v="1899-12-30T00:00:00"/>
    <d v="1899-12-30T00:00:00"/>
    <d v="1899-12-30T00:00:00"/>
    <d v="1899-12-30T00:00:00"/>
    <d v="1899-12-30T00:00:00"/>
    <n v="0"/>
    <n v="0"/>
    <n v="0"/>
    <n v="0"/>
    <n v="0"/>
    <n v="0"/>
    <n v="0"/>
    <n v="1"/>
    <n v="0"/>
    <n v="0"/>
    <n v="0"/>
    <n v="0"/>
    <n v="0"/>
    <n v="2"/>
    <n v="0"/>
    <n v="0"/>
    <n v="0"/>
    <n v="0"/>
    <n v="0"/>
    <n v="1"/>
    <n v="0.1"/>
    <n v="0"/>
    <m/>
    <m/>
    <n v="0"/>
    <n v="1"/>
    <m/>
    <m/>
    <m/>
    <m/>
    <m/>
    <m/>
    <n v="1"/>
  </r>
  <r>
    <x v="1"/>
    <s v="Region II"/>
    <s v="Isabela"/>
    <n v="103024"/>
    <s v="Bannawag Primary School"/>
    <s v="ANGADANAN"/>
    <n v="3"/>
    <m/>
    <n v="2"/>
    <s v="PROPOSED CONSTRUCTION OF ONE (1) STOREY - TWO (2) CLASSROOMS SCHOOL BUILDING (WITH COMMON TOILET) WITH PROVISION OF RAINWATER COLLECTOR, SCHOOL FURNITURE AND SOLAR PV ENERGY SYSTEM, AND RETAINING WALL"/>
    <n v="6520"/>
    <n v="0"/>
    <s v="Abandoned"/>
    <n v="0.11"/>
    <d v="1899-12-30T00:00:00"/>
    <d v="1899-12-30T00:00:00"/>
    <n v="0"/>
    <n v="0"/>
    <d v="1899-12-30T00:00:00"/>
    <d v="1899-12-30T00:00:00"/>
    <d v="1899-12-30T00:00:00"/>
    <d v="1899-12-30T00:00:00"/>
    <d v="1899-12-30T00:00:00"/>
    <n v="0"/>
    <n v="0"/>
    <n v="0"/>
    <n v="0"/>
    <n v="0"/>
    <n v="0"/>
    <n v="0"/>
    <n v="1"/>
    <n v="0"/>
    <n v="0"/>
    <n v="0"/>
    <n v="0"/>
    <n v="0"/>
    <n v="2"/>
    <n v="0"/>
    <n v="0"/>
    <n v="0"/>
    <n v="0"/>
    <n v="0"/>
    <n v="0"/>
    <n v="0.11"/>
    <n v="0"/>
    <m/>
    <m/>
    <n v="0"/>
    <n v="0"/>
    <m/>
    <m/>
    <m/>
    <m/>
    <m/>
    <m/>
    <n v="1"/>
  </r>
  <r>
    <x v="1"/>
    <s v="Region II"/>
    <s v="Quirino"/>
    <n v="104240"/>
    <s v="Rang-ayan PS"/>
    <s v="Aglipay"/>
    <n v="0"/>
    <n v="1"/>
    <n v="3"/>
    <s v="CONSTRUCTION OF ONE (1) STOREY - THREE (3) CLASSROOMS SCHOOL BUILDING (WITH COMMON TOILET) WITH PROVISION OF RAINWATER COLLECTOR, SCHOOL FURNITURE, SOLAR PV ENERGY SYSTEM, AND WATER SYSTEM"/>
    <n v="17024914.59"/>
    <n v="0"/>
    <s v="Ongoing"/>
    <n v="0"/>
    <d v="1899-12-30T00:00:00"/>
    <d v="1899-12-30T00:00:00"/>
    <n v="0"/>
    <n v="0"/>
    <d v="1899-12-30T00:00:00"/>
    <d v="1899-12-30T00:00:00"/>
    <d v="1899-12-30T00:00:00"/>
    <d v="1899-12-30T00:00:00"/>
    <d v="1899-12-30T00:00:00"/>
    <n v="0"/>
    <n v="0"/>
    <n v="0"/>
    <n v="0"/>
    <n v="0"/>
    <n v="1"/>
    <n v="0"/>
    <n v="0"/>
    <n v="0"/>
    <n v="0"/>
    <n v="0"/>
    <n v="3"/>
    <n v="0"/>
    <n v="0"/>
    <n v="0"/>
    <n v="0"/>
    <n v="0"/>
    <n v="1"/>
    <n v="0"/>
    <n v="0"/>
    <n v="0"/>
    <n v="0"/>
    <m/>
    <m/>
    <n v="0"/>
    <n v="1"/>
    <m/>
    <m/>
    <m/>
    <m/>
    <m/>
    <m/>
    <n v="1"/>
  </r>
  <r>
    <x v="1"/>
    <s v="Region II"/>
    <s v="Quirino"/>
    <n v="104297"/>
    <s v="Cupianan PS"/>
    <s v="Diffun"/>
    <n v="0"/>
    <n v="1"/>
    <n v="3"/>
    <s v="CONSTRUCTION OF ONE (1) STOREY - THREE (3) CLASSROOMS SCHOOL BUILDING (WITH COMMON TOILET) WITH PROVISION OF RAINWATER COLLECTOR, SCHOOL FURNITURE, SOLAR PV ENERGY SYSTEM, AND WATER SYSTEM"/>
    <n v="16810212.340384502"/>
    <n v="0"/>
    <s v="Ongoing"/>
    <n v="0"/>
    <d v="1899-12-30T00:00:00"/>
    <d v="1899-12-30T00:00:00"/>
    <n v="0"/>
    <n v="0"/>
    <d v="1899-12-30T00:00:00"/>
    <d v="1899-12-30T00:00:00"/>
    <d v="1899-12-30T00:00:00"/>
    <d v="1899-12-30T00:00:00"/>
    <d v="1899-12-30T00:00:00"/>
    <n v="0"/>
    <s v="The workers arrived at the school last Feb. 5, 2023 but materials and equipment were not yet delivered onsite as of Feb. 15, 2023"/>
    <n v="0"/>
    <n v="0"/>
    <n v="0"/>
    <n v="1"/>
    <n v="0"/>
    <n v="0"/>
    <n v="0"/>
    <n v="0"/>
    <n v="0"/>
    <n v="3"/>
    <n v="0"/>
    <n v="0"/>
    <n v="0"/>
    <n v="0"/>
    <n v="0"/>
    <n v="1"/>
    <n v="0"/>
    <n v="0"/>
    <n v="0"/>
    <n v="0"/>
    <m/>
    <m/>
    <n v="0"/>
    <n v="1"/>
    <m/>
    <m/>
    <m/>
    <m/>
    <m/>
    <m/>
    <n v="1"/>
  </r>
  <r>
    <x v="1"/>
    <s v="Region III"/>
    <s v="Aurora"/>
    <n v="157509"/>
    <s v="Dianao ES"/>
    <s v="DILASAG"/>
    <n v="0"/>
    <n v="1"/>
    <n v="3"/>
    <s v="CONSTRUCTION OF ONE(1) STOREY THREE(3) CLASSROOM SCHOOL BUILDING WITH (COMMON TOILET) WITH PROVISION OF PERIMETER FENCE, SCHOOL FURNITURE, SOLAR PANEL AND WATER SYSTEM"/>
    <n v="17990219.995955124"/>
    <m/>
    <s v="Ongoing"/>
    <n v="0.46"/>
    <m/>
    <m/>
    <m/>
    <m/>
    <m/>
    <m/>
    <m/>
    <m/>
    <m/>
    <m/>
    <m/>
    <n v="0"/>
    <n v="0"/>
    <n v="0"/>
    <n v="1"/>
    <n v="0"/>
    <n v="0"/>
    <n v="0"/>
    <n v="0"/>
    <n v="0"/>
    <n v="3"/>
    <n v="0"/>
    <n v="0"/>
    <n v="0"/>
    <n v="0"/>
    <n v="0"/>
    <n v="1"/>
    <n v="0"/>
    <n v="0"/>
    <n v="0.46"/>
    <n v="0"/>
    <m/>
    <m/>
    <n v="0"/>
    <n v="1"/>
    <m/>
    <m/>
    <m/>
    <m/>
    <m/>
    <m/>
    <n v="1"/>
  </r>
  <r>
    <x v="1"/>
    <s v="Region III"/>
    <s v="Bataan"/>
    <n v="104651"/>
    <s v="Kanawan Integrated School"/>
    <s v="MORONG"/>
    <n v="1"/>
    <n v="1"/>
    <n v="4"/>
    <s v="CONSTRUCTION OF ONE (1) STOREY - FOUR (4) CLASSROOMS SCHOOL BUILDING (WITH COMMON TOILET) WITH PROVISION OF RAINWATER COLLECTOR, SCHOOL FURNITURE, SOLAR PV ENERGY SYSTEM, AND WATER SYSTEM"/>
    <n v="18332263.579999998"/>
    <m/>
    <s v="Abandoned"/>
    <n v="0"/>
    <m/>
    <m/>
    <m/>
    <m/>
    <m/>
    <m/>
    <m/>
    <m/>
    <m/>
    <m/>
    <m/>
    <n v="0"/>
    <n v="0"/>
    <n v="0"/>
    <n v="0"/>
    <n v="0"/>
    <n v="1"/>
    <n v="0"/>
    <n v="0"/>
    <n v="0"/>
    <n v="0"/>
    <n v="0"/>
    <n v="4"/>
    <n v="0"/>
    <n v="0"/>
    <n v="0"/>
    <n v="0"/>
    <n v="0"/>
    <n v="1"/>
    <n v="0"/>
    <n v="0"/>
    <m/>
    <m/>
    <n v="0"/>
    <n v="1"/>
    <m/>
    <m/>
    <m/>
    <m/>
    <m/>
    <m/>
    <n v="1"/>
  </r>
  <r>
    <x v="1"/>
    <s v="Region III"/>
    <s v="Bataan"/>
    <n v="500119"/>
    <s v="Biaan Aeta IS"/>
    <s v="MARIVELES"/>
    <n v="2"/>
    <n v="1"/>
    <n v="3"/>
    <s v="PROPOSED CONSTRUCTION OF ONE (1) STOREY - THREE (3) CLASSROOMS SCHOOL BUILDING (WITH COMMON TOILET) WITH PROVISION OF RAINWATER COLLECTOR, SCHOOL FURNITURE, SOLAR PV ENERGY SYSTEM, AND WATER SYSTEM"/>
    <n v="17423919.510000002"/>
    <m/>
    <s v="Ongoing"/>
    <n v="0.2"/>
    <m/>
    <m/>
    <m/>
    <m/>
    <m/>
    <m/>
    <m/>
    <m/>
    <m/>
    <m/>
    <m/>
    <n v="0"/>
    <n v="0"/>
    <n v="0"/>
    <n v="1"/>
    <n v="0"/>
    <n v="0"/>
    <n v="0"/>
    <n v="0"/>
    <n v="0"/>
    <n v="3"/>
    <n v="0"/>
    <n v="0"/>
    <n v="0"/>
    <n v="0"/>
    <n v="0"/>
    <n v="1"/>
    <n v="0"/>
    <n v="0"/>
    <n v="0.2"/>
    <n v="0"/>
    <m/>
    <m/>
    <n v="0"/>
    <n v="1"/>
    <m/>
    <m/>
    <m/>
    <m/>
    <m/>
    <m/>
    <n v="1"/>
  </r>
  <r>
    <x v="1"/>
    <s v="Region III"/>
    <s v="Bulacan"/>
    <n v="158504"/>
    <s v="Talamsi I ES (Talamsi PS)"/>
    <s v="DOÑA REMEDIOS TRINIDAD"/>
    <n v="1"/>
    <n v="1"/>
    <n v="4"/>
    <s v="PROPOSED CONSTRUCTION OF ONE (1) STOREY - FOUR (4) CLASSROOMS SCHOOL BUILDING (WITH COMMON TOILET) WITH PROVISION OF RAINWATER COLLECTOR, SCHOOL FURNITURE, SOLAR PV ENERGY SYSTEM, AND WATER SYSTEM"/>
    <n v="17999033.742896918"/>
    <m/>
    <s v="Abandoned"/>
    <n v="0.3"/>
    <m/>
    <m/>
    <m/>
    <m/>
    <m/>
    <m/>
    <m/>
    <m/>
    <m/>
    <s v="WERR Corporation International JV Bancal Construction and Supply"/>
    <s v="based on the spot checking report made last November by LMS team (Audit); pls see narrative reports"/>
    <n v="0"/>
    <n v="0"/>
    <n v="0"/>
    <n v="0"/>
    <n v="0"/>
    <n v="1"/>
    <n v="0"/>
    <n v="0"/>
    <n v="0"/>
    <n v="0"/>
    <n v="0"/>
    <n v="4"/>
    <n v="0"/>
    <n v="0"/>
    <n v="0"/>
    <n v="0"/>
    <n v="0"/>
    <n v="1"/>
    <n v="0.3"/>
    <n v="0"/>
    <m/>
    <m/>
    <n v="0"/>
    <n v="1"/>
    <m/>
    <m/>
    <m/>
    <m/>
    <m/>
    <m/>
    <n v="1"/>
  </r>
  <r>
    <x v="1"/>
    <s v="Region III"/>
    <s v="Nueva Ecija"/>
    <n v="105274"/>
    <s v="E. Abalos PS"/>
    <s v="CUYAPO"/>
    <n v="1"/>
    <n v="1"/>
    <n v="2"/>
    <s v="PROPOSED CONSTRUCTION OF ONE (1) STOREY - TWO (2) CLASSROOMS SCHOOL BUILDING (WITHOUT TOILET) WITH PROVISION OF RAINWATER COLLECTOR, WATER AND SANITATION FACILITIES (4 - SEATER) ANDSCHOOL FURNITURE"/>
    <n v="4992620.9400000004"/>
    <m/>
    <s v="Abandoned"/>
    <n v="0.4"/>
    <m/>
    <m/>
    <m/>
    <m/>
    <m/>
    <m/>
    <m/>
    <m/>
    <m/>
    <s v="WERR Corporation International JV Bancal Construction and Supply"/>
    <s v="based on the spot checking report made last November by LMS team (Audit); pls see narrative reports"/>
    <n v="0"/>
    <n v="0"/>
    <n v="0"/>
    <n v="0"/>
    <n v="0"/>
    <n v="1"/>
    <n v="0"/>
    <n v="0"/>
    <n v="0"/>
    <n v="0"/>
    <n v="0"/>
    <n v="2"/>
    <n v="0"/>
    <n v="0"/>
    <n v="0"/>
    <n v="0"/>
    <n v="0"/>
    <n v="1"/>
    <n v="0.4"/>
    <n v="0"/>
    <m/>
    <m/>
    <n v="0"/>
    <n v="1"/>
    <m/>
    <m/>
    <m/>
    <m/>
    <m/>
    <m/>
    <n v="0"/>
  </r>
  <r>
    <x v="1"/>
    <s v="Region III"/>
    <s v="Pampanga"/>
    <n v="306913"/>
    <s v="Camias High School"/>
    <s v="PORAC"/>
    <n v="2"/>
    <n v="1"/>
    <n v="2"/>
    <s v="_x000a_CONSTRUCTION OF ONE (1) STOREY - TWO (2) CLASSROOMS SCHOOL BUILDING (WITH COMMON TOILET) WITH PROVISION OF RAINWATER COLLECTOR AND SCHOOL FURNITURE_x000a_     _x000a_"/>
    <n v="5520405.3422785923"/>
    <m/>
    <s v="Ongoing"/>
    <n v="0.7"/>
    <m/>
    <m/>
    <m/>
    <m/>
    <m/>
    <m/>
    <m/>
    <m/>
    <m/>
    <m/>
    <m/>
    <n v="0"/>
    <n v="0"/>
    <n v="0"/>
    <n v="1"/>
    <n v="0"/>
    <n v="0"/>
    <n v="0"/>
    <n v="0"/>
    <n v="0"/>
    <n v="2"/>
    <n v="0"/>
    <n v="0"/>
    <n v="0"/>
    <n v="0"/>
    <n v="0"/>
    <n v="1"/>
    <n v="0"/>
    <n v="0"/>
    <n v="0.7"/>
    <n v="0"/>
    <m/>
    <m/>
    <n v="0"/>
    <n v="1"/>
    <m/>
    <m/>
    <m/>
    <m/>
    <m/>
    <m/>
    <n v="0"/>
  </r>
  <r>
    <x v="1"/>
    <s v="Region III"/>
    <s v="Tarlac"/>
    <n v="106672"/>
    <s v="Macaguing Primary School"/>
    <s v="SANTA IGNACIA"/>
    <n v="1"/>
    <n v="1"/>
    <n v="4"/>
    <s v="PROPOSED CONSTRUCTION OF ONE (1) STOREY - FOUR (4) CLASSROOMS SCHOOL BUILDING (WITH COMMON TOILET) WITH PROVISION OF RAINWATER COLLECTOR, SCHOOL FURNITURE, SOLAR PV ENERGY SYSTEM, AND WATER SYSTEM_x0009__x0009__x0009__x0009__x0009__x000a__x0009__x0009__x0009__x0009__x0009__x000a__x0009__x0009__x0009__x0009__x0009__x000a__x0009__x0009__x0009__x0009__x0009_"/>
    <n v="8884909.3699999992"/>
    <m/>
    <s v="Abandoned"/>
    <n v="0.5"/>
    <m/>
    <m/>
    <m/>
    <m/>
    <m/>
    <m/>
    <m/>
    <m/>
    <m/>
    <s v="WERR Corporation International JV Bancal Construction and Supply"/>
    <s v="based on the spot checking report made last November by LMS team (Audit); pls see narrative reports"/>
    <n v="0"/>
    <n v="0"/>
    <n v="0"/>
    <n v="0"/>
    <n v="0"/>
    <n v="1"/>
    <n v="0"/>
    <n v="0"/>
    <n v="0"/>
    <n v="0"/>
    <n v="0"/>
    <n v="4"/>
    <n v="0"/>
    <n v="0"/>
    <n v="0"/>
    <n v="0"/>
    <n v="0"/>
    <n v="1"/>
    <n v="0.5"/>
    <n v="0"/>
    <m/>
    <m/>
    <n v="0"/>
    <n v="1"/>
    <m/>
    <m/>
    <m/>
    <m/>
    <m/>
    <m/>
    <n v="1"/>
  </r>
  <r>
    <x v="1"/>
    <s v="Region III"/>
    <s v="Zambales"/>
    <n v="281504"/>
    <s v="Belbel Elementary School"/>
    <s v="BOTOLAN"/>
    <n v="2"/>
    <n v="1"/>
    <n v="4"/>
    <s v="PROPOSED CONSTRUCTION OF ONE (1) STOREY - FOUR (4) CLASSROOMS SCHOOL BUILDING (WITH COMMON TOILET) WITH PROVISION OF RAINWATER COLLECTOR, SCHOOL FURNITURE, PERIMETER FENCE (1 BAY = 3.0m), SOLAR PV ENERGY SYSTEM, AND WATER SYSTEM"/>
    <n v="18534442.109999999"/>
    <m/>
    <s v="Ongoing"/>
    <n v="0.3"/>
    <m/>
    <m/>
    <m/>
    <m/>
    <m/>
    <m/>
    <m/>
    <m/>
    <m/>
    <m/>
    <m/>
    <n v="0"/>
    <n v="0"/>
    <n v="0"/>
    <n v="1"/>
    <n v="0"/>
    <n v="0"/>
    <n v="0"/>
    <n v="0"/>
    <n v="0"/>
    <n v="4"/>
    <n v="0"/>
    <n v="0"/>
    <n v="0"/>
    <n v="0"/>
    <n v="0"/>
    <n v="1"/>
    <n v="0"/>
    <n v="0"/>
    <n v="0.3"/>
    <n v="0"/>
    <m/>
    <m/>
    <n v="0"/>
    <n v="1"/>
    <m/>
    <m/>
    <m/>
    <m/>
    <m/>
    <m/>
    <n v="1"/>
  </r>
  <r>
    <x v="1"/>
    <s v="Region IV-A"/>
    <s v="Laguna"/>
    <n v="108465"/>
    <s v="Pulong Mindanao ES"/>
    <s v="SANTA MARIA"/>
    <n v="4"/>
    <n v="1"/>
    <n v="2"/>
    <s v="CONSTRUCTION OF ONE (1) STOREY - TWO (2) CL SCHOOL BUILDING (WITH COMMON TOILET) WITH PROVISION OF RAINWATER COLLECTOR, SCHOOL FURNITURE, SOLAR PV ENERGY SYSTEM AND WATER SYSTEM"/>
    <n v="15744764.713432644"/>
    <s v="N/A"/>
    <s v="Terminated"/>
    <n v="0"/>
    <s v="N/A"/>
    <s v="N/A"/>
    <s v="N/A"/>
    <s v="N/A"/>
    <s v="N/A"/>
    <s v="N/A"/>
    <s v="N/A"/>
    <s v="N/A"/>
    <s v="N/A"/>
    <s v="N/A"/>
    <s v="Contract Terminated"/>
    <n v="0"/>
    <n v="0"/>
    <n v="0"/>
    <n v="0"/>
    <n v="0"/>
    <n v="1"/>
    <n v="0"/>
    <n v="0"/>
    <n v="0"/>
    <n v="0"/>
    <n v="0"/>
    <n v="2"/>
    <n v="0"/>
    <n v="0"/>
    <n v="0"/>
    <n v="0"/>
    <n v="0"/>
    <n v="1"/>
    <n v="0"/>
    <n v="0"/>
    <m/>
    <m/>
    <n v="0"/>
    <n v="1"/>
    <m/>
    <m/>
    <m/>
    <m/>
    <m/>
    <m/>
    <n v="1"/>
  </r>
  <r>
    <x v="1"/>
    <s v="Region IV-A"/>
    <s v="Quezon"/>
    <n v="108739"/>
    <s v="Ligpit Bantayan ES"/>
    <s v="GUINAYANGAN"/>
    <n v="4"/>
    <n v="1"/>
    <n v="4"/>
    <s v="PROPOSED CONSTRUCTION OF ONE (1) STOREY - FOUR (4) CLASSROOMS SCHOOL BUILDING (WITH COMMON TOILET) WITH PROVISION OF RAINWATER COLLECTOR, SCHOOL FURNITURE, SOLAR PV ENERGY SYSTEM, AND WATER SYSTEM"/>
    <n v="17714094.368779652"/>
    <n v="0"/>
    <s v="Ongoing"/>
    <n v="0.34"/>
    <d v="1899-12-30T00:00:00"/>
    <d v="1899-12-30T00:00:00"/>
    <n v="0"/>
    <n v="0"/>
    <d v="1899-12-30T00:00:00"/>
    <d v="1899-12-30T00:00:00"/>
    <d v="1899-12-30T00:00:00"/>
    <d v="1899-12-30T00:00:00"/>
    <d v="1899-12-30T00:00:00"/>
    <n v="0"/>
    <s v="based on the spot checking report made last November by LMS team (Audit); pls see narrative reports"/>
    <n v="0"/>
    <n v="0"/>
    <n v="0"/>
    <n v="1"/>
    <n v="0"/>
    <n v="0"/>
    <n v="0"/>
    <n v="0"/>
    <n v="0"/>
    <n v="4"/>
    <n v="0"/>
    <n v="0"/>
    <n v="0"/>
    <n v="0"/>
    <n v="0"/>
    <n v="1"/>
    <n v="0"/>
    <n v="0"/>
    <n v="0.34"/>
    <n v="0"/>
    <m/>
    <m/>
    <n v="1"/>
    <m/>
    <m/>
    <m/>
    <m/>
    <m/>
    <m/>
    <m/>
    <n v="1"/>
  </r>
  <r>
    <x v="1"/>
    <s v="Region IV-A"/>
    <s v="Rizal"/>
    <n v="109518"/>
    <s v="Rawang ES"/>
    <s v="TANAY"/>
    <n v="2"/>
    <n v="1"/>
    <n v="2"/>
    <s v="PROPOSED CONSTRUCTION OF ONE (1) STOREY - TWO (2) CLASSROOMS SCHOOL BUILDING (WITH COMMON TOILET) WITH PROVISION OF   RAINWATER COLLECTOR, SCHOOL FURNITURE, SOLAR PV ENERGY SYSTEM (for 4CL), AND WATER SYSTEM (for 4CL)"/>
    <n v="15006078.526092634"/>
    <n v="0"/>
    <s v="Terminated"/>
    <n v="0"/>
    <d v="1899-12-30T00:00:00"/>
    <d v="1899-12-30T00:00:00"/>
    <n v="0"/>
    <n v="0"/>
    <d v="1899-12-30T00:00:00"/>
    <d v="1899-12-30T00:00:00"/>
    <d v="1899-12-30T00:00:00"/>
    <d v="1899-12-30T00:00:00"/>
    <d v="1899-12-30T00:00:00"/>
    <n v="0"/>
    <s v="Contract Terminated"/>
    <n v="0"/>
    <n v="0"/>
    <n v="0"/>
    <n v="0"/>
    <n v="0"/>
    <n v="1"/>
    <n v="0"/>
    <n v="0"/>
    <n v="0"/>
    <n v="0"/>
    <n v="0"/>
    <n v="2"/>
    <n v="0"/>
    <n v="0"/>
    <n v="0"/>
    <n v="0"/>
    <n v="0"/>
    <n v="1"/>
    <n v="0"/>
    <n v="0"/>
    <m/>
    <m/>
    <n v="0"/>
    <n v="1"/>
    <m/>
    <m/>
    <m/>
    <m/>
    <m/>
    <m/>
    <n v="1"/>
  </r>
  <r>
    <x v="1"/>
    <s v="Region IV-A"/>
    <s v="Rizal"/>
    <n v="109518"/>
    <s v="Rawang ES"/>
    <s v="TANAY"/>
    <n v="2"/>
    <m/>
    <n v="2"/>
    <s v="PROPOSED CONSTRUCTION OF ONE (1) STOREY - TWO (2) CLASSROOMS SCHOOL BUILDING (WITH COMMON TOILET) WITH PROVISION OF RAINWATER COLLECTOR AND SCHOOL FURNITURE"/>
    <n v="6267959.3240810335"/>
    <n v="0"/>
    <s v="Terminated"/>
    <n v="0"/>
    <d v="1899-12-30T00:00:00"/>
    <d v="1899-12-30T00:00:00"/>
    <n v="0"/>
    <n v="0"/>
    <d v="1899-12-30T00:00:00"/>
    <d v="1899-12-30T00:00:00"/>
    <d v="1899-12-30T00:00:00"/>
    <d v="1899-12-30T00:00:00"/>
    <d v="1899-12-30T00:00:00"/>
    <n v="0"/>
    <s v="Contract Terminated"/>
    <n v="0"/>
    <n v="0"/>
    <n v="0"/>
    <n v="0"/>
    <n v="0"/>
    <n v="1"/>
    <n v="0"/>
    <n v="0"/>
    <n v="0"/>
    <n v="0"/>
    <n v="0"/>
    <n v="2"/>
    <n v="0"/>
    <n v="0"/>
    <n v="0"/>
    <n v="0"/>
    <n v="0"/>
    <n v="0"/>
    <n v="0"/>
    <n v="0"/>
    <m/>
    <m/>
    <n v="0"/>
    <n v="0"/>
    <m/>
    <m/>
    <m/>
    <m/>
    <m/>
    <m/>
    <n v="0"/>
  </r>
  <r>
    <x v="1"/>
    <s v="Region IV-A"/>
    <s v="Tayabas City"/>
    <n v="109241"/>
    <s v="Pandakake ES"/>
    <s v="CITY OF TAYABAS"/>
    <n v="1"/>
    <n v="1"/>
    <n v="4"/>
    <s v="PROPOSED CONSTRUCTION OF ONE (1) STOREY - FOUR (4) CLASSROOMS SCHOOL BUILDING (WITH COMMON TOILET) WITH PROVISION OF RAINWATER COLLECTOR, SCHOOL FURNITURE, SOLAR PV ENERGY SYSTEM, AND WATER SYSTEM"/>
    <n v="18110071.563164048"/>
    <n v="0"/>
    <s v="Completed"/>
    <n v="1"/>
    <d v="1899-12-30T00:00:00"/>
    <s v="December 7 2023"/>
    <n v="0"/>
    <n v="0"/>
    <d v="1899-12-30T00:00:00"/>
    <d v="1899-12-30T00:00:00"/>
    <d v="1899-12-30T00:00:00"/>
    <d v="1899-12-30T00:00:00"/>
    <d v="1899-12-30T00:00:00"/>
    <s v="WERR"/>
    <n v="0"/>
    <n v="0"/>
    <n v="0"/>
    <n v="0"/>
    <n v="0"/>
    <n v="1"/>
    <n v="0"/>
    <n v="0"/>
    <n v="0"/>
    <n v="0"/>
    <n v="0"/>
    <n v="4"/>
    <n v="0"/>
    <n v="0"/>
    <n v="0"/>
    <n v="0"/>
    <n v="0"/>
    <n v="1"/>
    <n v="0"/>
    <n v="1"/>
    <n v="0"/>
    <n v="4.24"/>
    <m/>
    <n v="0"/>
    <n v="1"/>
    <m/>
    <m/>
    <m/>
    <s v="CY 2024"/>
    <m/>
    <m/>
    <n v="1"/>
  </r>
  <r>
    <x v="1"/>
    <s v="Region IV-B"/>
    <s v="CALAPAN CITY"/>
    <n v="111547"/>
    <s v="Silonay ES"/>
    <s v="CITY OF CALAPAN (Capital)"/>
    <n v="1"/>
    <n v="1"/>
    <n v="3"/>
    <s v="PROPOSED CONSTRUCTION OF ONE (1) STOREY - THREE (3) CLASSROOMS SCHOOL BUILDING (WITH COMMON TOILET) WITH PROVISION OF RAINWATER COLLECTOR AND SCHOOL FURNITURE"/>
    <n v="8578776.1099999994"/>
    <n v="8479929.9499999993"/>
    <s v="Completed"/>
    <n v="1"/>
    <s v="CO IMPLEMENTED"/>
    <s v="CO IMPLEMENTED"/>
    <s v="CO IMPLEMENTED"/>
    <s v="2021-AdmS4(006)-BI-CB-013a-C200"/>
    <s v="CO IMPLEMENTED"/>
    <s v="CO IMPLEMENTED"/>
    <s v="CO IMPLEMENTED"/>
    <s v="CO IMPLEMENTED"/>
    <d v="2022-01-25T00:00:00"/>
    <s v="WERR COPR. INTL. JV. WITH BANCAL CONST, &amp; SUPPLY"/>
    <s v="SCHOOL FURNITURE NOT YET DELIVERED"/>
    <n v="0"/>
    <n v="0"/>
    <n v="0"/>
    <n v="0"/>
    <n v="1"/>
    <n v="0"/>
    <n v="0"/>
    <n v="0"/>
    <n v="0"/>
    <n v="0"/>
    <n v="3"/>
    <n v="0"/>
    <n v="0"/>
    <n v="0"/>
    <n v="0"/>
    <n v="0"/>
    <n v="1"/>
    <n v="0"/>
    <n v="1"/>
    <n v="0"/>
    <n v="2.25"/>
    <m/>
    <n v="0"/>
    <n v="1"/>
    <m/>
    <m/>
    <m/>
    <m/>
    <m/>
    <m/>
    <n v="0"/>
  </r>
  <r>
    <x v="1"/>
    <s v="Region IV-B"/>
    <s v="CALAPAN CITY"/>
    <n v="111547"/>
    <s v="Silonay ES"/>
    <s v="CITY OF CALAPAN (Capital)"/>
    <n v="1"/>
    <m/>
    <n v="2"/>
    <s v="PROPOSED CONSTRUCTION OF ONE (1) STOREY - TWO (2) CLASSROOMS SCHOOL BUILDING (WITH COMMON TOILET) WITH PROVISION OF RAINWATER COLLECTOR AND SCHOOL FURNITURE"/>
    <n v="5719184.0800000001"/>
    <n v="8479929.9499999993"/>
    <s v="Completed"/>
    <n v="1"/>
    <s v="CO IMPLEMENTED"/>
    <s v="CO IMPLEMENTED"/>
    <s v="CO IMPLEMENTED"/>
    <s v="2021-AdmS4(006)-BI-CB-013a-C200"/>
    <s v="CO IMPLEMENTED"/>
    <s v="CO IMPLEMENTED"/>
    <s v="CO IMPLEMENTED"/>
    <s v="CO IMPLEMENTED"/>
    <d v="2022-01-25T00:00:00"/>
    <s v="WERR COPR. INTL. JV. WITH BANCAL CONST, &amp; SUPPLY"/>
    <s v="SCHOOL FURNITURE NOT YET DELIVERED"/>
    <n v="0"/>
    <n v="0"/>
    <n v="0"/>
    <n v="0"/>
    <n v="1"/>
    <n v="0"/>
    <n v="0"/>
    <n v="0"/>
    <n v="0"/>
    <n v="0"/>
    <n v="2"/>
    <n v="0"/>
    <n v="0"/>
    <n v="0"/>
    <n v="0"/>
    <n v="0"/>
    <n v="0"/>
    <n v="0"/>
    <n v="1"/>
    <n v="0"/>
    <n v="6.23"/>
    <m/>
    <m/>
    <m/>
    <m/>
    <m/>
    <m/>
    <s v="CY 2023"/>
    <m/>
    <m/>
    <n v="0"/>
  </r>
  <r>
    <x v="1"/>
    <s v="Region IV-B"/>
    <s v="Marinduque"/>
    <n v="109922"/>
    <s v="Bacongbacong PS"/>
    <s v="Gasan"/>
    <n v="0"/>
    <n v="1"/>
    <n v="4"/>
    <s v="PROPOSED CONSTRUCTION OF ONE (1) STOREY - FOUR (4) CLASSROOMS SCHOOL BUILDING (WITH COMMON TOILET) WITH PROVISION OF RAINWATER COLLECTOR, SCHOOL FURNITURE, PERIMETER FENCE (1 BAY = 3.0m), AND WATER SYSTEM"/>
    <n v="12631518.483307451"/>
    <n v="0"/>
    <s v="Ongoing"/>
    <n v="0.62"/>
    <d v="1899-12-30T00:00:00"/>
    <d v="1899-12-30T00:00:00"/>
    <n v="0"/>
    <n v="0"/>
    <d v="1899-12-30T00:00:00"/>
    <d v="1899-12-30T00:00:00"/>
    <d v="1899-12-30T00:00:00"/>
    <d v="1899-12-30T00:00:00"/>
    <d v="1899-12-30T00:00:00"/>
    <n v="0"/>
    <n v="0"/>
    <n v="0"/>
    <n v="0"/>
    <n v="0"/>
    <n v="1"/>
    <n v="0"/>
    <n v="0"/>
    <n v="0"/>
    <n v="0"/>
    <n v="0"/>
    <n v="4"/>
    <n v="0"/>
    <n v="0"/>
    <n v="0"/>
    <n v="0"/>
    <n v="0"/>
    <n v="1"/>
    <n v="0"/>
    <n v="0"/>
    <n v="0.62"/>
    <n v="0"/>
    <m/>
    <m/>
    <n v="1"/>
    <m/>
    <m/>
    <m/>
    <m/>
    <m/>
    <m/>
    <m/>
    <n v="0"/>
  </r>
  <r>
    <x v="1"/>
    <s v="Region IV-B"/>
    <s v="Occidental Mindoro"/>
    <n v="110128"/>
    <s v="EMOK ES"/>
    <s v="MAGSAYSAY"/>
    <n v="0"/>
    <n v="1"/>
    <n v="4"/>
    <s v="CONSTRUCTION OF ONE (1) STOREY - FOUR (4) CLASSROOMS SCHOOL BUILDING (WITH COMMON TOILET) WITH PROVISION OF RAINWATER COLLECTOR, SCHOOL FURNITURE, SOLAR PV ENERGY SYSTEM, AND WATER SYSTEM"/>
    <n v="18796598.33728591"/>
    <n v="0"/>
    <s v="Terminated"/>
    <n v="0.15820000000000001"/>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n v="0"/>
    <n v="0"/>
    <n v="0"/>
    <n v="0"/>
    <n v="0"/>
    <n v="1"/>
    <n v="0"/>
    <n v="0"/>
    <n v="0"/>
    <n v="0"/>
    <n v="0"/>
    <n v="4"/>
    <n v="0"/>
    <n v="0"/>
    <n v="0"/>
    <n v="0"/>
    <n v="0"/>
    <n v="1"/>
    <n v="0.15820000000000001"/>
    <n v="0"/>
    <m/>
    <m/>
    <n v="0"/>
    <n v="1"/>
    <m/>
    <m/>
    <m/>
    <m/>
    <m/>
    <m/>
    <n v="1"/>
  </r>
  <r>
    <x v="1"/>
    <s v="Region IV-B"/>
    <s v="Palawan"/>
    <n v="305600"/>
    <s v="Tabon National High School"/>
    <s v="Quezon"/>
    <n v="2"/>
    <n v="1"/>
    <n v="4"/>
    <s v="PROPOSED CONSTRUCTION OF ONE (1) STOREY - FOUR (4) CLASSROOMS SCHOOL BUILDING (WITH COMMON TOILET) WITH PROVISION OF RAINWATER COLLECTOR, SCHOOL FURNITURE, SOLAR PV ENERGY SYSTEM, AND WATER SYSTEM"/>
    <n v="18320194.755456444"/>
    <n v="0"/>
    <s v="Abandoned"/>
    <n v="0.2"/>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n v="0"/>
    <n v="0"/>
    <n v="0"/>
    <n v="0"/>
    <n v="0"/>
    <n v="1"/>
    <n v="0"/>
    <n v="0"/>
    <n v="0"/>
    <n v="0"/>
    <n v="0"/>
    <n v="4"/>
    <n v="0"/>
    <n v="0"/>
    <n v="0"/>
    <n v="0"/>
    <n v="0"/>
    <n v="1"/>
    <n v="0.2"/>
    <n v="0"/>
    <m/>
    <m/>
    <n v="0"/>
    <n v="1"/>
    <m/>
    <m/>
    <m/>
    <m/>
    <m/>
    <m/>
    <n v="1"/>
  </r>
  <r>
    <x v="1"/>
    <s v="Region IX"/>
    <s v="Isabela City"/>
    <n v="133031"/>
    <s v="Caro ES"/>
    <s v="CITY OF ISABELA (Capital)"/>
    <n v="0"/>
    <n v="1"/>
    <n v="2"/>
    <s v="PROPOSED CONSTRUCTION OF  (1) ONE STOREY - TWO (2) CLASSROOMS SCHOOL BUILDING (WITHOUT TOILET) WITH PROVISION OF RAINWATER COLLECTOR, WATER AND SANITATION FACILITIES (4 - SEATER), SCHOOL FURNITURE, SOLAR PV ENERGY SYSTEM, AND WATER SYSTEM"/>
    <n v="10045807.57199249"/>
    <n v="0"/>
    <s v="Ongoing"/>
    <n v="0.18"/>
    <d v="1899-12-30T00:00:00"/>
    <d v="1899-12-30T00:00:00"/>
    <n v="0"/>
    <n v="0"/>
    <d v="1899-12-30T00:00:00"/>
    <d v="1899-12-30T00:00:00"/>
    <d v="1899-12-30T00:00:00"/>
    <d v="1899-12-30T00:00:00"/>
    <d v="1899-12-30T00:00:00"/>
    <s v="PRISMOIDAL CONSRUCTION CORPORATION"/>
    <s v="CENTRAL OFFICE MANAGED"/>
    <n v="0"/>
    <n v="0"/>
    <n v="0"/>
    <n v="1"/>
    <n v="0"/>
    <n v="0"/>
    <n v="0"/>
    <n v="0"/>
    <n v="0"/>
    <n v="2"/>
    <n v="0"/>
    <n v="0"/>
    <n v="0"/>
    <n v="0"/>
    <n v="0"/>
    <n v="1"/>
    <n v="0"/>
    <n v="0"/>
    <n v="0.18"/>
    <n v="0"/>
    <m/>
    <m/>
    <n v="0"/>
    <n v="1"/>
    <m/>
    <m/>
    <m/>
    <m/>
    <m/>
    <m/>
    <n v="1"/>
  </r>
  <r>
    <x v="1"/>
    <s v="Region IX"/>
    <s v="Zamboanga City"/>
    <n v="126129"/>
    <s v="Sapa Dulian ES"/>
    <s v="ZAMBOANGA CITY"/>
    <n v="2"/>
    <n v="1"/>
    <n v="2"/>
    <s v="CONSTRUCTION OF ONE (1) STOREY - TWO (2) CLASSROOMS SCHOOL BUILDING (WITH TOILET) WITH PROVISION OF SCHOOL FURNITURE, SOLAR PV ENERGY SYSTEM, AND  OF DRILLING FOR DEEPWELL  WATER SYSTEM &amp; SOLAR PUMP"/>
    <n v="21293479.9976114"/>
    <n v="0"/>
    <s v="Ongoing"/>
    <n v="0.34"/>
    <d v="1899-12-30T00:00:00"/>
    <d v="1899-12-30T00:00:00"/>
    <n v="0"/>
    <n v="0"/>
    <d v="1899-12-30T00:00:00"/>
    <d v="1899-12-30T00:00:00"/>
    <d v="1899-12-30T00:00:00"/>
    <d v="1899-12-30T00:00:00"/>
    <d v="1899-12-30T00:00:00"/>
    <s v="PRISMOIDAL CONSRUCTION CORPORATION"/>
    <s v="CENTRAL OFFICE MANAGED"/>
    <n v="0"/>
    <n v="0"/>
    <n v="0"/>
    <n v="1"/>
    <n v="0"/>
    <n v="0"/>
    <n v="0"/>
    <n v="0"/>
    <n v="0"/>
    <n v="2"/>
    <n v="0"/>
    <n v="0"/>
    <n v="0"/>
    <n v="0"/>
    <n v="0"/>
    <n v="1"/>
    <n v="0"/>
    <n v="0"/>
    <n v="0.34"/>
    <n v="0"/>
    <m/>
    <m/>
    <n v="0"/>
    <n v="1"/>
    <m/>
    <m/>
    <m/>
    <m/>
    <m/>
    <m/>
    <n v="1"/>
  </r>
  <r>
    <x v="1"/>
    <s v="Region IX"/>
    <s v="Zamboanga City"/>
    <n v="126129"/>
    <s v="Sapa Dulian ES"/>
    <s v="ZAMBOANGA CITY"/>
    <n v="2"/>
    <m/>
    <n v="2"/>
    <s v="CONSTRUCTION OF ONE (1) STOREY - TWO (2) CLASSROOMS SCHOOL BUILDING (WITH TOILET) WITH PROVISION OF SCHOOL FURNITURE, SOLAR PV ENERGY SYSTEM, AND  OF DRILLING FOR DEEPWELL  WATER SYSTEM &amp; SOLAR PUMP"/>
    <n v="6520"/>
    <n v="0"/>
    <s v="Ongoing"/>
    <n v="0.34"/>
    <d v="1899-12-30T00:00:00"/>
    <d v="1899-12-30T00:00:00"/>
    <n v="0"/>
    <n v="0"/>
    <d v="1899-12-30T00:00:00"/>
    <d v="1899-12-30T00:00:00"/>
    <d v="1899-12-30T00:00:00"/>
    <d v="1899-12-30T00:00:00"/>
    <d v="1899-12-30T00:00:00"/>
    <s v="PRISMOIDAL CONSRUCTION CORPORATION"/>
    <s v="CENTRAL OFFICE MANAGED"/>
    <n v="0"/>
    <n v="0"/>
    <n v="0"/>
    <n v="1"/>
    <n v="0"/>
    <n v="0"/>
    <n v="0"/>
    <n v="0"/>
    <n v="0"/>
    <n v="2"/>
    <n v="0"/>
    <n v="0"/>
    <n v="0"/>
    <n v="0"/>
    <n v="0"/>
    <n v="0"/>
    <n v="0"/>
    <n v="0"/>
    <n v="0"/>
    <n v="0.34"/>
    <m/>
    <m/>
    <n v="0"/>
    <n v="0"/>
    <m/>
    <m/>
    <m/>
    <m/>
    <m/>
    <m/>
    <n v="1"/>
  </r>
  <r>
    <x v="1"/>
    <s v="Region IX"/>
    <s v="Zamboanga del Norte"/>
    <n v="195529"/>
    <s v="Basak ES"/>
    <s v="SIAYAN"/>
    <n v="2"/>
    <n v="1"/>
    <n v="2"/>
    <s v="CONSTRUCTION OF ONE (1) STOREY - TWO (2) CLASSROOMS SCHOOL BUILDING (WITH COMMON TOILET) WITH PROVISION OF RAINWATER COLLECTOR, SCHOOL FURNITURE, SOLAR PV ENERGY SYSTEM AND WATER SYSTEM"/>
    <n v="10394988.939713612"/>
    <n v="0"/>
    <s v="Ongoing"/>
    <n v="0"/>
    <d v="1899-12-30T00:00:00"/>
    <d v="1899-12-30T00:00:00"/>
    <n v="0"/>
    <n v="0"/>
    <d v="1899-12-30T00:00:00"/>
    <d v="1899-12-30T00:00:00"/>
    <d v="1899-12-30T00:00:00"/>
    <d v="1899-12-30T00:00:00"/>
    <d v="1899-12-30T00:00:00"/>
    <s v="PRISMOIDAL CONSRUCTION CORPORATION"/>
    <s v="CENTRAL OFFICE MANAGED"/>
    <n v="0"/>
    <n v="0"/>
    <n v="0"/>
    <n v="1"/>
    <n v="0"/>
    <n v="0"/>
    <n v="0"/>
    <n v="0"/>
    <n v="0"/>
    <n v="2"/>
    <n v="0"/>
    <n v="0"/>
    <n v="0"/>
    <n v="0"/>
    <n v="0"/>
    <n v="1"/>
    <n v="0"/>
    <n v="0"/>
    <n v="0"/>
    <n v="0"/>
    <m/>
    <m/>
    <n v="0"/>
    <n v="1"/>
    <m/>
    <m/>
    <m/>
    <m/>
    <m/>
    <m/>
    <n v="1"/>
  </r>
  <r>
    <x v="1"/>
    <s v="Region IX"/>
    <s v="Zamboanga del Sur"/>
    <n v="300000"/>
    <s v="Digon National High School"/>
    <s v="MARGOSATUBIG"/>
    <n v="2"/>
    <n v="1"/>
    <n v="4"/>
    <s v="CONSTRUCTION OF ONE (1) STOREY - FOUR (4) CLASSROOMS SCHOOL BUILDING (WITH COMMON TOILET) WITH PROVISION OF RAINWATER COLLECTOR, SCHOOL FURNITURE, SOLAR PV ENERGY SYSTEM, AND WATER SYSTEM"/>
    <n v="18679356.239999998"/>
    <n v="0"/>
    <s v="Abandoned"/>
    <n v="0.25"/>
    <d v="2022-08-29T00:00:00"/>
    <d v="1899-12-30T00:00:00"/>
    <n v="0"/>
    <n v="0"/>
    <d v="1899-12-30T00:00:00"/>
    <d v="1899-12-30T00:00:00"/>
    <d v="1899-12-30T00:00:00"/>
    <d v="1899-12-30T00:00:00"/>
    <d v="2022-05-31T00:00:00"/>
    <s v="PRISMOIDAL CONSRUCTION CORPORATION"/>
    <s v="CENTRAL OFFICE MANAGED"/>
    <n v="0"/>
    <n v="0"/>
    <n v="0"/>
    <n v="0"/>
    <n v="0"/>
    <n v="1"/>
    <n v="0"/>
    <n v="0"/>
    <n v="0"/>
    <n v="0"/>
    <n v="0"/>
    <n v="4"/>
    <n v="0"/>
    <n v="0"/>
    <n v="0"/>
    <n v="0"/>
    <n v="0"/>
    <n v="1"/>
    <n v="0.25"/>
    <n v="0"/>
    <m/>
    <m/>
    <n v="0"/>
    <n v="1"/>
    <m/>
    <m/>
    <m/>
    <m/>
    <m/>
    <m/>
    <n v="1"/>
  </r>
  <r>
    <x v="1"/>
    <s v="Region IX"/>
    <s v="Zamboanga Sibugay"/>
    <n v="125639"/>
    <s v="Datagan ES"/>
    <s v="Kabasalan"/>
    <n v="2"/>
    <n v="1"/>
    <n v="3"/>
    <s v="PROPOSED CONSTRUCTION OF ONE (1) STOREY - THREE (3) CLASSROOMS SCHOOL BUILDING (WITH COMMON TOILET) WITH PROVISION OF RAINWATER COLLECTOR, SCHOOL FURNITURE, SOLAR PV ENERGY SYSTEM, AND WATER SYSTEM"/>
    <n v="16697503.52"/>
    <n v="0"/>
    <s v="Ongoing"/>
    <n v="0.38"/>
    <d v="1899-12-30T00:00:00"/>
    <d v="1899-12-30T00:00:00"/>
    <n v="0"/>
    <n v="0"/>
    <d v="1899-12-30T00:00:00"/>
    <d v="1899-12-30T00:00:00"/>
    <d v="1899-12-30T00:00:00"/>
    <d v="1899-12-30T00:00:00"/>
    <d v="1899-12-30T00:00:00"/>
    <s v="PRISMOIDAL CONSRUCTION CORPORATION"/>
    <s v="CENTRAL OFFICE MANAGED"/>
    <n v="0"/>
    <n v="0"/>
    <n v="0"/>
    <n v="1"/>
    <n v="0"/>
    <n v="0"/>
    <n v="0"/>
    <n v="0"/>
    <n v="0"/>
    <n v="3"/>
    <n v="0"/>
    <n v="0"/>
    <n v="0"/>
    <n v="0"/>
    <n v="0"/>
    <n v="1"/>
    <n v="0"/>
    <n v="0"/>
    <n v="0.38"/>
    <n v="0"/>
    <m/>
    <m/>
    <n v="0"/>
    <n v="1"/>
    <m/>
    <m/>
    <m/>
    <m/>
    <m/>
    <m/>
    <n v="1"/>
  </r>
  <r>
    <x v="1"/>
    <s v="Region V"/>
    <s v="Camarines Norte"/>
    <n v="501259"/>
    <s v="Malaya IS"/>
    <s v="LABO WEST"/>
    <n v="1"/>
    <n v="1"/>
    <n v="4"/>
    <s v="PROPOSED CONSTRUCTION OF ONE (1) STOREY - FOUR (4) CLASSROOMS SCHOOL BUILDING (WITHOUT TOILET) WITH PROVISION OF RAINWATER COLLECTOR, SOLAR ENERGY AND WATER SYSTEMS AND SCHOOL FURNITURE AND FENCING AND SLOPE PROTECTION"/>
    <n v="29291757.984699998"/>
    <n v="0"/>
    <s v="Terminated"/>
    <n v="0.3"/>
    <d v="1899-12-30T00:00:00"/>
    <d v="1899-12-30T00:00:00"/>
    <n v="0"/>
    <n v="0"/>
    <d v="1899-12-30T00:00:00"/>
    <d v="1899-12-30T00:00:00"/>
    <d v="1899-12-30T00:00:00"/>
    <d v="1899-12-30T00:00:00"/>
    <d v="1899-12-30T00:00:00"/>
    <n v="0"/>
    <s v="CENTRAL OFFICE IMPLEMENTED"/>
    <n v="0"/>
    <n v="0"/>
    <n v="0"/>
    <n v="0"/>
    <n v="0"/>
    <n v="1"/>
    <n v="0"/>
    <n v="0"/>
    <n v="0"/>
    <n v="0"/>
    <n v="0"/>
    <n v="4"/>
    <n v="0"/>
    <n v="0"/>
    <n v="0"/>
    <n v="0"/>
    <n v="0"/>
    <n v="1"/>
    <n v="0.3"/>
    <n v="0"/>
    <m/>
    <m/>
    <n v="0"/>
    <n v="1"/>
    <m/>
    <m/>
    <m/>
    <m/>
    <m/>
    <m/>
    <n v="1"/>
  </r>
  <r>
    <x v="1"/>
    <s v="Region V"/>
    <s v="Camarines Sur"/>
    <n v="113033"/>
    <s v="Bagong Sirang Elementary School"/>
    <s v="SIRUMA"/>
    <n v="4"/>
    <n v="1"/>
    <n v="3"/>
    <s v="PROPOSED CONSTRUCTION OF ONE (1) STOREY - THREE (3) CLASSROOMS SCHOOL BUILDING WITH PROVISION OF RAINWATER COLLECTOR,SCHOOL FURNITURE,  WATER SANITATION AND WATER SYSTEM"/>
    <n v="10580022.831897475"/>
    <n v="0"/>
    <s v="Completed"/>
    <n v="1"/>
    <d v="1899-12-30T00:00:00"/>
    <d v="1899-12-30T00:00:00"/>
    <n v="0"/>
    <n v="0"/>
    <d v="1899-12-30T00:00:00"/>
    <d v="1899-12-30T00:00:00"/>
    <d v="1899-12-30T00:00:00"/>
    <d v="1899-12-30T00:00:00"/>
    <d v="1899-12-30T00:00:00"/>
    <n v="0"/>
    <n v="0"/>
    <n v="0"/>
    <n v="0"/>
    <n v="0"/>
    <n v="0"/>
    <n v="1"/>
    <n v="0"/>
    <n v="0"/>
    <n v="0"/>
    <n v="0"/>
    <n v="0"/>
    <n v="3"/>
    <n v="0"/>
    <n v="0"/>
    <n v="0"/>
    <n v="0"/>
    <n v="0"/>
    <n v="1"/>
    <n v="0"/>
    <n v="0.55000000000000004"/>
    <n v="0.44999999999999996"/>
    <n v="5.25"/>
    <m/>
    <n v="1"/>
    <m/>
    <m/>
    <m/>
    <m/>
    <m/>
    <m/>
    <m/>
    <n v="0"/>
  </r>
  <r>
    <x v="1"/>
    <s v="Region V"/>
    <s v="Camarines Sur"/>
    <n v="113107"/>
    <s v="San Rafael ES"/>
    <s v="TIGAON"/>
    <n v="4"/>
    <n v="1"/>
    <n v="4"/>
    <s v="CONSTRUCTION OF ONE (1) STOREY - FOUR (4) CLASSROOMS SCHOOL BUILDING (WITH COMMON TOILET) WITH PROVISION OF RAINWATER COLLECTOR, SCHOOL FURNITURE AND WATER SYSTEM"/>
    <n v="10240762.831897477"/>
    <n v="0"/>
    <s v="Completed"/>
    <n v="1"/>
    <d v="1899-12-30T00:00:00"/>
    <d v="1899-12-30T00:00:00"/>
    <n v="0"/>
    <n v="0"/>
    <d v="1899-12-30T00:00:00"/>
    <d v="1899-12-30T00:00:00"/>
    <d v="1899-12-30T00:00:00"/>
    <d v="1899-12-30T00:00:00"/>
    <d v="1899-12-30T00:00:00"/>
    <n v="0"/>
    <n v="0"/>
    <n v="0"/>
    <n v="0"/>
    <n v="0"/>
    <n v="0"/>
    <n v="1"/>
    <n v="0"/>
    <n v="0"/>
    <n v="0"/>
    <n v="0"/>
    <n v="0"/>
    <n v="4"/>
    <n v="0"/>
    <n v="0"/>
    <n v="0"/>
    <n v="0"/>
    <n v="0"/>
    <n v="1"/>
    <n v="0"/>
    <n v="0.45"/>
    <n v="0.55000000000000004"/>
    <n v="5.25"/>
    <m/>
    <n v="0"/>
    <n v="1"/>
    <m/>
    <m/>
    <m/>
    <m/>
    <m/>
    <m/>
    <n v="0"/>
  </r>
  <r>
    <x v="1"/>
    <s v="Region V"/>
    <s v="Camarines Sur"/>
    <n v="112358"/>
    <s v="Santiago Elementary School"/>
    <s v="BALATAN"/>
    <n v="5"/>
    <n v="1"/>
    <n v="4"/>
    <s v="PROPOSED CONSTRUCTION OF TWO (2) UNITS ONE (1) STOREY - TWO (2) CLASSROOMS SCHOOL BUILDING (WITH COMMON TOILET) WITH PROVISION OF RAINWATER COLLECTOR, SCHOOL FURNITURE, AND WATER SYSTEM"/>
    <n v="14849440.7976308"/>
    <n v="0"/>
    <s v="Ongoing"/>
    <n v="0.99"/>
    <m/>
    <m/>
    <n v="0"/>
    <n v="0"/>
    <d v="1899-12-30T00:00:00"/>
    <d v="1899-12-30T00:00:00"/>
    <d v="1899-12-30T00:00:00"/>
    <d v="1899-12-30T00:00:00"/>
    <d v="1899-12-30T00:00:00"/>
    <n v="0"/>
    <n v="0"/>
    <n v="0"/>
    <n v="0"/>
    <n v="0"/>
    <n v="1"/>
    <n v="0"/>
    <n v="0"/>
    <n v="0"/>
    <n v="0"/>
    <n v="0"/>
    <n v="4"/>
    <n v="0"/>
    <n v="0"/>
    <n v="0"/>
    <n v="0"/>
    <n v="0"/>
    <n v="1"/>
    <n v="0"/>
    <n v="0"/>
    <n v="0.45"/>
    <n v="0.54"/>
    <n v="6.25"/>
    <m/>
    <n v="0"/>
    <n v="1"/>
    <m/>
    <m/>
    <m/>
    <m/>
    <m/>
    <m/>
    <n v="0"/>
  </r>
  <r>
    <x v="1"/>
    <s v="Region V"/>
    <s v="Catanduanes"/>
    <n v="113214"/>
    <s v="Sabloyon Elementary School"/>
    <s v="CARAMORAN"/>
    <n v="0"/>
    <n v="1"/>
    <n v="2"/>
    <s v="CONSTRUCTION OF ONE (1) STOREY - TWO (2) CLASSROOMS SCHOOL BUILDING (WITH COMMON TOILET) WITH PROVISION OF RAINWATER COLLECTOR, PERIMETER FENCE (1 BAY = 3.0m)"/>
    <n v="10114683.146746"/>
    <n v="0"/>
    <s v="Terminated"/>
    <n v="5.0500000000000003E-2"/>
    <m/>
    <m/>
    <m/>
    <m/>
    <m/>
    <m/>
    <m/>
    <m/>
    <m/>
    <m/>
    <s v="FOR TERMINATION"/>
    <n v="0"/>
    <n v="0"/>
    <n v="0"/>
    <n v="0"/>
    <n v="0"/>
    <n v="1"/>
    <n v="0"/>
    <n v="0"/>
    <n v="0"/>
    <n v="0"/>
    <n v="0"/>
    <n v="2"/>
    <n v="0"/>
    <n v="0"/>
    <n v="0"/>
    <n v="0"/>
    <n v="0"/>
    <n v="1"/>
    <n v="5.0500000000000003E-2"/>
    <n v="0"/>
    <m/>
    <m/>
    <n v="0"/>
    <n v="1"/>
    <m/>
    <m/>
    <m/>
    <m/>
    <m/>
    <m/>
    <n v="0"/>
  </r>
  <r>
    <x v="1"/>
    <s v="Region V"/>
    <s v="Catanduanes"/>
    <n v="113356"/>
    <s v="Buenavista ES"/>
    <s v="VIRAC (Capital)"/>
    <n v="0"/>
    <n v="1"/>
    <n v="2"/>
    <s v="CONSTRUCTION OF ONE (1) STOREY - TWO (2) CLASSROOMS SCHOOL BUILDING (WITH COMMON TOILET) WITH PROVISION OF RAINWATER COLLECTOR, PERIMETER FENCE (1 BAY = 3.0m)"/>
    <n v="10114683.146746"/>
    <n v="0"/>
    <s v="Terminated"/>
    <n v="0.55000000000000004"/>
    <m/>
    <m/>
    <m/>
    <m/>
    <m/>
    <m/>
    <m/>
    <m/>
    <m/>
    <m/>
    <s v="FOR TERMINATION"/>
    <n v="0"/>
    <n v="0"/>
    <n v="0"/>
    <n v="0"/>
    <n v="0"/>
    <n v="1"/>
    <n v="0"/>
    <n v="0"/>
    <n v="0"/>
    <n v="0"/>
    <n v="0"/>
    <n v="2"/>
    <n v="0"/>
    <n v="0"/>
    <n v="0"/>
    <n v="0"/>
    <n v="0"/>
    <n v="1"/>
    <n v="0.55000000000000004"/>
    <n v="0"/>
    <m/>
    <m/>
    <n v="0"/>
    <n v="1"/>
    <m/>
    <m/>
    <m/>
    <m/>
    <m/>
    <m/>
    <n v="0"/>
  </r>
  <r>
    <x v="1"/>
    <s v="Region V"/>
    <s v="Sorsogon"/>
    <n v="114142"/>
    <s v="Cristo Elementary School"/>
    <s v="DONSOL"/>
    <n v="1"/>
    <n v="1"/>
    <n v="2"/>
    <s v="PROPOSED CONSTRUCTION OF ONE (1) STOREY - TWO (2) CLASSROOMS SCHOOL BUILDING (WITH COMMON TOILET) WITH PROVISION OF RAINWATER COLLECTOR AND SCHOOL FURNITURE"/>
    <n v="7538498.7560125794"/>
    <n v="0"/>
    <s v="Completed"/>
    <n v="1"/>
    <d v="1899-12-30T00:00:00"/>
    <d v="1899-12-30T00:00:00"/>
    <n v="0"/>
    <n v="0"/>
    <d v="1899-12-30T00:00:00"/>
    <d v="1899-12-30T00:00:00"/>
    <d v="1899-12-30T00:00:00"/>
    <d v="1899-12-30T00:00:00"/>
    <d v="1899-12-30T00:00:00"/>
    <n v="0"/>
    <s v="Inaugurated (November)"/>
    <n v="0"/>
    <n v="0"/>
    <n v="0"/>
    <n v="0"/>
    <n v="1"/>
    <n v="0"/>
    <n v="0"/>
    <n v="0"/>
    <n v="0"/>
    <n v="0"/>
    <n v="2"/>
    <n v="0"/>
    <n v="0"/>
    <n v="0"/>
    <n v="0"/>
    <n v="0"/>
    <n v="1"/>
    <n v="0"/>
    <n v="1"/>
    <n v="0"/>
    <n v="6.23"/>
    <m/>
    <m/>
    <m/>
    <m/>
    <m/>
    <m/>
    <s v="CY 2023"/>
    <m/>
    <m/>
    <n v="0"/>
  </r>
  <r>
    <x v="1"/>
    <s v="Region V"/>
    <s v="Sorsogon"/>
    <n v="114296"/>
    <s v="Malbog Elementary School"/>
    <s v="MAGALLANES"/>
    <n v="1"/>
    <n v="1"/>
    <n v="4"/>
    <s v="CONSTRUCTION OF ONE (1) STOREY - FOUR (4) CLASSROOMS SCHOOL BUILDING (WITH COMMON TOILET) WITH PROVISION OF RAINWATER COLLECTOR,SCHOOL FURNITURE,WATER SANITATION AND WATER SYSTEM"/>
    <n v="10174305.441249"/>
    <n v="0"/>
    <s v="Completed"/>
    <n v="1"/>
    <d v="1899-12-30T00:00:00"/>
    <d v="1899-12-30T00:00:00"/>
    <n v="0"/>
    <n v="0"/>
    <d v="1899-12-30T00:00:00"/>
    <d v="1899-12-30T00:00:00"/>
    <d v="1899-12-30T00:00:00"/>
    <d v="1899-12-30T00:00:00"/>
    <d v="1899-12-30T00:00:00"/>
    <n v="0"/>
    <n v="0"/>
    <n v="0"/>
    <n v="0"/>
    <n v="0"/>
    <n v="0"/>
    <n v="1"/>
    <n v="0"/>
    <n v="0"/>
    <n v="0"/>
    <n v="0"/>
    <n v="0"/>
    <n v="4"/>
    <n v="0"/>
    <n v="0"/>
    <n v="0"/>
    <n v="0"/>
    <n v="0"/>
    <n v="1"/>
    <n v="0"/>
    <n v="1"/>
    <n v="0"/>
    <n v="6.24"/>
    <m/>
    <n v="1"/>
    <m/>
    <m/>
    <m/>
    <m/>
    <s v="CY 2024"/>
    <m/>
    <m/>
    <n v="0"/>
  </r>
  <r>
    <x v="1"/>
    <s v="Region VI"/>
    <s v="Aklan"/>
    <n v="500544"/>
    <s v="Mambuquiao Integrated School"/>
    <s v="BATAN"/>
    <n v="1"/>
    <n v="1"/>
    <n v="4"/>
    <s v=" CONSTRUCTION OF ONE (1) STOREY - FOUR (4) CLASSROOMS SCHOOL BUILDING (WITH COMMON TOILET) WITH PROVISION OF RAINWATER COLLECTOR, SCHOOL FURNITURE, SOLAR PV ENERGY SYSTEM, AND WATER SYSTEM"/>
    <n v="19683914.120000001"/>
    <n v="0"/>
    <s v="Completed"/>
    <n v="1"/>
    <d v="1899-12-30T00:00:00"/>
    <d v="1899-12-30T00:00:00"/>
    <n v="0"/>
    <n v="0"/>
    <d v="1899-12-30T00:00:00"/>
    <d v="1899-12-30T00:00:00"/>
    <d v="1899-12-30T00:00:00"/>
    <d v="1899-12-30T00:00:00"/>
    <d v="1899-12-30T00:00:00"/>
    <n v="0"/>
    <s v="CO PROCURED"/>
    <n v="0"/>
    <n v="0"/>
    <n v="0"/>
    <n v="0"/>
    <n v="1"/>
    <n v="0"/>
    <n v="0"/>
    <n v="0"/>
    <n v="0"/>
    <n v="0"/>
    <n v="4"/>
    <n v="0"/>
    <n v="0"/>
    <n v="0"/>
    <n v="0"/>
    <n v="0"/>
    <n v="1"/>
    <n v="0"/>
    <n v="1"/>
    <n v="0"/>
    <n v="2.2400000000000002"/>
    <m/>
    <n v="0"/>
    <n v="1"/>
    <m/>
    <m/>
    <m/>
    <s v="CY 2024"/>
    <m/>
    <m/>
    <n v="1"/>
  </r>
  <r>
    <x v="1"/>
    <s v="Region VI"/>
    <s v="Aklan"/>
    <n v="114804"/>
    <s v="Bacyang PS"/>
    <s v="MADALAG"/>
    <n v="1"/>
    <n v="1"/>
    <n v="4"/>
    <s v=" CONSTRUCTION OF ONE (1) STOREY - FOUR (4) CLASSROOMS SCHOOL BUILDING (WITH COMMON TOILET) WITH PROVISION OF RAINWATER COLLECTOR, SCHOOL FURNITURE, SOLAR PV ENERGY SYSTEM, AND WATER SYSTEM"/>
    <n v="19567467.600000001"/>
    <n v="0"/>
    <s v="Completed"/>
    <n v="1"/>
    <d v="1899-12-30T00:00:00"/>
    <d v="1899-12-30T00:00:00"/>
    <n v="0"/>
    <n v="0"/>
    <d v="1899-12-30T00:00:00"/>
    <d v="1899-12-30T00:00:00"/>
    <d v="1899-12-30T00:00:00"/>
    <d v="1899-12-30T00:00:00"/>
    <d v="1899-12-30T00:00:00"/>
    <n v="0"/>
    <s v="CO PROCURED"/>
    <n v="0"/>
    <n v="0"/>
    <n v="0"/>
    <n v="0"/>
    <n v="1"/>
    <n v="0"/>
    <n v="0"/>
    <n v="0"/>
    <n v="0"/>
    <n v="0"/>
    <n v="4"/>
    <n v="0"/>
    <n v="0"/>
    <n v="0"/>
    <n v="0"/>
    <n v="0"/>
    <n v="1"/>
    <n v="0"/>
    <n v="1"/>
    <n v="0"/>
    <n v="5.24"/>
    <m/>
    <n v="0"/>
    <n v="1"/>
    <m/>
    <m/>
    <m/>
    <s v="CY 2024"/>
    <m/>
    <m/>
    <n v="1"/>
  </r>
  <r>
    <x v="1"/>
    <s v="Region VI"/>
    <s v="Antique"/>
    <n v="178514"/>
    <s v="Omlot PS (realigned from Tigunhao PS)"/>
    <s v="Laua-an"/>
    <n v="0"/>
    <n v="1"/>
    <n v="4"/>
    <s v=" CONSTRUCTION OF ONE (1) STOREY - FOUR (4) CLASSROOMS SCHOOL BUILDING (WITH COMMON TOILET) WITH PROVISION OF RAINWATER COLLECTOR, SCHOOL FURNITURE, SOLAR PV ENERGY SYSTEM, AND WATER SYSTEM"/>
    <n v="20850221.18"/>
    <n v="0"/>
    <s v="Completed"/>
    <n v="1"/>
    <d v="1899-12-30T00:00:00"/>
    <d v="1899-12-30T00:00:00"/>
    <n v="0"/>
    <n v="0"/>
    <d v="1899-12-30T00:00:00"/>
    <d v="1899-12-30T00:00:00"/>
    <d v="1899-12-30T00:00:00"/>
    <d v="1899-12-30T00:00:00"/>
    <d v="1899-12-30T00:00:00"/>
    <n v="0"/>
    <s v="CO PROCURED. The school was re-aligned to Omlot PS"/>
    <n v="0"/>
    <n v="0"/>
    <n v="0"/>
    <n v="0"/>
    <n v="1"/>
    <n v="0"/>
    <n v="0"/>
    <n v="0"/>
    <n v="0"/>
    <n v="0"/>
    <n v="4"/>
    <n v="0"/>
    <n v="0"/>
    <n v="0"/>
    <n v="0"/>
    <n v="0"/>
    <n v="1"/>
    <n v="0"/>
    <n v="1"/>
    <n v="0"/>
    <n v="1.25"/>
    <m/>
    <n v="0"/>
    <n v="1"/>
    <m/>
    <m/>
    <m/>
    <m/>
    <m/>
    <m/>
    <n v="1"/>
  </r>
  <r>
    <x v="1"/>
    <s v="Region VI"/>
    <s v="Capiz"/>
    <n v="115617"/>
    <s v="Bantigue ES"/>
    <s v="PANAY"/>
    <n v="1"/>
    <n v="1"/>
    <n v="4"/>
    <s v="CONSTRUCTION OF ONE (1) STOREY - FOUR (4) CLASSROOMS SCHOOL BUILDING (WITH COMMON TOILET) WITH PROVISION OF RAINWATER COLLECTOR, SCHOOL FURNITURE, SOLAR PV ENERGY SYSTEM, AND WATER SYSTEM"/>
    <n v="20322685.02"/>
    <n v="0"/>
    <s v="Ongoing"/>
    <n v="0"/>
    <d v="1899-12-30T00:00:00"/>
    <d v="1899-12-30T00:00:00"/>
    <n v="0"/>
    <n v="0"/>
    <d v="1899-12-30T00:00:00"/>
    <d v="1899-12-30T00:00:00"/>
    <d v="1899-12-30T00:00:00"/>
    <d v="1899-12-30T00:00:00"/>
    <d v="1899-12-30T00:00:00"/>
    <n v="0"/>
    <s v="CO PROCURED"/>
    <n v="0"/>
    <n v="0"/>
    <n v="0"/>
    <n v="1"/>
    <n v="0"/>
    <n v="0"/>
    <n v="0"/>
    <n v="0"/>
    <n v="0"/>
    <n v="4"/>
    <n v="0"/>
    <n v="0"/>
    <n v="0"/>
    <n v="0"/>
    <n v="0"/>
    <n v="1"/>
    <n v="0"/>
    <n v="0"/>
    <n v="0"/>
    <n v="0"/>
    <m/>
    <m/>
    <n v="0"/>
    <n v="1"/>
    <m/>
    <m/>
    <m/>
    <m/>
    <m/>
    <m/>
    <n v="1"/>
  </r>
  <r>
    <x v="1"/>
    <s v="Region VI"/>
    <s v="Iloilo"/>
    <n v="501248"/>
    <s v="Adgao-Tagpuan-Ingay Integrated School"/>
    <s v="TUBUNGAN"/>
    <n v="1"/>
    <n v="1"/>
    <n v="4"/>
    <s v=" CONSTRUCTION OF ONE (1) STOREY - FOUR (4) CLASSROOMS SCHOOL BUILDING (WITH COMMON TOILET) WITH PROVISION OF RAINWATER COLLECTOR, SCHOOL FURNITURE,  SOLAR PV ENERGY SYSTEM, AND WATER SYSTEM"/>
    <n v="17764390.359999999"/>
    <n v="0"/>
    <s v="Ongoing"/>
    <n v="0.98"/>
    <d v="1899-12-30T00:00:00"/>
    <d v="1899-12-30T00:00:00"/>
    <n v="0"/>
    <n v="0"/>
    <d v="1899-12-30T00:00:00"/>
    <d v="1899-12-30T00:00:00"/>
    <d v="1899-12-30T00:00:00"/>
    <d v="1899-12-30T00:00:00"/>
    <d v="1899-12-30T00:00:00"/>
    <n v="0"/>
    <s v="CO PROCURED; Rectification of Punchlist"/>
    <n v="0"/>
    <n v="0"/>
    <n v="0"/>
    <n v="1"/>
    <n v="0"/>
    <n v="0"/>
    <n v="0"/>
    <n v="0"/>
    <n v="0"/>
    <n v="4"/>
    <n v="0"/>
    <n v="0"/>
    <n v="0"/>
    <n v="0"/>
    <n v="0"/>
    <n v="1"/>
    <n v="0"/>
    <n v="0"/>
    <n v="0.95"/>
    <n v="3.0000000000000027E-2"/>
    <m/>
    <m/>
    <n v="0"/>
    <n v="1"/>
    <m/>
    <m/>
    <m/>
    <m/>
    <m/>
    <m/>
    <n v="1"/>
  </r>
  <r>
    <x v="1"/>
    <s v="Region VI"/>
    <s v="Iloilo"/>
    <n v="116180"/>
    <s v="Caratagan PS"/>
    <s v="CALINOG"/>
    <n v="3"/>
    <n v="1"/>
    <n v="4"/>
    <s v=" CONSTRUCTION OF ONE (1) STOREY - FOUR (4) CLASSROOMS SCHOOL BUILDING (WITH COMMON TOILET) WITH PROVISION OF RAINWATER COLLECTOR, SCHOOL FURNITURE, SOLAR PV ENERGY SYSTEM, AND WATER SYSTEM"/>
    <n v="20557581.503837734"/>
    <n v="0"/>
    <s v="Not Yet Started"/>
    <n v="0"/>
    <d v="1899-12-30T00:00:00"/>
    <d v="1899-12-30T00:00:00"/>
    <n v="0"/>
    <n v="0"/>
    <d v="1899-12-30T00:00:00"/>
    <d v="1899-12-30T00:00:00"/>
    <d v="1899-12-30T00:00:00"/>
    <d v="1899-12-30T00:00:00"/>
    <d v="1899-12-30T00:00:00"/>
    <n v="0"/>
    <s v="CO PROCURED. NPA threats"/>
    <n v="0"/>
    <n v="1"/>
    <n v="0"/>
    <n v="0"/>
    <n v="0"/>
    <n v="0"/>
    <n v="0"/>
    <n v="4"/>
    <n v="0"/>
    <n v="0"/>
    <n v="0"/>
    <n v="0"/>
    <n v="0"/>
    <n v="1"/>
    <n v="0"/>
    <n v="0"/>
    <n v="0"/>
    <n v="0"/>
    <n v="0"/>
    <n v="0"/>
    <m/>
    <m/>
    <n v="0"/>
    <n v="1"/>
    <m/>
    <m/>
    <m/>
    <m/>
    <m/>
    <m/>
    <n v="1"/>
  </r>
  <r>
    <x v="1"/>
    <s v="Region VI"/>
    <s v="Kabankalan City"/>
    <n v="117891"/>
    <s v="Sagumayon PS"/>
    <s v="Kabankalan City"/>
    <n v="6"/>
    <n v="1"/>
    <n v="4"/>
    <s v=" CONSTRUCTION OF ONE (1) STOREY - FOUR (4) CLASSROOMS SCHOOL BUILDING (WITH COMMON TOILET) WITH PROVISION OF RAINWATER COLLECTOR, SCHOOL FURNITURE, PERIMETER FENCE (1 BAY = 3.0m), SOLAR PV ENERGY SYSTEM, AND WATER SYSTEM"/>
    <n v="24548206.129999999"/>
    <n v="0"/>
    <s v="Ongoing"/>
    <n v="0.95"/>
    <d v="1899-12-30T00:00:00"/>
    <d v="1899-12-30T00:00:00"/>
    <n v="0"/>
    <n v="0"/>
    <d v="1899-12-30T00:00:00"/>
    <d v="1899-12-30T00:00:00"/>
    <d v="1899-12-30T00:00:00"/>
    <d v="1899-12-30T00:00:00"/>
    <d v="1899-12-30T00:00:00"/>
    <n v="0"/>
    <s v="CO PROCURED"/>
    <n v="0"/>
    <n v="0"/>
    <n v="0"/>
    <n v="1"/>
    <n v="0"/>
    <n v="0"/>
    <n v="0"/>
    <n v="0"/>
    <n v="0"/>
    <n v="4"/>
    <n v="0"/>
    <n v="0"/>
    <n v="0"/>
    <n v="0"/>
    <n v="0"/>
    <n v="1"/>
    <n v="0"/>
    <n v="0"/>
    <n v="0.95"/>
    <n v="0"/>
    <m/>
    <m/>
    <n v="0"/>
    <n v="1"/>
    <m/>
    <m/>
    <m/>
    <m/>
    <m/>
    <m/>
    <n v="1"/>
  </r>
  <r>
    <x v="1"/>
    <s v="Region VI"/>
    <s v="Negros Occidental"/>
    <n v="302631"/>
    <s v="Florentina C. Recto MHS - Caliling Ext"/>
    <s v="CAUAYAN"/>
    <n v="6"/>
    <n v="1"/>
    <n v="4"/>
    <s v=" CONSTRUCTION OF ONE (1) STOREY - FOUR (4) CLASSROOMS SCHOOL BUILDING (WITH COMMON TOILET) WITH PROVISION OF RAINWATER COLLECTOR, SCHOOL FURNITURE, PERIMETER FENCE (1 BAY = 3.0m), SOLAR PV ENERGY SYSTEM, AND WATER SYSTEM"/>
    <n v="12162474.449999999"/>
    <n v="0"/>
    <s v="Completed"/>
    <n v="1"/>
    <d v="1899-12-30T00:00:00"/>
    <d v="1899-12-30T00:00:00"/>
    <n v="0"/>
    <n v="0"/>
    <d v="1899-12-30T00:00:00"/>
    <d v="1899-12-30T00:00:00"/>
    <d v="1899-12-30T00:00:00"/>
    <d v="1899-12-30T00:00:00"/>
    <d v="1899-12-30T00:00:00"/>
    <n v="0"/>
    <s v="CO PROCURED inaugurated (August)"/>
    <n v="0"/>
    <n v="0"/>
    <n v="0"/>
    <n v="0"/>
    <n v="1"/>
    <n v="0"/>
    <n v="0"/>
    <n v="0"/>
    <n v="0"/>
    <n v="0"/>
    <n v="4"/>
    <n v="0"/>
    <n v="0"/>
    <n v="0"/>
    <n v="0"/>
    <n v="0"/>
    <n v="1"/>
    <n v="0"/>
    <n v="1"/>
    <n v="0"/>
    <n v="8.23"/>
    <m/>
    <n v="1"/>
    <m/>
    <m/>
    <m/>
    <m/>
    <s v="CY 2023"/>
    <m/>
    <m/>
    <n v="1"/>
  </r>
  <r>
    <x v="1"/>
    <s v="Region VI"/>
    <s v="Negros Occidental"/>
    <n v="117008"/>
    <s v="Patol Elementary School"/>
    <s v="CAUAYAN"/>
    <n v="6"/>
    <n v="1"/>
    <n v="4"/>
    <s v="PROPOSED CONSTRUCTION OF ONE (1) STOREY - FOUR (4) CLASSROOMS SCHOOL BUILDING (WITH COMMON TOILET) WITH PROVISION OF RAINWATER COLLECTOR, SCHOOL FURNITURE, PERIMETER FENCE (1 BAY = 3.0m), SOLAR PV ENERGY SYSTEM, AND WATER SYSTEM"/>
    <n v="17312723.739999998"/>
    <n v="0"/>
    <s v="Completed"/>
    <n v="1"/>
    <d v="1899-12-30T00:00:00"/>
    <d v="1899-12-30T00:00:00"/>
    <n v="0"/>
    <n v="0"/>
    <d v="1899-12-30T00:00:00"/>
    <d v="1899-12-30T00:00:00"/>
    <d v="1899-12-30T00:00:00"/>
    <d v="1899-12-30T00:00:00"/>
    <d v="1899-12-30T00:00:00"/>
    <n v="0"/>
    <s v="CO PROCURED inaugurated (August)"/>
    <n v="0"/>
    <n v="0"/>
    <n v="0"/>
    <n v="0"/>
    <n v="1"/>
    <n v="0"/>
    <n v="0"/>
    <n v="0"/>
    <n v="0"/>
    <n v="0"/>
    <n v="4"/>
    <n v="0"/>
    <n v="0"/>
    <n v="0"/>
    <n v="0"/>
    <n v="0"/>
    <n v="1"/>
    <n v="0"/>
    <n v="1"/>
    <n v="0"/>
    <n v="8.23"/>
    <m/>
    <n v="1"/>
    <m/>
    <m/>
    <m/>
    <m/>
    <s v="CY 2023"/>
    <m/>
    <m/>
    <n v="1"/>
  </r>
  <r>
    <x v="1"/>
    <s v="Region VI"/>
    <s v="Negros Occidental"/>
    <n v="116982"/>
    <s v="Talangnan ES"/>
    <s v="CAUAYAN"/>
    <n v="6"/>
    <n v="1"/>
    <n v="4"/>
    <s v=" CONSTRUCTION OF ONE (1) STOREY - FOUR (4) CLASSROOMS SCHOOL BUILDING (WITH COMMON TOILET) WITH PROVISION OF RAINWATER COLLECTOR, SCHOOL FURNITURE, PERIMETER FENCE (1 BAY = 3.0m), SOLAR PV ENERGY SYSTEM, AND WATER SYSTEM"/>
    <n v="19254393.25"/>
    <n v="0"/>
    <s v="Completed"/>
    <n v="1"/>
    <d v="1899-12-30T00:00:00"/>
    <d v="1899-12-30T00:00:00"/>
    <n v="0"/>
    <n v="0"/>
    <d v="1899-12-30T00:00:00"/>
    <d v="1899-12-30T00:00:00"/>
    <d v="1899-12-30T00:00:00"/>
    <d v="1899-12-30T00:00:00"/>
    <d v="1899-12-30T00:00:00"/>
    <n v="0"/>
    <s v="CO PROCURED inaugurated (August)"/>
    <n v="0"/>
    <n v="0"/>
    <n v="0"/>
    <n v="0"/>
    <n v="1"/>
    <n v="0"/>
    <n v="0"/>
    <n v="0"/>
    <n v="0"/>
    <n v="0"/>
    <n v="4"/>
    <n v="0"/>
    <n v="0"/>
    <n v="0"/>
    <n v="0"/>
    <n v="0"/>
    <n v="1"/>
    <n v="0"/>
    <n v="1"/>
    <n v="0"/>
    <n v="8.23"/>
    <m/>
    <n v="1"/>
    <m/>
    <m/>
    <m/>
    <m/>
    <s v="CY 2023"/>
    <m/>
    <m/>
    <n v="1"/>
  </r>
  <r>
    <x v="1"/>
    <s v="Region VII"/>
    <s v="Bogo City"/>
    <n v="119105"/>
    <s v="Anonang Norte ES"/>
    <s v="CITY OF BOGO"/>
    <n v="4"/>
    <n v="1"/>
    <n v="4"/>
    <s v=" CONSTRUCTION OF ONE (1) STOREY - FOUR (4) CLASSROOMS SCHOOL BUILDING (WITHOUT TOILET) WITH PROVISION OF RAINWATER COLLECTOR, WATER AND SANITATION FACILITIES (4 SEATER), SCHOOL FURNITURE, SOLAR PV ENERGY SYSTEM, AND WATER SYSTEM"/>
    <n v="17588188.943500001"/>
    <n v="0"/>
    <s v="Completed"/>
    <n v="1"/>
    <d v="1899-12-30T00:00:00"/>
    <d v="1899-12-30T00:00:00"/>
    <n v="0"/>
    <n v="0"/>
    <d v="1899-12-30T00:00:00"/>
    <d v="1899-12-30T00:00:00"/>
    <d v="1899-12-30T00:00:00"/>
    <d v="1899-12-30T00:00:00"/>
    <d v="1899-12-30T00:00:00"/>
    <n v="0"/>
    <n v="0"/>
    <n v="0"/>
    <n v="0"/>
    <n v="0"/>
    <n v="0"/>
    <n v="1"/>
    <n v="0"/>
    <n v="0"/>
    <n v="0"/>
    <n v="0"/>
    <n v="0"/>
    <n v="4"/>
    <n v="0"/>
    <n v="0"/>
    <n v="0"/>
    <n v="0"/>
    <n v="0"/>
    <n v="1"/>
    <n v="0"/>
    <n v="1"/>
    <n v="0"/>
    <n v="2.23"/>
    <m/>
    <m/>
    <m/>
    <m/>
    <m/>
    <m/>
    <s v="CY 2023"/>
    <m/>
    <m/>
    <n v="1"/>
  </r>
  <r>
    <x v="1"/>
    <s v="Region VII"/>
    <s v="Bohol"/>
    <n v="117974"/>
    <s v="Cansibuan PS"/>
    <s v="ANTEQUERA"/>
    <n v="1"/>
    <n v="1"/>
    <n v="3"/>
    <s v=" CONSTRUCTION OF ONE (1) STOREY - THREE (3) CLASSROOMS SCHOOL BUILDING (WITH COMMON TOILET) WITH PROVISION OF RAINWATER COLLECTOR AND  SCHOOL FURNITURE"/>
    <n v="8051837.5700000003"/>
    <n v="0"/>
    <s v="Completed"/>
    <n v="1"/>
    <d v="1899-12-30T00:00:00"/>
    <d v="1899-12-30T00:00:00"/>
    <n v="0"/>
    <n v="0"/>
    <d v="1899-12-30T00:00:00"/>
    <d v="1899-12-30T00:00:00"/>
    <d v="1899-12-30T00:00:00"/>
    <d v="1899-12-30T00:00:00"/>
    <d v="1899-12-30T00:00:00"/>
    <n v="0"/>
    <s v="inaugurated (August)"/>
    <n v="0"/>
    <n v="0"/>
    <n v="0"/>
    <n v="0"/>
    <n v="1"/>
    <n v="0"/>
    <n v="0"/>
    <n v="0"/>
    <n v="0"/>
    <n v="0"/>
    <n v="3"/>
    <n v="0"/>
    <n v="0"/>
    <n v="0"/>
    <n v="0"/>
    <n v="0"/>
    <n v="1"/>
    <n v="0"/>
    <n v="1"/>
    <n v="0"/>
    <n v="6.23"/>
    <m/>
    <n v="1"/>
    <m/>
    <m/>
    <m/>
    <m/>
    <s v="CY 2023"/>
    <m/>
    <m/>
    <n v="0"/>
  </r>
  <r>
    <x v="1"/>
    <s v="Region VII"/>
    <s v="Bohol"/>
    <n v="118473"/>
    <s v="Biasong ES"/>
    <s v="LOON"/>
    <n v="1"/>
    <n v="1"/>
    <n v="4"/>
    <s v="CONSTRUCTION OF ONE (1) STOREY - FOUR (4) CLASSROOMS SCHOOL BUILDING (WITH COMMON TOILET) WITH PROVISION OF RAINWATER COLLECTOR, SCHOOL FURNITURE"/>
    <n v="9532846.1644000001"/>
    <n v="0"/>
    <s v="Completed"/>
    <n v="1"/>
    <d v="1899-12-30T00:00:00"/>
    <d v="1899-12-30T00:00:00"/>
    <n v="0"/>
    <n v="0"/>
    <d v="1899-12-30T00:00:00"/>
    <d v="1899-12-30T00:00:00"/>
    <d v="1899-12-30T00:00:00"/>
    <d v="1899-12-30T00:00:00"/>
    <d v="1899-12-30T00:00:00"/>
    <n v="0"/>
    <s v="inaugurated (August)"/>
    <n v="0"/>
    <n v="0"/>
    <n v="0"/>
    <n v="0"/>
    <n v="1"/>
    <n v="0"/>
    <n v="0"/>
    <n v="0"/>
    <n v="0"/>
    <n v="0"/>
    <n v="4"/>
    <n v="0"/>
    <n v="0"/>
    <n v="0"/>
    <n v="0"/>
    <n v="0"/>
    <n v="1"/>
    <n v="0"/>
    <n v="1"/>
    <n v="0"/>
    <n v="6.23"/>
    <m/>
    <n v="0"/>
    <n v="1"/>
    <m/>
    <m/>
    <m/>
    <s v="CY 2023"/>
    <m/>
    <m/>
    <n v="0"/>
  </r>
  <r>
    <x v="1"/>
    <s v="Region VII"/>
    <s v="Bohol"/>
    <n v="118780"/>
    <s v="Carmen Mellijor PS"/>
    <s v="TUBIGON"/>
    <n v="1"/>
    <n v="1"/>
    <n v="2"/>
    <s v=" CONSTRUCTION OF  ONE (1) STOREY - TWO (2) CLASSROOMS SCHOOL BUILDING (WITH COMMON TOILET) WITH PROVISION OF RAINWATER COLLECTOR AND SCHOOL FURNITURE"/>
    <n v="6286948.8799999999"/>
    <n v="0"/>
    <s v="Ongoing"/>
    <n v="0"/>
    <d v="1899-12-30T00:00:00"/>
    <d v="1899-12-30T00:00:00"/>
    <n v="0"/>
    <n v="0"/>
    <d v="1899-12-30T00:00:00"/>
    <d v="1899-12-30T00:00:00"/>
    <d v="1899-12-30T00:00:00"/>
    <d v="1899-12-30T00:00:00"/>
    <d v="1899-12-30T00:00:00"/>
    <n v="0"/>
    <s v="Site issues"/>
    <n v="0"/>
    <n v="0"/>
    <n v="0"/>
    <n v="1"/>
    <n v="0"/>
    <n v="0"/>
    <n v="0"/>
    <n v="0"/>
    <n v="0"/>
    <n v="2"/>
    <n v="0"/>
    <n v="0"/>
    <n v="0"/>
    <n v="0"/>
    <n v="0"/>
    <n v="1"/>
    <n v="0"/>
    <n v="0"/>
    <n v="0"/>
    <n v="0"/>
    <m/>
    <m/>
    <n v="0"/>
    <n v="1"/>
    <m/>
    <m/>
    <m/>
    <m/>
    <m/>
    <m/>
    <n v="0"/>
  </r>
  <r>
    <x v="1"/>
    <s v="Region VII"/>
    <s v="Bohol"/>
    <n v="118349"/>
    <s v="Biabas ES"/>
    <s v="GUINDULMAN"/>
    <n v="3"/>
    <n v="1"/>
    <n v="4"/>
    <s v=" CONSTRUCTION OF ONE (1) STOREY - FOUR (4) CLASSROOMS SCHOOL BUILDING (WITH COMMON TOILET) WITH PROVISION OF RAINWATER COLLECTOR, SCHOOL FURNITURE"/>
    <n v="9289481.3699999992"/>
    <n v="0"/>
    <s v="Completed"/>
    <n v="1"/>
    <d v="1899-12-30T00:00:00"/>
    <d v="1899-12-30T00:00:00"/>
    <n v="0"/>
    <n v="0"/>
    <d v="1899-12-30T00:00:00"/>
    <d v="1899-12-30T00:00:00"/>
    <d v="1899-12-30T00:00:00"/>
    <d v="1899-12-30T00:00:00"/>
    <d v="1899-12-30T00:00:00"/>
    <n v="0"/>
    <n v="0"/>
    <n v="0"/>
    <n v="0"/>
    <n v="0"/>
    <n v="0"/>
    <n v="1"/>
    <n v="0"/>
    <n v="0"/>
    <n v="0"/>
    <n v="0"/>
    <n v="0"/>
    <n v="4"/>
    <n v="0"/>
    <n v="0"/>
    <n v="0"/>
    <n v="0"/>
    <n v="0"/>
    <n v="1"/>
    <n v="0"/>
    <n v="1"/>
    <n v="0"/>
    <n v="1.24"/>
    <m/>
    <n v="0"/>
    <n v="1"/>
    <m/>
    <m/>
    <m/>
    <s v="CY 2024"/>
    <m/>
    <m/>
    <n v="0"/>
  </r>
  <r>
    <x v="1"/>
    <s v="Region VII"/>
    <s v="Carcar City"/>
    <n v="119157"/>
    <s v="Cara-atan Elementary School"/>
    <s v="CITY OF CARCAR"/>
    <n v="1"/>
    <n v="1"/>
    <n v="3"/>
    <s v=" CONSTRUCTION OF ONE (1) STOREY - THREE (3) CLASSROOMS SCHOOL BUILDING (WITH COMMON TOILET) WITH PROVISION OF RAINWATER COLLECTOR, SCHOOL FURNITURE, SOLAR PV ENERGY SYSTEM, AND WATER SYSTEM"/>
    <n v="17400878.670000002"/>
    <n v="0"/>
    <s v="Completed"/>
    <n v="1"/>
    <d v="1899-12-30T00:00:00"/>
    <d v="1899-12-30T00:00:00"/>
    <n v="0"/>
    <n v="0"/>
    <d v="1899-12-30T00:00:00"/>
    <d v="1899-12-30T00:00:00"/>
    <d v="1899-12-30T00:00:00"/>
    <d v="1899-12-30T00:00:00"/>
    <d v="1899-12-30T00:00:00"/>
    <n v="0"/>
    <n v="0"/>
    <n v="0"/>
    <n v="0"/>
    <n v="0"/>
    <n v="0"/>
    <n v="1"/>
    <n v="0"/>
    <n v="0"/>
    <n v="0"/>
    <n v="0"/>
    <n v="0"/>
    <n v="3"/>
    <n v="0"/>
    <n v="0"/>
    <n v="0"/>
    <n v="0"/>
    <n v="0"/>
    <n v="1"/>
    <n v="0"/>
    <n v="1"/>
    <n v="0"/>
    <n v="1.25"/>
    <m/>
    <n v="1"/>
    <m/>
    <m/>
    <m/>
    <m/>
    <m/>
    <m/>
    <m/>
    <n v="1"/>
  </r>
  <r>
    <x v="1"/>
    <s v="Region VII"/>
    <s v="Cebu"/>
    <n v="118926"/>
    <s v="Catang PS"/>
    <s v="ARGAO"/>
    <n v="2"/>
    <n v="1"/>
    <n v="4"/>
    <s v=" CONSTRUCTION OF ONE (1) STOREY - FOUR (4) CLASSROOMS SCHOOL BUILDING (WITH COMMON TOILET) WITH PROVISION OF RAINWATER COLLECTOR, SCHOOL FURNITURE"/>
    <n v="9541017.1149000004"/>
    <n v="0"/>
    <s v="Completed"/>
    <n v="1"/>
    <d v="1899-12-30T00:00:00"/>
    <d v="1899-12-30T00:00:00"/>
    <n v="0"/>
    <n v="0"/>
    <d v="1899-12-30T00:00:00"/>
    <d v="1899-12-30T00:00:00"/>
    <d v="1899-12-30T00:00:00"/>
    <d v="1899-12-30T00:00:00"/>
    <d v="1899-12-30T00:00:00"/>
    <n v="0"/>
    <s v="inaugurated (August)"/>
    <n v="0"/>
    <n v="0"/>
    <n v="0"/>
    <n v="0"/>
    <n v="1"/>
    <n v="0"/>
    <n v="0"/>
    <n v="0"/>
    <n v="0"/>
    <n v="0"/>
    <n v="4"/>
    <n v="0"/>
    <n v="0"/>
    <n v="0"/>
    <n v="0"/>
    <n v="0"/>
    <n v="1"/>
    <n v="0"/>
    <n v="1"/>
    <n v="0"/>
    <n v="6.23"/>
    <m/>
    <n v="0"/>
    <n v="1"/>
    <m/>
    <m/>
    <m/>
    <s v="CY 2023"/>
    <m/>
    <m/>
    <n v="0"/>
  </r>
  <r>
    <x v="1"/>
    <s v="Region VII"/>
    <s v="Cebu"/>
    <n v="118975"/>
    <s v="Kaluangan I PS"/>
    <s v="ASTURIAS"/>
    <n v="3"/>
    <n v="1"/>
    <n v="4"/>
    <s v=" CONSTRUCTION OF ONE (1) STOREY - FOUR (4) CLASSROOMS SCHOOL BUILDING (WITH COMMON TOILET) WITH PROVISION OF RAINWATER COLLECTOR, SCHOOL FURNITURE, AND WATER SYSTEM"/>
    <n v="10414217.32"/>
    <n v="0"/>
    <s v="Completed"/>
    <n v="1"/>
    <d v="1899-12-30T00:00:00"/>
    <d v="1899-12-30T00:00:00"/>
    <n v="0"/>
    <n v="0"/>
    <d v="1899-12-30T00:00:00"/>
    <d v="1899-12-30T00:00:00"/>
    <d v="1899-12-30T00:00:00"/>
    <d v="1899-12-30T00:00:00"/>
    <d v="1899-12-30T00:00:00"/>
    <n v="0"/>
    <s v="inaugurated (August)"/>
    <n v="0"/>
    <n v="0"/>
    <n v="0"/>
    <n v="0"/>
    <n v="1"/>
    <n v="0"/>
    <n v="0"/>
    <n v="0"/>
    <n v="0"/>
    <n v="0"/>
    <n v="4"/>
    <n v="0"/>
    <n v="0"/>
    <n v="0"/>
    <n v="0"/>
    <n v="0"/>
    <n v="1"/>
    <n v="0"/>
    <n v="1"/>
    <n v="0"/>
    <n v="8.23"/>
    <m/>
    <n v="1"/>
    <m/>
    <m/>
    <m/>
    <m/>
    <s v="CY 2023"/>
    <m/>
    <m/>
    <n v="0"/>
  </r>
  <r>
    <x v="1"/>
    <s v="Region VII"/>
    <s v="Cebu"/>
    <n v="119466"/>
    <s v="Maharuhay ES"/>
    <s v="MEDELLIN"/>
    <n v="4"/>
    <n v="1"/>
    <n v="2"/>
    <s v=" CONSTRUCTION OF ONE (1) STOREY - TWO (2) CLASSROOMS SCHOOL BUILDING (WITH COMMON TOILET) WITH PROVISION OF RAINWATER COLLECTOR, AND SCHOOL FURNITURE"/>
    <n v="6563376.1669000005"/>
    <n v="0"/>
    <s v="Ongoing"/>
    <n v="0"/>
    <d v="1899-12-30T00:00:00"/>
    <d v="1899-12-30T00:00:00"/>
    <n v="0"/>
    <n v="0"/>
    <d v="1899-12-30T00:00:00"/>
    <d v="1899-12-30T00:00:00"/>
    <d v="1899-12-30T00:00:00"/>
    <d v="1899-12-30T00:00:00"/>
    <d v="1899-12-30T00:00:00"/>
    <n v="0"/>
    <n v="0"/>
    <n v="0"/>
    <n v="0"/>
    <n v="0"/>
    <n v="1"/>
    <n v="0"/>
    <n v="0"/>
    <n v="0"/>
    <n v="0"/>
    <n v="0"/>
    <n v="2"/>
    <n v="0"/>
    <n v="0"/>
    <n v="0"/>
    <n v="0"/>
    <n v="0"/>
    <n v="1"/>
    <n v="0"/>
    <n v="0"/>
    <n v="0"/>
    <n v="0"/>
    <m/>
    <m/>
    <n v="0"/>
    <n v="1"/>
    <m/>
    <m/>
    <m/>
    <m/>
    <m/>
    <m/>
    <n v="0"/>
  </r>
  <r>
    <x v="1"/>
    <s v="Region VII"/>
    <s v="Cebu"/>
    <n v="119448"/>
    <s v="Palaypay PS"/>
    <s v="MALABUYOC"/>
    <n v="7"/>
    <n v="1"/>
    <n v="3"/>
    <s v=" CONSTRUCTION OF ONE (1) STOREY - THREE (3) CLASSROOMS SCHOOL BUILDING (WITH COMMON TOILET) WITH PROVISION OF RAINWATER COLLECTOR, SCHOOL FURNITURE, AND WATER SYSTEM"/>
    <n v="8618124.5"/>
    <n v="0"/>
    <s v="Completed"/>
    <n v="1"/>
    <d v="1899-12-30T00:00:00"/>
    <d v="1899-12-30T00:00:00"/>
    <n v="0"/>
    <n v="0"/>
    <d v="1899-12-30T00:00:00"/>
    <d v="1899-12-30T00:00:00"/>
    <d v="1899-12-30T00:00:00"/>
    <d v="1899-12-30T00:00:00"/>
    <d v="1899-12-30T00:00:00"/>
    <n v="0"/>
    <s v="inaugurated (August)"/>
    <n v="0"/>
    <n v="0"/>
    <n v="0"/>
    <n v="0"/>
    <n v="1"/>
    <n v="0"/>
    <n v="0"/>
    <n v="0"/>
    <n v="0"/>
    <n v="0"/>
    <n v="3"/>
    <n v="0"/>
    <n v="0"/>
    <n v="0"/>
    <n v="0"/>
    <n v="0"/>
    <n v="1"/>
    <n v="0"/>
    <n v="1"/>
    <n v="0"/>
    <n v="8.23"/>
    <m/>
    <n v="1"/>
    <m/>
    <m/>
    <m/>
    <m/>
    <s v="CY 2023"/>
    <m/>
    <m/>
    <n v="0"/>
  </r>
  <r>
    <x v="1"/>
    <s v="Region VII"/>
    <s v="Danao City"/>
    <n v="119352"/>
    <s v="Melecio B. Tito ES"/>
    <s v="DANAO CITY"/>
    <n v="5"/>
    <n v="1"/>
    <n v="4"/>
    <s v=" CONSTRUCTION OF ONE (1) STOREY - FOUR (4) CLASSROOMS SCHOOL BUILDING (WITHOUT TOILET), WITH PROVISION OF RAINWATER COLLECTOR, WATER AND SANITATION FACILITIES (4 - SEATER), SCHOOL FURNITURE  AND WATER SYSTEM"/>
    <n v="9616220.8260999992"/>
    <n v="0"/>
    <s v="Completed"/>
    <n v="1"/>
    <d v="1899-12-30T00:00:00"/>
    <d v="1899-12-30T00:00:00"/>
    <n v="0"/>
    <n v="0"/>
    <d v="1899-12-30T00:00:00"/>
    <d v="1899-12-30T00:00:00"/>
    <d v="1899-12-30T00:00:00"/>
    <d v="1899-12-30T00:00:00"/>
    <d v="1899-12-30T00:00:00"/>
    <n v="0"/>
    <s v="inaugurated (August)"/>
    <n v="0"/>
    <n v="0"/>
    <n v="0"/>
    <n v="0"/>
    <n v="1"/>
    <n v="0"/>
    <n v="0"/>
    <n v="0"/>
    <n v="0"/>
    <n v="0"/>
    <n v="4"/>
    <n v="0"/>
    <n v="0"/>
    <n v="0"/>
    <n v="0"/>
    <n v="0"/>
    <n v="1"/>
    <n v="0"/>
    <n v="1"/>
    <n v="0"/>
    <n v="8.23"/>
    <m/>
    <n v="1"/>
    <m/>
    <m/>
    <m/>
    <m/>
    <s v="CY 2023"/>
    <m/>
    <m/>
    <n v="0"/>
  </r>
  <r>
    <x v="1"/>
    <s v="Region VII"/>
    <s v="Negros Oriental"/>
    <n v="120038"/>
    <s v="Canlukduhan ES"/>
    <s v="AYUNGON"/>
    <n v="1"/>
    <n v="1"/>
    <n v="4"/>
    <s v=" CONSTRUCTION OF ONE (1) STOREY - FOUR (4) CLASSROOMS SCHOOL BUILDING (WITH COMMON TOILET) WITH PROVISION OF RAINWATER COLLECTOR, SCHOOL FURNITURE, SOLAR PV ENERGY SYSTEM, AND WATER SYSTEM"/>
    <n v="17295671.809999999"/>
    <n v="17268197.239999998"/>
    <s v="Completed"/>
    <n v="1"/>
    <d v="1899-12-30T00:00:00"/>
    <d v="1899-12-30T00:00:00"/>
    <n v="0"/>
    <n v="0"/>
    <d v="1899-12-30T00:00:00"/>
    <d v="1899-12-30T00:00:00"/>
    <d v="1899-12-30T00:00:00"/>
    <d v="1899-12-30T00:00:00"/>
    <d v="1899-12-30T00:00:00"/>
    <n v="0"/>
    <n v="0"/>
    <n v="0"/>
    <n v="0"/>
    <n v="0"/>
    <n v="0"/>
    <n v="1"/>
    <n v="0"/>
    <n v="0"/>
    <n v="0"/>
    <n v="0"/>
    <n v="0"/>
    <n v="4"/>
    <n v="0"/>
    <n v="0"/>
    <n v="0"/>
    <n v="0"/>
    <n v="0"/>
    <n v="1"/>
    <n v="0"/>
    <n v="1"/>
    <n v="0"/>
    <n v="12.23"/>
    <m/>
    <n v="0"/>
    <n v="1"/>
    <m/>
    <m/>
    <m/>
    <s v="CY 2023"/>
    <m/>
    <m/>
    <n v="1"/>
  </r>
  <r>
    <x v="1"/>
    <s v="Region VII"/>
    <s v="Negros Oriental"/>
    <n v="120303"/>
    <s v="Mongpong Primary School"/>
    <s v="JIMALALUD"/>
    <n v="1"/>
    <n v="1"/>
    <n v="4"/>
    <s v=" CONSTRUCTION OF ONE (1) STOREY - FOUR (4) CLASSROOMS SCHOOL BUILDING (WITH COMMON TOILET) WITH PROVISION OF RAINWATER COLLECTOR, SCHOOL FURNITURE, SOLAR PV ENERGY SYSTEM, AND WATER SYSTEM"/>
    <n v="16599217.8707"/>
    <n v="16572079.83"/>
    <s v="Completed"/>
    <n v="1"/>
    <d v="1899-12-30T00:00:00"/>
    <d v="1899-12-30T00:00:00"/>
    <n v="0"/>
    <n v="0"/>
    <d v="1899-12-30T00:00:00"/>
    <d v="1899-12-30T00:00:00"/>
    <d v="1899-12-30T00:00:00"/>
    <d v="1899-12-30T00:00:00"/>
    <d v="1899-12-30T00:00:00"/>
    <n v="0"/>
    <n v="0"/>
    <n v="0"/>
    <n v="0"/>
    <n v="0"/>
    <n v="0"/>
    <n v="1"/>
    <n v="0"/>
    <n v="0"/>
    <n v="0"/>
    <n v="0"/>
    <n v="0"/>
    <n v="4"/>
    <n v="0"/>
    <n v="0"/>
    <n v="0"/>
    <n v="0"/>
    <n v="0"/>
    <n v="1"/>
    <n v="0"/>
    <n v="1"/>
    <n v="0"/>
    <n v="3.25"/>
    <m/>
    <n v="0"/>
    <n v="1"/>
    <m/>
    <m/>
    <m/>
    <m/>
    <m/>
    <m/>
    <n v="1"/>
  </r>
  <r>
    <x v="1"/>
    <s v="Region VII"/>
    <s v="Negros Oriental"/>
    <n v="120482"/>
    <s v="Agan-an Elementary School"/>
    <s v="SIBULAN"/>
    <n v="2"/>
    <n v="1"/>
    <n v="4"/>
    <s v="CONSTRUCTION OF ONE (1) STOREY - FOUR (4) CLASSROOMS SCHOOL BUILDING (WITH COMMON TOILET) WITH PROVISION OF RAINWATER COLLECTOR, SCHOOL FURNITURE, SOLAR PV ENERGY SYSTEM, AND WATER SYSTEM"/>
    <n v="16382034.520500001"/>
    <n v="16354914.9"/>
    <s v="Completed"/>
    <n v="1"/>
    <d v="1899-12-30T00:00:00"/>
    <d v="1899-12-30T00:00:00"/>
    <n v="0"/>
    <n v="0"/>
    <d v="1899-12-30T00:00:00"/>
    <d v="1899-12-30T00:00:00"/>
    <d v="1899-12-30T00:00:00"/>
    <d v="1899-12-30T00:00:00"/>
    <d v="1899-12-30T00:00:00"/>
    <n v="0"/>
    <n v="0"/>
    <n v="0"/>
    <n v="0"/>
    <n v="0"/>
    <n v="0"/>
    <n v="1"/>
    <n v="0"/>
    <n v="0"/>
    <n v="0"/>
    <n v="0"/>
    <n v="0"/>
    <n v="4"/>
    <n v="0"/>
    <n v="0"/>
    <n v="0"/>
    <n v="0"/>
    <n v="0"/>
    <n v="1"/>
    <n v="0"/>
    <n v="1"/>
    <n v="0"/>
    <n v="12.23"/>
    <m/>
    <n v="1"/>
    <m/>
    <m/>
    <m/>
    <m/>
    <s v="CY 2023"/>
    <m/>
    <m/>
    <n v="1"/>
  </r>
  <r>
    <x v="1"/>
    <s v="Region VII"/>
    <s v="Negros Oriental"/>
    <n v="120443"/>
    <s v="Antulang Elementary School"/>
    <s v="SIATON"/>
    <n v="3"/>
    <n v="1"/>
    <n v="4"/>
    <s v=" CONSTRUCTION OF ONE (1) UNIT ONE (1) STOREY - FOUR (4) CLASSROOMS SCHOOL BUILDING (WITH COMMON TOILET) WITH PROVISION OF RAINWATER COLLECTOR, SCHOOL FURNITURE, SOLAR PV ENERGY SYSTEM, AND WATER SYSTEM"/>
    <n v="16529232.17"/>
    <n v="16502080.199999999"/>
    <s v="Completed"/>
    <n v="1"/>
    <d v="1899-12-30T00:00:00"/>
    <d v="1899-12-30T00:00:00"/>
    <n v="0"/>
    <n v="0"/>
    <d v="1899-12-30T00:00:00"/>
    <d v="1899-12-30T00:00:00"/>
    <d v="1899-12-30T00:00:00"/>
    <d v="1899-12-30T00:00:00"/>
    <d v="1899-12-30T00:00:00"/>
    <n v="0"/>
    <n v="0"/>
    <n v="0"/>
    <n v="0"/>
    <n v="0"/>
    <n v="0"/>
    <n v="1"/>
    <n v="0"/>
    <n v="0"/>
    <n v="0"/>
    <n v="0"/>
    <n v="0"/>
    <n v="4"/>
    <n v="0"/>
    <n v="0"/>
    <n v="0"/>
    <n v="0"/>
    <n v="0"/>
    <n v="1"/>
    <n v="0"/>
    <n v="1"/>
    <n v="0"/>
    <n v="12.23"/>
    <m/>
    <n v="0"/>
    <n v="1"/>
    <m/>
    <m/>
    <m/>
    <s v="CY 2023"/>
    <m/>
    <m/>
    <n v="1"/>
  </r>
  <r>
    <x v="1"/>
    <s v="Region VII"/>
    <s v="Talisay City"/>
    <n v="233505"/>
    <s v="Campinsa Elementary School"/>
    <s v="CITY OF TALISAY"/>
    <n v="1"/>
    <n v="1"/>
    <n v="4"/>
    <s v=" CONSTRUCTION OF ONE (1) STOREY - FOUR (4) CLASSROOMS SCHOOL BUILDING (WITH COMMON TOILET) WITH PROVISION OF RAINWATER COLLECTOR, SCHOOL FURNITURE, AND WATER SYSTEM"/>
    <n v="10909009.120199999"/>
    <n v="0"/>
    <s v="Completed"/>
    <n v="1"/>
    <d v="1899-12-30T00:00:00"/>
    <d v="1899-12-30T00:00:00"/>
    <n v="0"/>
    <n v="0"/>
    <d v="1899-12-30T00:00:00"/>
    <d v="1899-12-30T00:00:00"/>
    <d v="1899-12-30T00:00:00"/>
    <d v="1899-12-30T00:00:00"/>
    <d v="1899-12-30T00:00:00"/>
    <n v="0"/>
    <s v="inaugurated (August)"/>
    <n v="0"/>
    <n v="0"/>
    <n v="0"/>
    <n v="0"/>
    <n v="1"/>
    <n v="0"/>
    <n v="0"/>
    <n v="0"/>
    <n v="0"/>
    <n v="0"/>
    <n v="4"/>
    <n v="0"/>
    <n v="0"/>
    <n v="0"/>
    <n v="0"/>
    <n v="0"/>
    <n v="1"/>
    <n v="0"/>
    <n v="1"/>
    <n v="0"/>
    <s v="previous yrs"/>
    <m/>
    <m/>
    <m/>
    <m/>
    <m/>
    <m/>
    <s v="CY 2022"/>
    <m/>
    <m/>
    <n v="0"/>
  </r>
  <r>
    <x v="1"/>
    <s v="Region VIII"/>
    <s v="Baybay City"/>
    <n v="121093"/>
    <s v="Sta. Cruz Elementary School"/>
    <s v="CITY OF BAYBAY"/>
    <n v="5"/>
    <n v="1"/>
    <n v="4"/>
    <s v="CONSTRUCTION OF ONE (1) STOREY - FOUR (4) CLASSROOMS SCHOOL BUILDING (WITH COMMON TOILET) WITH PROVISION OF RAINWATER COLLECTOR, SCHOOL FURNITURE, SOLAR PV ENERGY SYSTEM, AND WATER SYSTEM"/>
    <n v="18363790.129198752"/>
    <n v="0"/>
    <s v="Completed"/>
    <n v="1"/>
    <d v="1899-12-30T00:00:00"/>
    <d v="1899-12-30T00:00:00"/>
    <n v="0"/>
    <n v="0"/>
    <n v="0"/>
    <n v="0"/>
    <n v="0"/>
    <n v="0"/>
    <n v="0"/>
    <n v="0"/>
    <s v="inaugurated (August)"/>
    <n v="0"/>
    <n v="0"/>
    <n v="0"/>
    <n v="0"/>
    <n v="1"/>
    <n v="0"/>
    <n v="0"/>
    <n v="0"/>
    <n v="0"/>
    <n v="0"/>
    <n v="4"/>
    <n v="0"/>
    <n v="0"/>
    <n v="0"/>
    <n v="0"/>
    <n v="0"/>
    <n v="1"/>
    <n v="0"/>
    <n v="1"/>
    <n v="0"/>
    <n v="6.23"/>
    <m/>
    <m/>
    <m/>
    <m/>
    <m/>
    <m/>
    <s v="CY 2023"/>
    <m/>
    <m/>
    <n v="1"/>
  </r>
  <r>
    <x v="1"/>
    <s v="Region VIII"/>
    <s v="Borongan City"/>
    <n v="122384"/>
    <s v="San Andres Upper ES"/>
    <s v="CITY OF BORONGAN (Capital)"/>
    <n v="0"/>
    <n v="1"/>
    <n v="4"/>
    <s v="CONSTRUCTION OF ONE (1) STOREY - FOUR (4) CLASSROOMS SCHOOL BUILDING (WITHOUT TOILET) WITH PROVISION OF RAINWATER COLLECTOR, WATER AND SANITATION FACILITIES (4 - SEATER), SCHOOL FURNITURE, SOLAR PV ENERGY SYSTEM, AND WATER SYSTEM"/>
    <n v="17844618.710000001"/>
    <n v="0"/>
    <s v="Ongoing"/>
    <n v="0"/>
    <d v="1899-12-30T00:00:00"/>
    <d v="1899-12-30T00:00:00"/>
    <n v="0"/>
    <n v="0"/>
    <n v="0"/>
    <n v="0"/>
    <n v="0"/>
    <n v="0"/>
    <n v="0"/>
    <n v="0"/>
    <s v="NPA threats"/>
    <n v="0"/>
    <n v="0"/>
    <n v="0"/>
    <n v="1"/>
    <n v="0"/>
    <n v="0"/>
    <n v="0"/>
    <n v="0"/>
    <n v="0"/>
    <n v="4"/>
    <n v="0"/>
    <n v="0"/>
    <n v="0"/>
    <n v="0"/>
    <n v="0"/>
    <n v="1"/>
    <n v="0"/>
    <n v="0"/>
    <n v="0"/>
    <n v="0"/>
    <m/>
    <m/>
    <n v="0"/>
    <n v="1"/>
    <m/>
    <m/>
    <m/>
    <m/>
    <m/>
    <m/>
    <n v="1"/>
  </r>
  <r>
    <x v="1"/>
    <s v="Region VIII"/>
    <s v="Calbayog City"/>
    <n v="124082"/>
    <s v="Cag-Anahaw Elementary School"/>
    <s v="CALBAYOG CITY"/>
    <n v="1"/>
    <n v="1"/>
    <n v="4"/>
    <s v="CONSTRUCTION OF ONE (1) STOREY - FOUR (4) CLASSROOMS SCHOOL BUILDING (WITH COMMON TOILET) WITH PROVISION OF RAINWATER COLLECTOR, SCHOOL FURNITURE, SOLAR PV ENERGY SYSTEM, AND WATER SYSTEM"/>
    <n v="17574451.800000001"/>
    <s v="CO IMPLEMENTED"/>
    <s v="Ongoing"/>
    <n v="0.45"/>
    <s v="CO IMPLEMENTED"/>
    <s v="CO IMPLEMENTED"/>
    <s v="CO IMPLEMENTED"/>
    <s v="CO IMPLEMENTED"/>
    <s v="CO IMPLEMENTED"/>
    <s v="CO IMPLEMENTED"/>
    <s v="CO IMPLEMENTED"/>
    <s v="CO IMPLEMENTED"/>
    <s v="CO IMPLEMENTED"/>
    <s v="CO IMPLEMENTED"/>
    <s v="CO IMPLEMENTED"/>
    <n v="0"/>
    <n v="0"/>
    <n v="0"/>
    <n v="1"/>
    <n v="0"/>
    <n v="0"/>
    <n v="0"/>
    <n v="0"/>
    <n v="0"/>
    <n v="4"/>
    <n v="0"/>
    <n v="0"/>
    <n v="0"/>
    <n v="0"/>
    <n v="0"/>
    <n v="1"/>
    <n v="0"/>
    <n v="0"/>
    <n v="0.45"/>
    <n v="0"/>
    <m/>
    <m/>
    <n v="0"/>
    <n v="1"/>
    <m/>
    <m/>
    <m/>
    <m/>
    <m/>
    <m/>
    <n v="1"/>
  </r>
  <r>
    <x v="1"/>
    <s v="Region VIII"/>
    <s v="Catbalogan City"/>
    <n v="123393"/>
    <s v="Cagudalo Elementary School"/>
    <s v="CITY OF CATBALOGAN (Capital)"/>
    <n v="2"/>
    <n v="1"/>
    <n v="2"/>
    <s v="CONSTRUCTION OF ONE (1) STOREY - TWO (2) CLASSROOMS SCHOOL BUILDING (WITHOUT TOILET) WITH PROVISION OF RAINWATER COLLECTOR, WATER AND SANITATION FACILITIES (4 - SEATER), SCHOOL FURNITURE, SOLAR PV ENERGY SYSTEM, AND WATER SYSTEM"/>
    <n v="13637820.528726386"/>
    <n v="0"/>
    <s v="Ongoing"/>
    <n v="0"/>
    <d v="1899-12-30T00:00:00"/>
    <d v="1899-12-30T00:00:00"/>
    <n v="0"/>
    <n v="0"/>
    <n v="0"/>
    <n v="0"/>
    <n v="0"/>
    <n v="0"/>
    <n v="0"/>
    <n v="0"/>
    <s v="NPA threats"/>
    <n v="0"/>
    <n v="0"/>
    <n v="0"/>
    <n v="1"/>
    <n v="0"/>
    <n v="0"/>
    <n v="0"/>
    <n v="0"/>
    <n v="0"/>
    <n v="2"/>
    <n v="0"/>
    <n v="0"/>
    <n v="0"/>
    <n v="0"/>
    <n v="0"/>
    <n v="1"/>
    <n v="0"/>
    <n v="0"/>
    <n v="0"/>
    <n v="0"/>
    <m/>
    <m/>
    <n v="0"/>
    <n v="1"/>
    <m/>
    <m/>
    <m/>
    <m/>
    <m/>
    <m/>
    <n v="1"/>
  </r>
  <r>
    <x v="1"/>
    <s v="Region VIII"/>
    <s v="Leyte"/>
    <n v="120947"/>
    <s v="Canvertudes Primary School"/>
    <s v="ALANGALANG"/>
    <n v="1"/>
    <n v="1"/>
    <n v="4"/>
    <s v="PROPOSED CONSTRUCTION OF ONE (1) STOREY - FOUR (4) CLASSROOMS SCHOOL BUILDING (WITH COMMON TOILET) WITH PROVISION OF RAINWATER COLLECTOR, SCHOOL FURNITURE, SOLAR PV ENERGY SYSTEM, AND WATER SYSTEM"/>
    <n v="16755680.111459523"/>
    <n v="0"/>
    <s v="Completed"/>
    <n v="1"/>
    <d v="1899-12-30T00:00:00"/>
    <d v="1899-12-30T00:00:00"/>
    <n v="0"/>
    <n v="0"/>
    <n v="0"/>
    <n v="0"/>
    <n v="0"/>
    <n v="0"/>
    <n v="0"/>
    <n v="0"/>
    <s v="inaugurated (August)"/>
    <n v="0"/>
    <n v="0"/>
    <n v="0"/>
    <n v="0"/>
    <n v="1"/>
    <n v="0"/>
    <n v="0"/>
    <n v="0"/>
    <n v="0"/>
    <n v="0"/>
    <n v="4"/>
    <n v="0"/>
    <n v="0"/>
    <n v="0"/>
    <n v="0"/>
    <n v="0"/>
    <n v="1"/>
    <n v="0"/>
    <n v="1"/>
    <n v="0"/>
    <n v="8.23"/>
    <m/>
    <n v="1"/>
    <m/>
    <m/>
    <m/>
    <m/>
    <s v="CY 2023"/>
    <m/>
    <m/>
    <n v="1"/>
  </r>
  <r>
    <x v="1"/>
    <s v="Region VIII"/>
    <s v="Leyte"/>
    <n v="121044"/>
    <s v="Balire Primary School"/>
    <s v="BARUGO"/>
    <n v="2"/>
    <n v="1"/>
    <n v="4"/>
    <s v="PROPOSED CONSTRUCTION OF ONE (1) STOREY - FOUR (4) CLASSROOMS SCHOOL BUILDING (WITH COMMON TOILET) WITH PROVISION OF RAINWATER COLLECTOR, SCHOOL FURNITURE, SOLAR PV ENERGY SYSTEM, AND WATER SYSTEM"/>
    <n v="16711986.961819967"/>
    <n v="0"/>
    <s v="Completed"/>
    <n v="1"/>
    <d v="1899-12-30T00:00:00"/>
    <d v="1899-12-30T00:00:00"/>
    <n v="0"/>
    <n v="0"/>
    <n v="0"/>
    <n v="0"/>
    <n v="0"/>
    <n v="0"/>
    <n v="0"/>
    <n v="0"/>
    <s v="inaugurated (August)"/>
    <n v="0"/>
    <n v="0"/>
    <n v="0"/>
    <n v="0"/>
    <n v="1"/>
    <n v="0"/>
    <n v="0"/>
    <n v="0"/>
    <n v="0"/>
    <n v="0"/>
    <n v="4"/>
    <n v="0"/>
    <n v="0"/>
    <n v="0"/>
    <n v="0"/>
    <n v="0"/>
    <n v="1"/>
    <n v="0"/>
    <n v="1"/>
    <n v="0"/>
    <n v="8.23"/>
    <m/>
    <n v="1"/>
    <m/>
    <m/>
    <m/>
    <m/>
    <s v="CY 2023"/>
    <m/>
    <m/>
    <n v="1"/>
  </r>
  <r>
    <x v="1"/>
    <s v="Region VIII"/>
    <s v="Maasin City"/>
    <n v="122153"/>
    <s v="Bogo Multigrade School"/>
    <s v="CITY OF MAASIN (Capital)"/>
    <n v="0"/>
    <n v="1"/>
    <n v="4"/>
    <s v="PROPOSED CONSTRUCTION OF ONE (1) STOREY - FOUR (4) CLASSROOMS SCHOOL BUILDING (WITH COMMON TOILET) WITH PROVISION OF RAINWATER COLLECTOR, SCHOOL FURNITURE, SOLAR PV ENERGY SYSTEM, AND WATER SYSTEM"/>
    <n v="18370407.44356275"/>
    <s v="c/o CO"/>
    <s v="Completed"/>
    <n v="1"/>
    <s v="c/o CO"/>
    <d v="2024-05-02T00:00:00"/>
    <s v="c/o CO"/>
    <s v="2021-AdmS4(006)-BI-CB-013a-C204"/>
    <s v="c/o CO"/>
    <s v="c/o CO"/>
    <s v="c/o CO"/>
    <s v="c/o CO"/>
    <s v="c/o CO"/>
    <s v="D.L Cervantes Construction Corporation JV 818 Dragon Construction"/>
    <s v="INAUGURATED (AUGUST 2023), CO IMPLEMENTED"/>
    <n v="0"/>
    <n v="0"/>
    <n v="0"/>
    <n v="0"/>
    <n v="1"/>
    <n v="0"/>
    <n v="0"/>
    <n v="0"/>
    <n v="0"/>
    <n v="0"/>
    <n v="4"/>
    <n v="0"/>
    <n v="0"/>
    <n v="0"/>
    <n v="0"/>
    <n v="0"/>
    <n v="1"/>
    <n v="0"/>
    <n v="1"/>
    <n v="0"/>
    <n v="6.23"/>
    <m/>
    <m/>
    <m/>
    <m/>
    <m/>
    <m/>
    <s v="CY 2023"/>
    <m/>
    <m/>
    <n v="1"/>
  </r>
  <r>
    <x v="1"/>
    <s v="Region VIII"/>
    <s v="Ormoc City"/>
    <n v="124157"/>
    <s v="Lake Danao Elementary School"/>
    <s v="ORMOC CITY"/>
    <n v="4"/>
    <n v="1"/>
    <n v="3"/>
    <s v="PROPOSED CONSTRUCTION OF ONE (1) STOREY THREE (3) CLASSROOMS (WITH COMMON TOILET) SCHOOL BUILDING WITH PROVISION OF RAINWATER COLLECTOR AND SCHOOL FURNITURE"/>
    <n v="9006106.9700000007"/>
    <n v="8978795.0700000003"/>
    <s v="Completed"/>
    <n v="1"/>
    <s v="c/o CO"/>
    <d v="2023-07-14T00:00:00"/>
    <s v="c/o CO"/>
    <s v="c/o CO"/>
    <s v="c/o CO"/>
    <s v="c/o CO"/>
    <s v="c/o CO"/>
    <s v="c/o CO"/>
    <s v="c/o CO"/>
    <s v="D.L Cervantes Corporation JV 818 Dragon Construction"/>
    <s v="inaugurated (August 2023)"/>
    <n v="0"/>
    <n v="0"/>
    <n v="0"/>
    <n v="0"/>
    <n v="1"/>
    <n v="0"/>
    <n v="0"/>
    <n v="0"/>
    <n v="0"/>
    <n v="0"/>
    <n v="3"/>
    <n v="0"/>
    <n v="0"/>
    <n v="0"/>
    <n v="0"/>
    <n v="0"/>
    <n v="1"/>
    <n v="0"/>
    <n v="1"/>
    <n v="0"/>
    <n v="6.23"/>
    <m/>
    <m/>
    <m/>
    <m/>
    <m/>
    <m/>
    <s v="CY 2023"/>
    <m/>
    <m/>
    <n v="0"/>
  </r>
  <r>
    <x v="1"/>
    <s v="Region VIII"/>
    <s v="Ormoc City"/>
    <n v="124157"/>
    <s v="Lake Danao Elementary School"/>
    <s v="ORMOC CITY"/>
    <n v="4"/>
    <m/>
    <n v="2"/>
    <s v="PROPOSED CONSTRUCTION OF ONE (1) STOREY  TWO (2) CLASSROOM (WITH COMMON TOILET) SCHOOL BUILDING WITH PROVISION OF RAINWATER COLLECTOR AND SCHOOL FURNITURE"/>
    <n v="6004071.3200000003"/>
    <n v="8978795.0700000003"/>
    <s v="Completed"/>
    <n v="1"/>
    <s v="c/o CO"/>
    <d v="2023-07-14T00:00:00"/>
    <s v="c/o CO"/>
    <s v="c/o CO"/>
    <s v="c/o CO"/>
    <s v="c/o CO"/>
    <s v="c/o CO"/>
    <s v="c/o CO"/>
    <s v="c/o CO"/>
    <s v="D.L Cervantes Corporation JV 818 Dragon Construction"/>
    <s v="inaugurated (August 2023)"/>
    <n v="0"/>
    <n v="0"/>
    <n v="0"/>
    <n v="0"/>
    <n v="1"/>
    <n v="0"/>
    <n v="0"/>
    <n v="0"/>
    <n v="0"/>
    <n v="0"/>
    <n v="2"/>
    <n v="0"/>
    <n v="0"/>
    <n v="0"/>
    <n v="0"/>
    <n v="0"/>
    <n v="0"/>
    <n v="0"/>
    <n v="1"/>
    <n v="0"/>
    <n v="4.25"/>
    <m/>
    <n v="0"/>
    <n v="0"/>
    <m/>
    <m/>
    <m/>
    <m/>
    <m/>
    <m/>
    <n v="0"/>
  </r>
  <r>
    <x v="1"/>
    <s v="Region VIII"/>
    <s v="Samar (Western Samar)"/>
    <n v="136923"/>
    <s v="ARONG ES"/>
    <s v="GANDARA"/>
    <n v="1"/>
    <n v="1"/>
    <n v="4"/>
    <s v="CONSTRUCTION OF ONE (1) STOREY - FOUR (4) CLASSROOMS SCHOOL BUILDING (WITH COMMON TOILET) WITH PROVISION OF RAINWATER COLLECTOR, SCHOOL FURNITURE, SOLAR PV ENERGY SYSTEM, AND WATER SYSTEM"/>
    <n v="19206793.960000001"/>
    <s v="CO IMPLEMENTED"/>
    <s v="Ongoing"/>
    <n v="0.95"/>
    <s v="CO IMPLEMENTED"/>
    <s v="CO IMPLEMENTED"/>
    <s v="CO IMPLEMENTED"/>
    <s v="CO IMPLEMENTED"/>
    <s v="CO IMPLEMENTED"/>
    <s v="CO IMPLEMENTED"/>
    <s v="CO IMPLEMENTED"/>
    <s v="CO IMPLEMENTED"/>
    <s v="CO IMPLEMENTED"/>
    <s v="CO IMPLEMENTED"/>
    <s v="Substantially Completed"/>
    <n v="0"/>
    <n v="0"/>
    <n v="0"/>
    <n v="1"/>
    <n v="0"/>
    <n v="0"/>
    <n v="0"/>
    <n v="0"/>
    <n v="0"/>
    <n v="4"/>
    <n v="0"/>
    <n v="0"/>
    <n v="0"/>
    <n v="0"/>
    <n v="0"/>
    <n v="1"/>
    <n v="0"/>
    <n v="0"/>
    <n v="0.9"/>
    <n v="4.9999999999999933E-2"/>
    <m/>
    <m/>
    <n v="0"/>
    <n v="1"/>
    <m/>
    <m/>
    <m/>
    <m/>
    <m/>
    <m/>
    <n v="1"/>
  </r>
  <r>
    <x v="1"/>
    <s v="Region VIII"/>
    <s v="Southern Leyte"/>
    <n v="122313"/>
    <s v="Carnaga Elementary School"/>
    <s v="TOMAS OPPUS"/>
    <n v="0"/>
    <n v="1"/>
    <n v="2"/>
    <s v="PROPOSED CONSTRUCTION OF ONE (1) STOREY - TWO (2) CLASSROOMS SCHOOL BUILDING (WITH COMMON TOILET) WITH PROVISION OF RAINWATER COLLECTOR, SCHOOL FURNITURE AND WATER SYSTEM"/>
    <n v="9932687.5939871818"/>
    <s v="CO IMPLEMENTED"/>
    <s v="Completed"/>
    <n v="1"/>
    <s v="CO IMPLEMENTED"/>
    <s v="CO IMPLEMENTED"/>
    <s v="CO IMPLEMENTED"/>
    <s v="CO IMPLEMENTED"/>
    <s v="CO IMPLEMENTED"/>
    <s v="CO IMPLEMENTED"/>
    <s v="CO IMPLEMENTED"/>
    <s v="CO IMPLEMENTED"/>
    <s v="CO IMPLEMENTED"/>
    <s v="CO IMPLEMENTED"/>
    <s v="COMPLETED - Central Office Implemented"/>
    <n v="0"/>
    <n v="0"/>
    <n v="0"/>
    <n v="0"/>
    <n v="1"/>
    <n v="0"/>
    <n v="0"/>
    <n v="0"/>
    <n v="0"/>
    <n v="0"/>
    <n v="2"/>
    <n v="0"/>
    <n v="0"/>
    <n v="0"/>
    <n v="0"/>
    <n v="0"/>
    <n v="1"/>
    <n v="0"/>
    <n v="1"/>
    <n v="0"/>
    <n v="6.23"/>
    <m/>
    <n v="0"/>
    <n v="1"/>
    <m/>
    <m/>
    <m/>
    <s v="CY 2023"/>
    <m/>
    <m/>
    <n v="0"/>
  </r>
  <r>
    <x v="1"/>
    <s v="Region X"/>
    <s v="Bukidnon"/>
    <n v="113721"/>
    <s v="Makabugwas Ta San Dionesio "/>
    <s v="TALAKAG"/>
    <n v="1"/>
    <n v="1"/>
    <n v="4"/>
    <s v="CONSTRUCTION OF ONE (1) STOREY - FOUR (4) CLASSROOMS SCHOOL BUILDING (WITH COMMON TOILET) WITH PROVISION OF RAINWATER COLLECTOR, SCHOOL FURNITURE, SOLAR PV ENERGY SYSTEM, AND WATER SYSTEM"/>
    <n v="16205887.924800001"/>
    <n v="0"/>
    <s v="Abandoned"/>
    <n v="0.41"/>
    <d v="1899-12-30T00:00:00"/>
    <d v="1899-12-30T00:00:00"/>
    <n v="0"/>
    <n v="0"/>
    <d v="1899-12-30T00:00:00"/>
    <d v="1899-12-30T00:00:00"/>
    <d v="1899-12-30T00:00:00"/>
    <d v="1899-12-30T00:00:00"/>
    <d v="1899-12-30T00:00:00"/>
    <n v="0"/>
    <s v="Letter request for suspension was sent to the Central Office. No Response from CO. This is a CO Implemented project. We cannot fill in the details. "/>
    <n v="0"/>
    <n v="0"/>
    <n v="0"/>
    <n v="0"/>
    <n v="0"/>
    <n v="1"/>
    <n v="0"/>
    <n v="0"/>
    <n v="0"/>
    <n v="0"/>
    <n v="0"/>
    <n v="4"/>
    <n v="0"/>
    <n v="0"/>
    <n v="0"/>
    <n v="0"/>
    <n v="0"/>
    <n v="1"/>
    <n v="0.41"/>
    <n v="0"/>
    <m/>
    <m/>
    <n v="0"/>
    <n v="1"/>
    <m/>
    <m/>
    <m/>
    <m/>
    <m/>
    <m/>
    <n v="1"/>
  </r>
  <r>
    <x v="1"/>
    <s v="Region X"/>
    <s v="Misamis Occidental"/>
    <n v="127367"/>
    <s v="Migubay PS"/>
    <s v="Concepcion"/>
    <n v="1"/>
    <n v="1"/>
    <n v="2"/>
    <s v="CONSTRUCTION OF ONE (1) STOREY - TWO (2) CLASSROOMS SCHOOL BUILDING (WITH COMMON TOILET) WITH PROVISION OF RAINWATER COLLECTOR, SCHOOL FURNITURE, SOLAR PV ENERGY SYSTEM, AND WATER SYSTEM"/>
    <n v="13433577.805299999"/>
    <n v="0"/>
    <s v="Ongoing"/>
    <n v="0.14000000000000001"/>
    <d v="1899-12-30T00:00:00"/>
    <d v="1899-12-30T00:00:00"/>
    <n v="0"/>
    <n v="0"/>
    <d v="1899-12-30T00:00:00"/>
    <d v="1899-12-30T00:00:00"/>
    <d v="1899-12-30T00:00:00"/>
    <d v="1899-12-30T00:00:00"/>
    <d v="1899-12-30T00:00:00"/>
    <n v="0"/>
    <s v="Waiting for approved DAED"/>
    <n v="0"/>
    <n v="0"/>
    <n v="0"/>
    <n v="1"/>
    <n v="0"/>
    <n v="0"/>
    <n v="0"/>
    <n v="0"/>
    <n v="0"/>
    <n v="2"/>
    <n v="0"/>
    <n v="0"/>
    <n v="0"/>
    <n v="0"/>
    <n v="0"/>
    <n v="1"/>
    <n v="0"/>
    <n v="0"/>
    <n v="0.14000000000000001"/>
    <n v="0"/>
    <m/>
    <m/>
    <n v="0"/>
    <n v="1"/>
    <m/>
    <m/>
    <m/>
    <m/>
    <m/>
    <m/>
    <n v="1"/>
  </r>
  <r>
    <x v="1"/>
    <s v="Region X"/>
    <s v="Misamis Occidental"/>
    <n v="127496"/>
    <s v="Deboloc ES"/>
    <s v="Plaridel"/>
    <n v="1"/>
    <n v="1"/>
    <n v="3"/>
    <s v="CONSTRUCTION OF ONE (1) STOREY - THREE (3) CLASSROOMS SCHOOL BUILDING (WITH COMMON TOILET) WITH PROVISION OF RAINWATER COLLECTOR, SCHOOL FURNITURE, SOLAR PV ENERGY SYSTEM, AND WATER SYSTEM"/>
    <n v="15202037.935010426"/>
    <n v="0"/>
    <s v="Ongoing"/>
    <n v="0.1"/>
    <d v="1899-12-30T00:00:00"/>
    <d v="1899-12-30T00:00:00"/>
    <n v="0"/>
    <n v="0"/>
    <d v="1899-12-30T00:00:00"/>
    <d v="1899-12-30T00:00:00"/>
    <d v="1899-12-30T00:00:00"/>
    <d v="1899-12-30T00:00:00"/>
    <d v="1899-12-30T00:00:00"/>
    <n v="0"/>
    <s v="Waiting for approved DAED"/>
    <n v="0"/>
    <n v="0"/>
    <n v="0"/>
    <n v="1"/>
    <n v="0"/>
    <n v="0"/>
    <n v="0"/>
    <n v="0"/>
    <n v="0"/>
    <n v="3"/>
    <n v="0"/>
    <n v="0"/>
    <n v="0"/>
    <n v="0"/>
    <n v="0"/>
    <n v="1"/>
    <n v="0"/>
    <n v="0"/>
    <n v="0.1"/>
    <n v="0"/>
    <m/>
    <m/>
    <n v="0"/>
    <n v="1"/>
    <m/>
    <m/>
    <m/>
    <m/>
    <m/>
    <m/>
    <n v="1"/>
  </r>
  <r>
    <x v="1"/>
    <s v="Region X"/>
    <s v="Misamis Oriental"/>
    <n v="130200"/>
    <s v="Aligodon Higaonon Tulogan Nauhanan"/>
    <s v="CLAVERIA"/>
    <n v="2"/>
    <n v="1"/>
    <n v="2"/>
    <s v="CONSTRUCTION OF ONE (1) STOREY - TWO (2) CLASSROOMS SCHOOL BUILDING (WITH COMMON TOILET) WITH PROVISION OF RAINWATER COLLECTOR, SCHOOL FURNITURE, SOLAR PV ENERGY SYSTEM, AND WATER SYSTEM"/>
    <n v="19652994.964323301"/>
    <n v="0"/>
    <s v="Ongoing"/>
    <n v="0.33"/>
    <d v="1899-12-30T00:00:00"/>
    <d v="1899-12-30T00:00:00"/>
    <n v="0"/>
    <n v="0"/>
    <d v="1899-12-30T00:00:00"/>
    <d v="1899-12-30T00:00:00"/>
    <d v="1899-12-30T00:00:00"/>
    <d v="1899-12-30T00:00:00"/>
    <d v="1899-12-30T00:00:00"/>
    <n v="0"/>
    <s v="No Movement in Site (Abandoned); Building permit on Process, Contractor requested fot Time extension due to weather condition"/>
    <n v="0"/>
    <n v="0"/>
    <n v="0"/>
    <n v="1"/>
    <n v="0"/>
    <n v="0"/>
    <n v="0"/>
    <n v="0"/>
    <n v="0"/>
    <n v="2"/>
    <n v="0"/>
    <n v="0"/>
    <n v="0"/>
    <n v="0"/>
    <n v="0"/>
    <n v="1"/>
    <n v="0"/>
    <n v="0"/>
    <n v="0.33"/>
    <n v="0"/>
    <m/>
    <m/>
    <n v="0"/>
    <n v="1"/>
    <m/>
    <m/>
    <m/>
    <m/>
    <m/>
    <m/>
    <n v="1"/>
  </r>
  <r>
    <x v="1"/>
    <s v="Region X"/>
    <s v="Misamis Oriental"/>
    <n v="130200"/>
    <s v="Aligodon Higaonon Tulogan Nauhanan"/>
    <s v="CLAVERIA"/>
    <n v="2"/>
    <m/>
    <n v="2"/>
    <s v="CONSTRUCTION OF ONE (1) STOREY - TWO (2) CLASSROOMS SCHOOL BUILDING (WITH COMMON TOILET) WITH PROVISION OF RAINWATER COLLECTOR, SCHOOL FURNITURE, SOLAR PV ENERGY SYSTEM, AND WATER SYSTEM"/>
    <n v="6520"/>
    <n v="0"/>
    <s v="Ongoing"/>
    <n v="0.33"/>
    <d v="1899-12-30T00:00:00"/>
    <d v="1899-12-30T00:00:00"/>
    <n v="0"/>
    <n v="0"/>
    <d v="1899-12-30T00:00:00"/>
    <d v="1899-12-30T00:00:00"/>
    <d v="1899-12-30T00:00:00"/>
    <d v="1899-12-30T00:00:00"/>
    <d v="1899-12-30T00:00:00"/>
    <n v="0"/>
    <s v="No Movement in Site (Abandoned); Building permit on Process, Contractor requested fot Time extension due to weather condition"/>
    <n v="0"/>
    <n v="0"/>
    <n v="0"/>
    <n v="1"/>
    <n v="0"/>
    <n v="0"/>
    <n v="0"/>
    <n v="0"/>
    <n v="0"/>
    <n v="2"/>
    <n v="0"/>
    <n v="0"/>
    <n v="0"/>
    <n v="0"/>
    <n v="0"/>
    <n v="0"/>
    <n v="0"/>
    <n v="0"/>
    <n v="0.33"/>
    <n v="0"/>
    <m/>
    <m/>
    <n v="0"/>
    <n v="0"/>
    <m/>
    <m/>
    <m/>
    <m/>
    <m/>
    <m/>
    <n v="1"/>
  </r>
  <r>
    <x v="1"/>
    <s v="Region X"/>
    <s v="Ozamis City"/>
    <n v="128190"/>
    <s v="Balintawak Elementary School"/>
    <s v="OZAMIS CITY"/>
    <n v="2"/>
    <n v="1"/>
    <n v="4"/>
    <s v="CONSTRUCTION OF ONE (1) STOREY - FOUR (4) CLASSROOMS SCHOOL BUILDING (WITH COMMON TOILET) WITH PROVISION OF RAINWATER COLLECTOR, SCHOOL FURNITURE, SOLAR PV ENERGY SYSTEM, AND WATER SYSTEM"/>
    <n v="18244962.879999999"/>
    <n v="0"/>
    <s v="Ongoing"/>
    <n v="0.13"/>
    <d v="1899-12-30T00:00:00"/>
    <d v="1899-12-30T00:00:00"/>
    <n v="0"/>
    <n v="0"/>
    <d v="1899-12-30T00:00:00"/>
    <d v="1899-12-30T00:00:00"/>
    <d v="1899-12-30T00:00:00"/>
    <d v="1899-12-30T00:00:00"/>
    <d v="1899-12-30T00:00:00"/>
    <n v="0"/>
    <s v="Under Work Suspension"/>
    <n v="0"/>
    <n v="0"/>
    <n v="0"/>
    <n v="1"/>
    <n v="0"/>
    <n v="0"/>
    <n v="0"/>
    <n v="0"/>
    <n v="0"/>
    <n v="4"/>
    <n v="0"/>
    <n v="0"/>
    <n v="0"/>
    <n v="0"/>
    <n v="0"/>
    <n v="1"/>
    <n v="0"/>
    <n v="0"/>
    <n v="0.13"/>
    <n v="0"/>
    <m/>
    <m/>
    <n v="0"/>
    <n v="1"/>
    <m/>
    <m/>
    <m/>
    <m/>
    <m/>
    <m/>
    <n v="1"/>
  </r>
  <r>
    <x v="1"/>
    <s v="Region XI"/>
    <s v="Davao City"/>
    <n v="108181"/>
    <s v="Alon ES"/>
    <s v="DAVAO CITY"/>
    <n v="2"/>
    <n v="1"/>
    <n v="2"/>
    <s v="PROPOSED CONSTRUCTION OF ONE (1) STOREY - TWO (2) CLASSROOMS SCHOOL BUILDING (WITH COMMON TOILET) WITH PROVISION OF RAINWATER COLLECTOR, SCHOOL FURNITURE AND SOLAR PV ENERGY SYSTEM"/>
    <n v="21434086.41"/>
    <m/>
    <s v="Abandoned"/>
    <n v="0.05"/>
    <m/>
    <m/>
    <m/>
    <m/>
    <m/>
    <m/>
    <m/>
    <m/>
    <m/>
    <m/>
    <m/>
    <n v="0"/>
    <n v="0"/>
    <n v="0"/>
    <n v="0"/>
    <n v="0"/>
    <n v="1"/>
    <n v="0"/>
    <n v="0"/>
    <n v="0"/>
    <n v="0"/>
    <n v="0"/>
    <n v="2"/>
    <n v="0"/>
    <n v="0"/>
    <n v="0"/>
    <n v="0"/>
    <n v="0"/>
    <n v="1"/>
    <n v="0.05"/>
    <n v="0"/>
    <m/>
    <m/>
    <n v="0"/>
    <n v="1"/>
    <m/>
    <m/>
    <m/>
    <m/>
    <m/>
    <m/>
    <n v="1"/>
  </r>
  <r>
    <x v="1"/>
    <s v="Region XI"/>
    <s v="Davao City"/>
    <n v="108181"/>
    <s v="Alon ES"/>
    <s v="DAVAO CITY"/>
    <n v="2"/>
    <m/>
    <n v="2"/>
    <s v="CONSTRUCTION OF ONE (1) STOREY - TWO (2) CLASSROOMS SCHOOL BUILDING (WITH COMMON TOILET) WITH PROVISION OF RAINWATER COLLECTOR, SCHOOL FURNITURE AND SOLAR PV ENERGY SYSTEM"/>
    <n v="6520"/>
    <m/>
    <s v="Abandoned"/>
    <n v="0.02"/>
    <m/>
    <m/>
    <m/>
    <m/>
    <m/>
    <m/>
    <m/>
    <m/>
    <m/>
    <m/>
    <m/>
    <n v="0"/>
    <n v="0"/>
    <n v="0"/>
    <n v="0"/>
    <n v="0"/>
    <n v="1"/>
    <n v="0"/>
    <n v="0"/>
    <n v="0"/>
    <n v="0"/>
    <n v="0"/>
    <n v="2"/>
    <n v="0"/>
    <n v="0"/>
    <n v="0"/>
    <n v="0"/>
    <n v="0"/>
    <n v="0"/>
    <n v="0.02"/>
    <n v="0"/>
    <m/>
    <m/>
    <n v="0"/>
    <n v="0"/>
    <m/>
    <m/>
    <m/>
    <m/>
    <m/>
    <m/>
    <n v="1"/>
  </r>
  <r>
    <x v="1"/>
    <s v="Region XI"/>
    <s v="Davao De Oro"/>
    <m/>
    <s v="Amogad ES"/>
    <s v="LAAK (SAN VICENTE)"/>
    <n v="2"/>
    <n v="1"/>
    <n v="4"/>
    <s v="CONSTRUCTION OF ONE (1) STOREY - FOUR (4) CLASSROOMS SCHOOL BUILDING (WITH COMMON TOILET) WITH PROVISION OF RAINWATER COLLECTOR, SCHOOL FURNITURE, SOLAR PV ENERGY SYSTEM, AND WATER SYSTEM"/>
    <n v="17426779.43"/>
    <m/>
    <s v="Abandoned"/>
    <n v="0.12"/>
    <m/>
    <m/>
    <m/>
    <m/>
    <m/>
    <m/>
    <m/>
    <m/>
    <m/>
    <m/>
    <m/>
    <n v="0"/>
    <n v="0"/>
    <n v="0"/>
    <n v="0"/>
    <n v="0"/>
    <n v="1"/>
    <n v="0"/>
    <n v="0"/>
    <n v="0"/>
    <n v="0"/>
    <n v="0"/>
    <n v="4"/>
    <n v="0"/>
    <n v="0"/>
    <n v="0"/>
    <n v="0"/>
    <n v="0"/>
    <n v="1"/>
    <n v="0.12"/>
    <n v="0"/>
    <m/>
    <m/>
    <n v="0"/>
    <n v="1"/>
    <m/>
    <m/>
    <m/>
    <m/>
    <m/>
    <m/>
    <n v="1"/>
  </r>
  <r>
    <x v="1"/>
    <s v="Region XI"/>
    <s v="Davao del Norte"/>
    <n v="204529"/>
    <s v="Ngan PS"/>
    <s v="KAPALONG"/>
    <n v="1"/>
    <n v="1"/>
    <n v="4"/>
    <s v="CONSTRUCTION OF ONE (1) STOREY - FOUR (4) CLASSROOMS SCHOOL BUILDING (WITH COMMON TOILET) WITH PROVISION OF SOLAR PV ENERGY SYSTEM, SCHOOL FURNITURE, , AND WATER SYSTEM"/>
    <n v="15998850.0145"/>
    <m/>
    <s v="Abandoned"/>
    <n v="0.09"/>
    <m/>
    <m/>
    <m/>
    <m/>
    <m/>
    <m/>
    <m/>
    <m/>
    <m/>
    <m/>
    <s v="Abandoned"/>
    <n v="0"/>
    <n v="0"/>
    <n v="0"/>
    <n v="0"/>
    <n v="0"/>
    <n v="1"/>
    <n v="0"/>
    <n v="0"/>
    <n v="0"/>
    <n v="0"/>
    <n v="0"/>
    <n v="4"/>
    <n v="0"/>
    <n v="0"/>
    <n v="0"/>
    <n v="0"/>
    <n v="0"/>
    <n v="1"/>
    <n v="0.09"/>
    <n v="0"/>
    <m/>
    <m/>
    <n v="0"/>
    <n v="1"/>
    <m/>
    <m/>
    <m/>
    <m/>
    <m/>
    <m/>
    <n v="1"/>
  </r>
  <r>
    <x v="1"/>
    <s v="Region XI"/>
    <s v="Davao del Norte"/>
    <m/>
    <s v="Ibuyag Logsi KM 31 Ext"/>
    <s v="Talaingod"/>
    <n v="1"/>
    <n v="1"/>
    <n v="4"/>
    <s v="CONSTRUCTION OF ONE (1) STOREY - THREE (3) CLASSROOMS &amp; ONE (1) STOREY - ONE (1) CLASSROOM SCHOOL BUILDING (WITH COMMON TOILET) WITH PROVISION OF SOLAR PV ENERGY SYSTEM, SCHOOL FURNITURE, , AND WATER SYSTEM"/>
    <n v="25796525.502500001"/>
    <m/>
    <s v="Abandoned"/>
    <n v="0.1"/>
    <m/>
    <m/>
    <m/>
    <m/>
    <m/>
    <m/>
    <m/>
    <m/>
    <m/>
    <m/>
    <s v="Abandoned"/>
    <n v="0"/>
    <n v="0"/>
    <n v="0"/>
    <n v="0"/>
    <n v="0"/>
    <n v="1"/>
    <n v="0"/>
    <n v="0"/>
    <n v="0"/>
    <n v="0"/>
    <n v="0"/>
    <n v="4"/>
    <n v="0"/>
    <n v="0"/>
    <n v="0"/>
    <n v="0"/>
    <n v="0"/>
    <n v="1"/>
    <n v="0.1"/>
    <n v="0"/>
    <m/>
    <m/>
    <n v="0"/>
    <n v="1"/>
    <m/>
    <m/>
    <m/>
    <m/>
    <m/>
    <m/>
    <n v="1"/>
  </r>
  <r>
    <x v="1"/>
    <s v="Region XI"/>
    <s v="Davao Oriental"/>
    <n v="501608"/>
    <s v="Modesto T. Veroy Sr. IS"/>
    <s v="CATEEL"/>
    <n v="1"/>
    <n v="1"/>
    <n v="2"/>
    <s v="CONSTRUCTION OF  ONE (1) STOREY - TWO (2) CLASSROOMS SCHOOL BUILDING (WITH COMMON TOILET) WITH PROVISION OF RAINWATER COLLECTOR, SCHOOL FURNITURE, TRANSMISSION LINE AND WATER SYSTEM "/>
    <n v="14392154.466673633"/>
    <m/>
    <s v="Abandoned"/>
    <n v="0.4"/>
    <m/>
    <m/>
    <m/>
    <m/>
    <m/>
    <m/>
    <m/>
    <m/>
    <m/>
    <m/>
    <s v="Abandoned"/>
    <n v="0"/>
    <n v="0"/>
    <n v="0"/>
    <n v="0"/>
    <n v="0"/>
    <n v="1"/>
    <n v="0"/>
    <n v="0"/>
    <n v="0"/>
    <n v="0"/>
    <n v="0"/>
    <n v="2"/>
    <n v="0"/>
    <n v="0"/>
    <n v="0"/>
    <n v="0"/>
    <n v="0"/>
    <n v="1"/>
    <n v="0.4"/>
    <n v="0"/>
    <m/>
    <m/>
    <n v="0"/>
    <n v="1"/>
    <m/>
    <m/>
    <m/>
    <m/>
    <m/>
    <m/>
    <n v="0"/>
  </r>
  <r>
    <x v="1"/>
    <s v="Region XI"/>
    <s v="Davao Oriental"/>
    <n v="501608"/>
    <s v="Modesto T. Veroy Sr. IS"/>
    <s v="CATEEL"/>
    <n v="1"/>
    <m/>
    <n v="2"/>
    <s v="CONSTRUCTION OF  ONE (1) STOREY - TWO (2) CLASSROOMS SCHOOL BUILDING (WITH COMMON TOILET) WITH PROVISION OF RAINWATER COLLECTOR, SCHOOL FURNITURE, TRANSMISSION LINE AND WATER SYSTEM "/>
    <n v="6520"/>
    <m/>
    <s v="Abandoned"/>
    <n v="0.3"/>
    <m/>
    <m/>
    <m/>
    <m/>
    <m/>
    <m/>
    <m/>
    <m/>
    <m/>
    <m/>
    <s v="Abandoned"/>
    <n v="0"/>
    <n v="0"/>
    <n v="0"/>
    <n v="0"/>
    <n v="0"/>
    <n v="1"/>
    <n v="0"/>
    <n v="0"/>
    <n v="0"/>
    <n v="0"/>
    <n v="0"/>
    <n v="2"/>
    <n v="0"/>
    <n v="0"/>
    <n v="0"/>
    <n v="0"/>
    <n v="0"/>
    <n v="0"/>
    <n v="0.3"/>
    <n v="0"/>
    <m/>
    <m/>
    <n v="0"/>
    <n v="0"/>
    <m/>
    <m/>
    <m/>
    <m/>
    <m/>
    <m/>
    <n v="0"/>
  </r>
  <r>
    <x v="1"/>
    <s v="Region XII"/>
    <s v="North Cotabato"/>
    <n v="130084"/>
    <s v="Balawan ES"/>
    <s v="MAKILALA"/>
    <n v="2"/>
    <n v="1"/>
    <n v="4"/>
    <s v="PROPOSED CONSTRUCTION OF ONE (1) STOREY - FOUR (4) CLASSROOMS SCHOOL BUILDING (WITH COMMON TOILET) WITH PROVISION OF RAINWATER COLLECTOR, SCHOOL FURNITURE, SOLAR PV ENERGY SYSTEM, AND WATER SYSTEM"/>
    <n v="19188630.304099713"/>
    <n v="0"/>
    <s v="Ongoing"/>
    <n v="0.3"/>
    <s v="CO Procured and subject for termination due to Prismoidal Contruction abandoned the project"/>
    <d v="1899-12-30T00:00:00"/>
    <n v="0"/>
    <n v="0"/>
    <d v="1899-12-30T00:00:00"/>
    <d v="1899-12-30T00:00:00"/>
    <d v="1899-12-30T00:00:00"/>
    <d v="1899-12-30T00:00:00"/>
    <d v="1899-12-30T00:00:00"/>
    <n v="0"/>
    <n v="0"/>
    <n v="0"/>
    <n v="0"/>
    <n v="0"/>
    <n v="1"/>
    <n v="0"/>
    <n v="0"/>
    <n v="0"/>
    <n v="0"/>
    <n v="0"/>
    <n v="4"/>
    <n v="0"/>
    <n v="0"/>
    <n v="0"/>
    <n v="0"/>
    <n v="0"/>
    <n v="1"/>
    <n v="0"/>
    <n v="0"/>
    <n v="0.3"/>
    <n v="0"/>
    <m/>
    <m/>
    <n v="0"/>
    <n v="1"/>
    <m/>
    <m/>
    <m/>
    <m/>
    <m/>
    <m/>
    <n v="1"/>
  </r>
  <r>
    <x v="1"/>
    <s v="Region XII"/>
    <s v="Sarangani"/>
    <n v="208019"/>
    <s v="Nicomedes I. Sunio ES"/>
    <s v="MALUNGON"/>
    <n v="0"/>
    <n v="1"/>
    <n v="4"/>
    <s v="PROPOSED CONSTRUCTION OF ONE (1) STOREY - FOUR (4) CLASSROOMS SCHOOL BUILDING (WITH COMMON TOILET) WITH PROVISION OF RAINWATER COLLECTOR, SCHOOL FURNITURE, SOLAR PV ENERGY SYSTEM, AND WATER SYSTEM and SCHOOL FENCE"/>
    <n v="20549897.831699997"/>
    <n v="0"/>
    <s v="Ongoing"/>
    <n v="0.25"/>
    <s v="CO Procured and subject for termination due to Prismoidal Contruction abandoned the project"/>
    <d v="1899-12-30T00:00:00"/>
    <n v="0"/>
    <n v="0"/>
    <d v="1899-12-30T00:00:00"/>
    <d v="1899-12-30T00:00:00"/>
    <d v="1899-12-30T00:00:00"/>
    <d v="1899-12-30T00:00:00"/>
    <d v="1899-12-30T00:00:00"/>
    <n v="0"/>
    <n v="0"/>
    <n v="0"/>
    <n v="0"/>
    <n v="0"/>
    <n v="1"/>
    <n v="0"/>
    <n v="0"/>
    <n v="0"/>
    <n v="0"/>
    <n v="0"/>
    <n v="4"/>
    <n v="0"/>
    <n v="0"/>
    <n v="0"/>
    <n v="0"/>
    <n v="0"/>
    <n v="1"/>
    <n v="0"/>
    <n v="0"/>
    <n v="0.25"/>
    <n v="0"/>
    <m/>
    <m/>
    <n v="0"/>
    <n v="1"/>
    <m/>
    <m/>
    <m/>
    <m/>
    <m/>
    <m/>
    <n v="1"/>
  </r>
  <r>
    <x v="2"/>
    <s v="CAR"/>
    <s v="Abra"/>
    <n v="135208"/>
    <s v="Collago ES"/>
    <s v="LAGAYAN"/>
    <n v="0"/>
    <n v="1"/>
    <n v="2"/>
    <s v="CONSTRUCTION OF ONE (1) STOREY - TWO (2) CLASSROOMS SCHOOL BUILDING (WITH COMMON TOILET) WITH PROVISION OF SCHOOL FURNITURE, AND WATER SYSTEM"/>
    <n v="9300666.8907999992"/>
    <n v="9194846.2200000007"/>
    <s v="Completed"/>
    <n v="1"/>
    <d v="2024-04-05T00:00:00"/>
    <d v="2023-07-15T00:00:00"/>
    <s v="OSEC-CAR-22-6291"/>
    <s v="CAR-ABRA-2022-04-002"/>
    <d v="2022-03-25T00:00:00"/>
    <s v="April 1, 2022"/>
    <s v="April 13, 2022"/>
    <s v="April 27, 2022"/>
    <s v="September 22, 2022"/>
    <s v="SEMBRI CONSTRUCTION"/>
    <n v="0"/>
    <n v="0"/>
    <n v="0"/>
    <n v="0"/>
    <n v="0"/>
    <n v="1"/>
    <n v="0"/>
    <n v="0"/>
    <n v="0"/>
    <n v="0"/>
    <n v="0"/>
    <n v="2"/>
    <n v="0"/>
    <n v="0"/>
    <n v="0"/>
    <n v="0"/>
    <n v="0"/>
    <n v="1"/>
    <n v="0"/>
    <n v="1"/>
    <n v="0"/>
    <n v="7.23"/>
    <m/>
    <n v="1"/>
    <m/>
    <m/>
    <m/>
    <m/>
    <s v="CY 2023"/>
    <m/>
    <m/>
    <n v="0"/>
  </r>
  <r>
    <x v="2"/>
    <s v="CAR"/>
    <s v="Abra"/>
    <n v="135186"/>
    <s v="Lam-aoan PS"/>
    <s v="SALLAPADAN"/>
    <n v="0"/>
    <n v="1"/>
    <n v="2"/>
    <s v="CONSTRUCTION OF ONE (1) STOREY - TWO (2) CLASSROOMS SCHOOL BUILDING (WITH COMMON TOILET) WITH PROVISION OF SCHOOL FURNITURE, SLOPE PROTECTION, WATER SYSTEM AND REPAIR OF CLASSROOM"/>
    <n v="20019229.927299999"/>
    <n v="19802771.182269499"/>
    <s v="Completed"/>
    <n v="1"/>
    <d v="2023-12-22T00:00:00"/>
    <d v="2023-07-15T00:00:00"/>
    <s v="OSEC-CAR-22-6778"/>
    <s v="CAR-ABRA-2022-016"/>
    <s v="October 12, 2022"/>
    <s v="October 19, 2022"/>
    <s v="November 2, 2022"/>
    <s v="November 10, 2022"/>
    <s v="November 24, 2022"/>
    <s v="SEMBRI CONSTRUCTION"/>
    <n v="0"/>
    <n v="0"/>
    <n v="0"/>
    <n v="0"/>
    <n v="0"/>
    <n v="1"/>
    <n v="0"/>
    <n v="0"/>
    <n v="0"/>
    <n v="0"/>
    <n v="0"/>
    <n v="2"/>
    <n v="0"/>
    <n v="0"/>
    <n v="0"/>
    <n v="0"/>
    <n v="0"/>
    <n v="1"/>
    <n v="0"/>
    <n v="1"/>
    <n v="0"/>
    <n v="7.23"/>
    <m/>
    <n v="0"/>
    <n v="1"/>
    <m/>
    <m/>
    <m/>
    <s v="CY 2023"/>
    <m/>
    <m/>
    <n v="0"/>
  </r>
  <r>
    <x v="2"/>
    <s v="CAR"/>
    <s v="Abra"/>
    <n v="109752"/>
    <s v="MANICBEL PRIMARY SCHOOL"/>
    <s v="SALLAPADAN"/>
    <n v="0"/>
    <n v="1"/>
    <n v="2"/>
    <s v="CONSTRUCTION OF ONE (1) STOREY - TWO (2) CLASSROOMS SCHOOL BUILDING (WITH COMMON TOILET) WITH PROVISION OF SCHOOL FURNITURE, SLOPE PROTECTION AND  WATER SYSTEM"/>
    <n v="19207305.158199999"/>
    <n v="19001015.84"/>
    <s v="Completed"/>
    <n v="1"/>
    <d v="2023-12-22T00:00:00"/>
    <d v="2023-07-15T00:00:00"/>
    <s v="OSEC-CAR-22-6291"/>
    <s v="CAR-ABRA-2022-04-001"/>
    <d v="2022-03-25T00:00:00"/>
    <s v="April 1, 2022"/>
    <s v="April 13, 2022"/>
    <s v="sq"/>
    <s v="a1"/>
    <s v="SEMBRI CONSTRUCTION"/>
    <n v="0"/>
    <n v="0"/>
    <n v="0"/>
    <n v="0"/>
    <n v="0"/>
    <n v="1"/>
    <n v="0"/>
    <n v="0"/>
    <n v="0"/>
    <n v="0"/>
    <n v="0"/>
    <n v="2"/>
    <n v="0"/>
    <n v="0"/>
    <n v="0"/>
    <n v="0"/>
    <n v="0"/>
    <n v="1"/>
    <n v="0"/>
    <n v="1"/>
    <n v="0"/>
    <n v="7.23"/>
    <m/>
    <n v="1"/>
    <m/>
    <m/>
    <m/>
    <m/>
    <s v="CY 2023"/>
    <m/>
    <m/>
    <n v="0"/>
  </r>
  <r>
    <x v="2"/>
    <s v="CAR"/>
    <s v="Benguet"/>
    <n v="135675"/>
    <s v="Ebbes ES"/>
    <s v="SABLAN"/>
    <n v="0"/>
    <n v="1"/>
    <n v="14"/>
    <s v="CONSTRUCTION OF ONE (1) STOREY - TWO (2) CLASSROOMS SCHOOL BUILDING (WITH COMMON TOILET) WITH PROVISION OF RAINWATER COLLECTOR, SCHOOL FURNITURE, SOLAR PV ENERGY SYSTEM, AND WATER SYSTEM,_x000a_REPAIR AND REHABILITATION OF CALSSROOMS AND IMPROVEMENT OF SCHOOLS FACILITIES"/>
    <n v="25486535.976750366"/>
    <n v="22001471.017200001"/>
    <s v="Completed"/>
    <n v="1"/>
    <s v="JULY 17, 2023"/>
    <s v="11/20/2023"/>
    <s v="LMS-2022-01"/>
    <s v="LMS-2022-01"/>
    <s v="May 11, 2022"/>
    <s v="May 18, 2022"/>
    <s v="May 31, 2022"/>
    <d v="2022-09-09T00:00:00"/>
    <s v="0CTOBER 6, 2022"/>
    <s v="JRF ANGOYNA GENERAL CONSTRUCTION"/>
    <n v="0"/>
    <n v="0"/>
    <n v="0"/>
    <n v="0"/>
    <n v="0"/>
    <n v="1"/>
    <n v="0"/>
    <n v="0"/>
    <n v="0"/>
    <n v="0"/>
    <n v="0"/>
    <n v="14"/>
    <n v="0"/>
    <n v="0"/>
    <n v="0"/>
    <n v="0"/>
    <n v="0"/>
    <n v="1"/>
    <n v="0"/>
    <n v="1"/>
    <n v="0"/>
    <n v="12.23"/>
    <m/>
    <n v="1"/>
    <m/>
    <m/>
    <m/>
    <m/>
    <s v="CY 2023"/>
    <m/>
    <m/>
    <n v="1"/>
  </r>
  <r>
    <x v="2"/>
    <s v="CAR"/>
    <s v="Benguet"/>
    <n v="135722"/>
    <s v="Balangabang ES"/>
    <s v="TUBLAY"/>
    <n v="0"/>
    <n v="1"/>
    <n v="4"/>
    <s v="CONSTRUCTION OF ONE (1) STOREY - FOUR (4) CLASSROOMS SCHOOL BUILDING (WITHOUT TOILET) WITH PROVISION OF RAINWATER COLLECTOR, WATER AND SANITATION FACILITIES (4 - SEATER), SCHOOL FURNITURE, SOLAR PV ENERGY SYSTEM, AND WATER SYSTEM"/>
    <n v="21324715.173799999"/>
    <n v="18159900.520319998"/>
    <s v="Completed"/>
    <n v="1"/>
    <d v="2023-08-21T00:00:00"/>
    <d v="2023-08-14T00:00:00"/>
    <s v="LMS-2022-02"/>
    <s v="LMS-2022-01"/>
    <s v="May 11, 2022"/>
    <s v="May 18, 2022"/>
    <s v="May 31, 2022"/>
    <d v="2022-09-09T00:00:00"/>
    <s v="0CTOBER 6, 2022"/>
    <s v="JRF ANGOYNA GENERAL CONSTRUCTION"/>
    <n v="0"/>
    <n v="0"/>
    <n v="0"/>
    <n v="0"/>
    <n v="0"/>
    <n v="1"/>
    <n v="0"/>
    <n v="0"/>
    <n v="0"/>
    <n v="0"/>
    <n v="0"/>
    <n v="4"/>
    <n v="0"/>
    <n v="0"/>
    <n v="0"/>
    <n v="0"/>
    <n v="0"/>
    <n v="1"/>
    <n v="0"/>
    <n v="1"/>
    <n v="0"/>
    <n v="12.23"/>
    <m/>
    <n v="1"/>
    <m/>
    <m/>
    <m/>
    <m/>
    <s v="CY 2023"/>
    <m/>
    <m/>
    <n v="1"/>
  </r>
  <r>
    <x v="2"/>
    <s v="CAR"/>
    <s v="Benguet"/>
    <n v="135725"/>
    <s v="Dorencio ES"/>
    <s v="TUBLAY"/>
    <n v="0"/>
    <n v="1"/>
    <n v="4"/>
    <s v="CONSTRUCTION OF ONE (1) STOREY - FOUR (4) CLASSROOMS SCHOOL BUILDING (WITHOUT TOILET) WITH PROVISION OF RAINWATER COLLECTOR, WATER AND SANITATION FACILITIES (4 - SEATER), SCHOOL FURNITURE, SOLAR PV ENERGY SYSTEM, AND WATER SYSTEM"/>
    <n v="18770107.074299999"/>
    <n v="17086845.600000001"/>
    <s v="Completed"/>
    <n v="1"/>
    <d v="2023-11-10T00:00:00"/>
    <d v="2023-11-30T00:00:00"/>
    <s v="LMS-2022-01"/>
    <s v="LMS-2022-01"/>
    <s v="November 04, 2022"/>
    <s v="November 11, 2022"/>
    <s v="November 24, 2022"/>
    <d v="2023-01-20T00:00:00"/>
    <d v="2023-02-13T00:00:00"/>
    <s v="KAT BUILDERS"/>
    <n v="0"/>
    <n v="0"/>
    <n v="0"/>
    <n v="0"/>
    <n v="0"/>
    <n v="1"/>
    <n v="0"/>
    <n v="0"/>
    <n v="0"/>
    <n v="0"/>
    <n v="0"/>
    <n v="4"/>
    <n v="0"/>
    <n v="0"/>
    <n v="0"/>
    <n v="0"/>
    <n v="0"/>
    <n v="1"/>
    <n v="0"/>
    <n v="1"/>
    <n v="0"/>
    <n v="12.23"/>
    <m/>
    <n v="1"/>
    <m/>
    <m/>
    <m/>
    <m/>
    <s v="CY 2023"/>
    <m/>
    <m/>
    <n v="1"/>
  </r>
  <r>
    <x v="2"/>
    <s v="CAR"/>
    <s v="Ifugao"/>
    <n v="135799"/>
    <s v="Namal ES"/>
    <s v="ASIPULO"/>
    <n v="0"/>
    <n v="1"/>
    <n v="4"/>
    <s v="CONSTRUCTION OF ONE (1) STOREY - FOUR (4) CLASSROOMS SCHOOL BUILDING (WITH COMMON TOILET) WITH PROVISION OF RAINWATER COLLECTOR, SCHOOL FURNITURE, SLOPE PROTECTION, WATER SYSTEM AND PERIMETER FENCE (ONE BAY, 3.0M) WITH VEHICULAR  AND PEDESTRIAN ENTRANCE/EXIT GATES "/>
    <n v="23515376.984699998"/>
    <n v="23275032.579999998"/>
    <s v="Completed"/>
    <n v="1"/>
    <d v="2024-10-31T00:00:00"/>
    <d v="2025-05-30T00:00:00"/>
    <s v="LMS-2023-.02"/>
    <s v="LMS-2023-.03"/>
    <d v="2023-11-29T00:00:00"/>
    <d v="2023-12-06T00:00:00"/>
    <d v="2023-12-19T00:00:00"/>
    <d v="2024-02-07T00:00:00"/>
    <d v="2024-03-05T00:00:00"/>
    <s v="HAIGHTS CONSTRUCTION"/>
    <n v="0"/>
    <n v="0"/>
    <n v="0"/>
    <n v="0"/>
    <n v="0"/>
    <n v="1"/>
    <n v="0"/>
    <n v="0"/>
    <n v="0"/>
    <n v="0"/>
    <n v="0"/>
    <n v="4"/>
    <n v="0"/>
    <n v="0"/>
    <n v="0"/>
    <n v="0"/>
    <n v="0"/>
    <n v="1"/>
    <n v="0"/>
    <n v="0.98"/>
    <n v="2.0000000000000018E-2"/>
    <n v="5.25"/>
    <m/>
    <n v="0"/>
    <n v="1"/>
    <m/>
    <m/>
    <m/>
    <m/>
    <m/>
    <m/>
    <n v="0"/>
  </r>
  <r>
    <x v="2"/>
    <s v="CAR"/>
    <s v="Ifugao"/>
    <n v="135800"/>
    <s v="Nangkatengey ES"/>
    <s v="ASIPULO"/>
    <n v="0"/>
    <n v="1"/>
    <n v="6"/>
    <s v="CONSTRUCTION OF ONE (1) STOREY - FOUR (4) CLASSROOMS SCHOOL BUILDING (WITH COMMON TOILET)  WITH PROVISION OF RAIN WATER COLLECTOR, SCHOOL FURNITURE,SOLAR PV ENERGY SYSTEM AND WATER SYSTEM AND CONSTRUCTION OF ONE (1) STOREY -TWO(2) CLASSROOMS SCHOOL BUILDING (WITH COMMON TOILET) WITH PROVISION OF RAINWATER COLLECTOR, SCHOOL FURNITURE, SOLAR PV ENERGY SYSTEM, PERIMETER FENCE (ONE BAY, 3.0M) WITH VEHICULAR  AND PEDESTRIAN ENTRANCE/EXIT GATES AND  SLOPE PROTECTION"/>
    <n v="28545849.089200001"/>
    <n v="28270735.809999999"/>
    <s v="Completed"/>
    <n v="1"/>
    <d v="2024-10-30T00:00:00"/>
    <d v="2025-03-25T00:00:00"/>
    <s v="n/a"/>
    <s v="2023-10"/>
    <d v="2022-12-27T00:00:00"/>
    <d v="2023-01-03T00:00:00"/>
    <d v="2023-01-17T00:00:00"/>
    <s v="September 14,2023"/>
    <d v="2023-09-29T00:00:00"/>
    <s v="Northern Communications Inc."/>
    <n v="0"/>
    <n v="0"/>
    <n v="0"/>
    <n v="0"/>
    <n v="0"/>
    <n v="1"/>
    <n v="0"/>
    <n v="0"/>
    <n v="0"/>
    <n v="0"/>
    <n v="0"/>
    <n v="6"/>
    <n v="0"/>
    <n v="0"/>
    <n v="0"/>
    <n v="0"/>
    <n v="0"/>
    <n v="1"/>
    <n v="0"/>
    <n v="1"/>
    <n v="0"/>
    <n v="12.24"/>
    <m/>
    <n v="0"/>
    <n v="1"/>
    <m/>
    <m/>
    <m/>
    <m/>
    <m/>
    <m/>
    <n v="1"/>
  </r>
  <r>
    <x v="2"/>
    <s v="CAR"/>
    <s v="Kalinga"/>
    <n v="305213"/>
    <s v="Pasil National High School"/>
    <s v="PASIL"/>
    <n v="0"/>
    <n v="1"/>
    <n v="3"/>
    <s v="CONSTRUCTION OF ONE (1) STOREY - THREE (3) CLASSROOMS SCHOOL BUILDING (WITH COMMON TOILET) WITH PROVISION OF SCHOOL FURNITURE,AND WATER SYSTEM"/>
    <n v="11549894.546623806"/>
    <n v="10323114.960000001"/>
    <s v="Completed"/>
    <n v="1"/>
    <d v="2023-06-05T00:00:00"/>
    <s v="July 20, 2023"/>
    <s v="LMS 2022-CAR-Kalinga-002"/>
    <s v="LMS 2022-CAR-Kalinga-002"/>
    <s v="August 12,2022"/>
    <s v="August 19,2022"/>
    <s v="August 31,2022"/>
    <s v="October 14, 2022"/>
    <s v="December 22, 2022"/>
    <s v="Bangyan 3D Construction"/>
    <s v="Completed"/>
    <n v="0"/>
    <n v="0"/>
    <n v="0"/>
    <n v="0"/>
    <n v="1"/>
    <n v="0"/>
    <n v="0"/>
    <n v="0"/>
    <n v="0"/>
    <n v="0"/>
    <n v="3"/>
    <n v="0"/>
    <n v="0"/>
    <n v="0"/>
    <n v="0"/>
    <n v="0"/>
    <n v="1"/>
    <n v="0"/>
    <n v="1"/>
    <n v="0"/>
    <n v="11.24"/>
    <m/>
    <n v="0"/>
    <n v="1"/>
    <m/>
    <m/>
    <m/>
    <m/>
    <m/>
    <m/>
    <n v="0"/>
  </r>
  <r>
    <x v="2"/>
    <s v="CAR"/>
    <s v="Kalinga"/>
    <n v="136019"/>
    <s v="Cagaluan Elementary School"/>
    <s v="PASIL"/>
    <n v="0"/>
    <n v="1"/>
    <n v="4"/>
    <s v="CONSTRUCTION OF TWO (2) UNITS ONE (1) STOREY - TWO (2) CLASSROOMS SCHOOL BUILDING (WITH DETACHED TOILET) WITH SANITATION FACILITIES (4 - SEATER), SCHOOL FURNITURE AND WATER SYSTEM"/>
    <n v="12754502.0283"/>
    <n v="12625269.689999999"/>
    <s v="Completed"/>
    <n v="1"/>
    <d v="2024-02-21T00:00:00"/>
    <s v="August 12, 2024, 2023"/>
    <s v="LMS 2022-CAR-Kalinga-001"/>
    <s v="LMS 2022-CAR-Kalinga-001"/>
    <s v="August 12,2022"/>
    <s v="August 19,2022"/>
    <s v="August 31,2022"/>
    <s v="October 14, 2022"/>
    <s v="December 21, 2022"/>
    <s v="Stellar JFS General Engineering and Construction"/>
    <s v="Completed"/>
    <n v="0"/>
    <n v="0"/>
    <n v="0"/>
    <n v="0"/>
    <n v="1"/>
    <n v="0"/>
    <n v="0"/>
    <n v="0"/>
    <n v="0"/>
    <n v="0"/>
    <n v="4"/>
    <n v="0"/>
    <n v="0"/>
    <n v="0"/>
    <n v="0"/>
    <n v="0"/>
    <n v="1"/>
    <n v="0"/>
    <n v="1"/>
    <n v="0"/>
    <n v="7.23"/>
    <m/>
    <m/>
    <m/>
    <m/>
    <m/>
    <m/>
    <s v="CY 2023"/>
    <m/>
    <m/>
    <n v="0"/>
  </r>
  <r>
    <x v="2"/>
    <s v="CAR"/>
    <s v="Kalinga"/>
    <n v="136020"/>
    <s v="Cagaluan ES Annex (Da-o PS)"/>
    <s v="PASIL"/>
    <n v="0"/>
    <n v="1"/>
    <n v="4"/>
    <s v="CONSTRUCTION OF TWO (2) UNITS ONE (1) STOREY - TWO (2) CLASSROOMS SCHOOL BUILDING (WITH DETACHED TOILET) WITH SANITATION FACILITIES (4 - SEATER), SCHOOL FURNITURE AND WATER SYSTEM"/>
    <n v="13755283.863248849"/>
    <n v="9168628.5500000007"/>
    <s v="Completed"/>
    <n v="1"/>
    <d v="2024-06-13T00:00:00"/>
    <d v="2024-09-12T00:00:00"/>
    <s v="LMS 2022-CAR-Kalinga-002"/>
    <s v="LMS 2022-CAR-Kalinga-002"/>
    <s v="July 6, 2023"/>
    <s v="July 13, 2023"/>
    <s v="July 24, 2023"/>
    <s v="September 19, 2023"/>
    <s v="October 25, 2023"/>
    <s v="NIHK Construction Services"/>
    <s v="Completed"/>
    <n v="0"/>
    <n v="0"/>
    <n v="0"/>
    <n v="0"/>
    <n v="1"/>
    <n v="0"/>
    <n v="0"/>
    <n v="0"/>
    <n v="0"/>
    <n v="0"/>
    <n v="4"/>
    <n v="0"/>
    <n v="0"/>
    <n v="0"/>
    <n v="0"/>
    <n v="0"/>
    <n v="1"/>
    <n v="0"/>
    <n v="1"/>
    <n v="0"/>
    <n v="11.24"/>
    <m/>
    <n v="1"/>
    <m/>
    <m/>
    <m/>
    <m/>
    <m/>
    <m/>
    <m/>
    <n v="0"/>
  </r>
  <r>
    <x v="2"/>
    <s v="CAR"/>
    <s v="Mt. Province"/>
    <n v="136188"/>
    <s v="Latang Elementary School"/>
    <s v="BARLIG"/>
    <n v="0"/>
    <n v="1"/>
    <n v="4"/>
    <s v="CONSTRUCTION OF ELEVATED ONE (1) STOREY - TWO (2) CLASSROOMS SCHOOL BUILDING (WITH COMMON TOILET) WITH PROVISION OF RAINWATER COLLECTOR, SCHOOL FURNITURE, SOLAR PV ENERGY SYSTEM, WATER SYSTEM, PERIMETER FENCE AND REPAIR OF TWO (2) CLASSROOM SCHOOL BUILDING."/>
    <n v="32409555.989190228"/>
    <n v="32000000"/>
    <s v="Completed"/>
    <n v="1"/>
    <d v="2023-11-10T00:00:00"/>
    <s v="January  26, 2024"/>
    <s v="INF-2022 LMS-003"/>
    <s v="INF-2022 LMS-003"/>
    <d v="2022-11-13T00:00:00"/>
    <d v="2022-12-05T00:00:00"/>
    <d v="2022-12-05T00:00:00"/>
    <d v="2022-12-19T00:00:00"/>
    <d v="2023-01-04T00:00:00"/>
    <s v="BAJE CONSTRUCTION"/>
    <s v="completed W/ time extension"/>
    <n v="0"/>
    <n v="0"/>
    <n v="0"/>
    <n v="0"/>
    <n v="1"/>
    <n v="0"/>
    <n v="0"/>
    <n v="0"/>
    <n v="0"/>
    <n v="0"/>
    <n v="4"/>
    <n v="0"/>
    <n v="0"/>
    <n v="0"/>
    <n v="0"/>
    <n v="0"/>
    <n v="1"/>
    <n v="0"/>
    <n v="1"/>
    <n v="0"/>
    <n v="2.2400000000000002"/>
    <m/>
    <n v="1"/>
    <m/>
    <m/>
    <m/>
    <m/>
    <s v="CY 2024"/>
    <m/>
    <m/>
    <n v="1"/>
  </r>
  <r>
    <x v="2"/>
    <s v="CAR"/>
    <s v="Mt. Province"/>
    <n v="136334"/>
    <s v="Belwang Elementary School"/>
    <s v="SADANGA"/>
    <n v="0"/>
    <n v="1"/>
    <n v="4"/>
    <s v="CONSTRUCTION OF ELEVATED ONE (1) STOREY - TWO (2) CLASSROOMS SCHOOL BUILDING (WITH COMMON TOILET) WITH PROVISION OF RAINWATER COLLECTOR, SCHOOL FURNITURE, SOLAR PV ENERGY SYSTEM, WATER SYSTEM, PERIMETER FENCE AND REPAIR OF TWO (2) CLASSROOM SCHOOL BUILDING."/>
    <n v="32899132.20874773"/>
    <n v="13427411.970000001"/>
    <s v="Completed"/>
    <n v="1"/>
    <d v="2024-02-15T00:00:00"/>
    <d v="2024-03-25T00:00:00"/>
    <s v="INFRA2023-002"/>
    <s v="INFRA2023-002"/>
    <d v="2023-05-02T00:00:00"/>
    <d v="2023-05-16T00:00:00"/>
    <d v="2023-05-25T00:00:00"/>
    <d v="2023-06-02T00:00:00"/>
    <d v="2023-07-20T00:00:00"/>
    <s v="DANREV"/>
    <s v="completed"/>
    <n v="0"/>
    <n v="0"/>
    <n v="0"/>
    <n v="0"/>
    <n v="1"/>
    <n v="0"/>
    <n v="0"/>
    <n v="0"/>
    <n v="0"/>
    <n v="0"/>
    <n v="4"/>
    <n v="0"/>
    <n v="0"/>
    <n v="0"/>
    <n v="0"/>
    <n v="0"/>
    <n v="1"/>
    <n v="0"/>
    <n v="1"/>
    <n v="0"/>
    <n v="6.24"/>
    <m/>
    <n v="1"/>
    <m/>
    <m/>
    <m/>
    <m/>
    <s v="CY 2024"/>
    <m/>
    <m/>
    <n v="1"/>
  </r>
  <r>
    <x v="2"/>
    <s v="CAR"/>
    <s v="Mt. Province"/>
    <n v="136348"/>
    <s v="Kilong Elementary School"/>
    <s v="SAGADA"/>
    <n v="0"/>
    <n v="1"/>
    <n v="4"/>
    <s v="CONSTRUCTION OF ELEVATED ONE (1) STOREY - TWO (2) CLASSROOMS SCHOOL BUILDING (WITH COMMON TOILET) WITH PROVISION OF RAINWATER COLLECTOR, SCHOOL FURNITURE, SOLAR PV ENERGY SYSTEM, WATER SYSTEM, PERIMETER FENCE AND REPAIR OF TWO (2) CLASSROOM SCHOOL BUILDING."/>
    <n v="34321745.874899715"/>
    <n v="16945355.98"/>
    <s v="Completed"/>
    <n v="1"/>
    <d v="2024-04-08T00:00:00"/>
    <d v="2024-07-10T00:00:00"/>
    <s v="BEFF-INFRA2023-018"/>
    <s v="BEFF-INFRA2023-018"/>
    <d v="2024-01-26T00:00:00"/>
    <d v="2024-02-07T00:00:00"/>
    <d v="2024-02-20T00:00:00"/>
    <d v="2024-03-05T00:00:00"/>
    <d v="2024-03-08T00:00:00"/>
    <s v="RBEP"/>
    <n v="0"/>
    <n v="0"/>
    <n v="0"/>
    <n v="0"/>
    <n v="0"/>
    <n v="1"/>
    <n v="0"/>
    <n v="0"/>
    <n v="0"/>
    <n v="0"/>
    <n v="0"/>
    <n v="4"/>
    <n v="0"/>
    <n v="0"/>
    <n v="0"/>
    <n v="0"/>
    <n v="0"/>
    <n v="1"/>
    <n v="0"/>
    <n v="1"/>
    <n v="0"/>
    <n v="2.2400000000000002"/>
    <m/>
    <n v="1"/>
    <m/>
    <m/>
    <m/>
    <m/>
    <s v="CY 2024"/>
    <m/>
    <m/>
    <n v="1"/>
  </r>
  <r>
    <x v="2"/>
    <s v="CAR"/>
    <s v="Tabuk City"/>
    <n v="137049"/>
    <s v="Callagan Elementary School"/>
    <s v="CITY OF TABUK (Capital)"/>
    <n v="0"/>
    <n v="1"/>
    <n v="4"/>
    <s v="CONSTRUCTION OF ONE (1) STOREY - FOUR (4) CLASSROOMS SCHOOL BUILDING (WITH COMMON TOILET) WITH PROVISION OF RAINWATER COLLECTOR, SCHOOL FURNITURE, PERIMETER FENCE (1 BAY = 3.0m) AND WATER SYSTEM"/>
    <n v="17836389.980599999"/>
    <n v="16943551"/>
    <s v="Completed"/>
    <n v="1"/>
    <d v="2024-04-08T00:00:00"/>
    <d v="2024-07-10T00:00:00"/>
    <s v="BEFF-INFRA2023-019"/>
    <s v="BEFF-INFRA2023-019"/>
    <d v="2024-01-26T00:00:00"/>
    <d v="2024-02-07T00:00:00"/>
    <d v="2024-02-20T00:00:00"/>
    <d v="2024-03-05T00:00:00"/>
    <d v="2024-03-08T00:00:00"/>
    <s v="RBEP"/>
    <n v="0"/>
    <n v="0"/>
    <n v="0"/>
    <n v="0"/>
    <n v="0"/>
    <n v="1"/>
    <n v="0"/>
    <n v="0"/>
    <n v="0"/>
    <n v="0"/>
    <n v="0"/>
    <n v="4"/>
    <n v="0"/>
    <n v="0"/>
    <n v="0"/>
    <n v="0"/>
    <n v="0"/>
    <n v="1"/>
    <n v="0"/>
    <n v="1"/>
    <n v="0"/>
    <n v="7.23"/>
    <m/>
    <n v="1"/>
    <m/>
    <m/>
    <m/>
    <m/>
    <s v="CY 2023"/>
    <m/>
    <m/>
    <n v="0"/>
  </r>
  <r>
    <x v="2"/>
    <s v="CARAGA"/>
    <s v="Agusan del Norte"/>
    <n v="131530"/>
    <s v="Balangbalang ES"/>
    <s v="REMEDIOS T. ROMUALDEZ"/>
    <n v="2"/>
    <n v="1"/>
    <n v="4"/>
    <s v="CONSTRUCTION OF TWO (2) UNITS ONE (1) STOREY - TWO (2) CLASSROOMS SCHOOL BUILDING (WITH COMMON TOILET) WITH PROVISION OF RAINWATER COLLECTOR,SLOPE PROTECTION, SCHOOL FURNITURE, SOLAR PV ENERGY SYSTEM AND WATER SYSTEM "/>
    <n v="22633517.108799998"/>
    <n v="12091132.49"/>
    <s v="Completed"/>
    <n v="1"/>
    <d v="2023-11-22T00:00:00"/>
    <d v="2023-11-22T00:00:00"/>
    <s v="2023-001-LMS-CARAGA"/>
    <s v="006-2023"/>
    <d v="2023-04-20T00:00:00"/>
    <d v="2023-04-27T00:00:00"/>
    <d v="2023-05-09T00:00:00"/>
    <d v="2023-05-24T00:00:00"/>
    <d v="2023-05-26T00:00:00"/>
    <s v="AMALGO CONSTRUCTION"/>
    <s v="With Time Extension due to Extra Work"/>
    <n v="0"/>
    <n v="0"/>
    <n v="0"/>
    <n v="0"/>
    <n v="1"/>
    <n v="0"/>
    <n v="0"/>
    <n v="0"/>
    <n v="0"/>
    <n v="0"/>
    <n v="4"/>
    <n v="0"/>
    <n v="0"/>
    <n v="0"/>
    <n v="0"/>
    <n v="0"/>
    <n v="1"/>
    <n v="0"/>
    <n v="1"/>
    <n v="0"/>
    <n v="12.23"/>
    <m/>
    <n v="1"/>
    <m/>
    <m/>
    <m/>
    <m/>
    <s v="CY 2023"/>
    <m/>
    <m/>
    <n v="1"/>
  </r>
  <r>
    <x v="2"/>
    <s v="CARAGA"/>
    <s v="Dinagat Island"/>
    <n v="304823"/>
    <s v="Cab-ilan National High School"/>
    <s v="DINAGAT"/>
    <n v="0"/>
    <n v="1"/>
    <n v="4"/>
    <s v="CONSTRUCTION OF ONE (1) STOREY - FOUR (4) CLASSROOMS SCHOOL BUILDING (WITH COMMON TOILET) WITH PROVISION OF RAINWATER COLLECTOR, SCHOOL FURNITURE, SOLAR PV ENERGY SYSTEM, AND WATER SYSTEM"/>
    <n v="25399321.642100003"/>
    <n v="11736814.199999999"/>
    <s v="Completed"/>
    <n v="1"/>
    <d v="2024-05-25T00:00:00"/>
    <d v="2024-06-22T00:00:00"/>
    <s v="LMS-001"/>
    <n v="44958"/>
    <s v="18/04/2022"/>
    <s v="29/04/2022"/>
    <s v="13/05/2022"/>
    <d v="2022-06-07T00:00:00"/>
    <d v="2022-07-26T00:00:00"/>
    <s v="RJB CONSTRUCTION AND SUPPLY"/>
    <s v="COMPLETED"/>
    <n v="0"/>
    <n v="0"/>
    <n v="0"/>
    <n v="0"/>
    <n v="1"/>
    <n v="0"/>
    <n v="0"/>
    <n v="0"/>
    <n v="0"/>
    <n v="0"/>
    <n v="4"/>
    <n v="0"/>
    <n v="0"/>
    <n v="0"/>
    <n v="0"/>
    <n v="0"/>
    <n v="1"/>
    <n v="0"/>
    <n v="1"/>
    <n v="0"/>
    <n v="12.23"/>
    <m/>
    <n v="1"/>
    <m/>
    <m/>
    <m/>
    <m/>
    <s v="CY 2023"/>
    <m/>
    <m/>
    <n v="1"/>
  </r>
  <r>
    <x v="2"/>
    <s v="CARAGA"/>
    <s v="Dinagat Island"/>
    <n v="132316"/>
    <s v="Osmeña Elementary School"/>
    <s v="LIBJO (ALBOR)"/>
    <n v="0"/>
    <n v="1"/>
    <n v="4"/>
    <s v="CONSTRUCTION OF ONE (1) STOREY - FOUR (4) CLASSROOMS SCHOOL BUILDING (WITH COMMON TOILET) WITH PROVISION OF RAINWATER COLLECTOR, SCHOOL FURNITURE, SOLAR PV ENERGY SYSTEM, AND WATER SYSTEM"/>
    <n v="23245664.4637"/>
    <n v="21098025.140000001"/>
    <s v="Completed"/>
    <n v="1"/>
    <d v="2024-11-20T00:00:00"/>
    <d v="2025-05-22T00:00:00"/>
    <s v="INFRA2023-004"/>
    <s v="INFRA2023-004"/>
    <d v="2023-12-04T00:00:00"/>
    <d v="2023-12-11T00:00:00"/>
    <d v="2024-01-03T00:00:00"/>
    <d v="2024-01-31T00:00:00"/>
    <d v="2024-05-25T00:00:00"/>
    <s v="RJB CONSTRUCTION AND SUPPLY"/>
    <m/>
    <n v="0"/>
    <n v="0"/>
    <n v="0"/>
    <n v="0"/>
    <n v="1"/>
    <n v="0"/>
    <n v="0"/>
    <n v="0"/>
    <n v="0"/>
    <n v="0"/>
    <n v="4"/>
    <n v="0"/>
    <n v="0"/>
    <n v="0"/>
    <n v="0"/>
    <n v="0"/>
    <n v="1"/>
    <n v="0"/>
    <n v="1"/>
    <n v="0"/>
    <n v="3.24"/>
    <m/>
    <n v="0"/>
    <n v="1"/>
    <m/>
    <m/>
    <m/>
    <s v="CY 2024"/>
    <m/>
    <m/>
    <n v="1"/>
  </r>
  <r>
    <x v="2"/>
    <s v="CARAGA"/>
    <s v="Dinagat Island"/>
    <n v="132317"/>
    <s v="Plaridel Elementary School"/>
    <s v="LIBJO (ALBOR)"/>
    <n v="0"/>
    <n v="1"/>
    <n v="4"/>
    <s v="CONSTRUCTION OF ONE (1) STOREY - FOUR (4) CLASSROOMS SCHOOL BUILDING (WITH COMMON TOILET) WITH PROVISION OF RAINWATER COLLECTOR, SCHOOL FURNITURE, SOLAR PV ENERGY SYSTEM, AND WATER SYSTEM"/>
    <n v="21422137.7841"/>
    <n v="21036508.359999999"/>
    <s v="Completed"/>
    <n v="1"/>
    <d v="2022-12-28T00:00:00"/>
    <d v="2023-06-06T00:00:00"/>
    <s v="INFRA22-003-02"/>
    <s v="PB-05-2023"/>
    <d v="2023-07-03T00:00:00"/>
    <d v="2023-07-10T00:00:00"/>
    <d v="2023-07-24T00:00:00"/>
    <d v="2023-08-14T00:00:00"/>
    <d v="2023-08-25T00:00:00"/>
    <s v="ARDRAW"/>
    <s v="COMPLETED"/>
    <n v="0"/>
    <n v="0"/>
    <n v="0"/>
    <n v="0"/>
    <n v="1"/>
    <n v="0"/>
    <n v="0"/>
    <n v="0"/>
    <n v="0"/>
    <n v="0"/>
    <n v="4"/>
    <n v="0"/>
    <n v="0"/>
    <n v="0"/>
    <n v="0"/>
    <n v="0"/>
    <n v="1"/>
    <n v="0"/>
    <n v="1"/>
    <n v="0"/>
    <n v="12.23"/>
    <m/>
    <n v="1"/>
    <m/>
    <m/>
    <m/>
    <m/>
    <s v="CY 2023"/>
    <m/>
    <m/>
    <n v="1"/>
  </r>
  <r>
    <x v="2"/>
    <s v="CARAGA"/>
    <s v="Siargao"/>
    <n v="132186"/>
    <s v="Katipunan Elementary School"/>
    <s v="PILAR"/>
    <n v="1"/>
    <n v="1"/>
    <n v="4"/>
    <s v="CONSTRUCTION OF ONE (1) STOREY - FOUR (4) CLASSROOMS SCHOOL BUILDING (WITH COMMON TOILET) WITH PROVISION OF RAINWATER COLLECTOR, SCHOOL FURNITURE, SOLAR PV ENERGY SYSTEM, AND WATER SYSTEM"/>
    <n v="20882792.885599997"/>
    <n v="17970756.579999998"/>
    <s v="Completed"/>
    <n v="1"/>
    <d v="2022-12-28T00:00:00"/>
    <d v="2022-12-05T00:00:00"/>
    <s v="BEFF-INFRA2022-008"/>
    <s v="BEFF-INFRA2022-008"/>
    <d v="2022-03-31T00:00:00"/>
    <d v="2022-04-07T00:00:00"/>
    <d v="2022-04-21T00:00:00"/>
    <d v="2022-05-10T00:00:00"/>
    <d v="2022-05-19T00:00:00"/>
    <s v="RELY CONSTRUCTION AND SUPPLY"/>
    <n v="0"/>
    <n v="0"/>
    <n v="0"/>
    <n v="0"/>
    <n v="0"/>
    <n v="1"/>
    <n v="0"/>
    <n v="0"/>
    <n v="0"/>
    <n v="0"/>
    <n v="0"/>
    <n v="4"/>
    <n v="0"/>
    <n v="0"/>
    <n v="0"/>
    <n v="0"/>
    <n v="0"/>
    <n v="1"/>
    <n v="0"/>
    <n v="1"/>
    <n v="0"/>
    <n v="3.24"/>
    <m/>
    <n v="1"/>
    <m/>
    <m/>
    <m/>
    <m/>
    <s v="CY 2024"/>
    <m/>
    <m/>
    <n v="1"/>
  </r>
  <r>
    <x v="2"/>
    <s v="CARAGA"/>
    <s v="Siargao"/>
    <n v="132207"/>
    <s v="Bailan Elementary School"/>
    <s v="SANTA MONICA (SAPAO)"/>
    <n v="1"/>
    <n v="1"/>
    <n v="4"/>
    <s v="CONSTRUCTION OF ONE (1) STOREY - FOUR (4) CLASSROOMS SCHOOL BUILDING (WITH COMMON TOILET) WITH PROVISION OF RAINWATER COLLECTOR, SCHOOL FURNITURE, SOLAR PV ENERGY SYSTEM, AND WATER SYSTEM"/>
    <n v="20884952.760499999"/>
    <n v="16246968.08"/>
    <s v="Completed"/>
    <n v="1"/>
    <d v="2022-12-28T00:00:00"/>
    <d v="2023-03-18T00:00:00"/>
    <s v="BEFF-INFRA2022-009"/>
    <s v="BEFF-INFRA2022-009"/>
    <d v="2022-03-31T00:00:00"/>
    <d v="2022-04-07T00:00:00"/>
    <d v="2022-04-21T00:00:00"/>
    <d v="2022-05-10T00:00:00"/>
    <d v="2022-05-19T00:00:00"/>
    <s v="INNOVATI CONSTRUCTION CORP"/>
    <n v="0"/>
    <n v="0"/>
    <n v="0"/>
    <n v="0"/>
    <n v="0"/>
    <n v="1"/>
    <n v="0"/>
    <n v="0"/>
    <n v="0"/>
    <n v="0"/>
    <n v="0"/>
    <n v="4"/>
    <n v="0"/>
    <n v="0"/>
    <n v="0"/>
    <n v="0"/>
    <n v="0"/>
    <n v="1"/>
    <n v="0"/>
    <n v="1"/>
    <n v="0"/>
    <n v="3.24"/>
    <m/>
    <n v="1"/>
    <m/>
    <m/>
    <m/>
    <m/>
    <s v="CY 2024"/>
    <m/>
    <m/>
    <n v="1"/>
  </r>
  <r>
    <x v="2"/>
    <s v="CARAGA"/>
    <s v="Surigao del Norte"/>
    <n v="132349"/>
    <s v="Little Baguio ES"/>
    <s v="BACUAG"/>
    <n v="2"/>
    <n v="1"/>
    <n v="5"/>
    <s v="CONSTRUCTION OF ONE (1) STOREY - FOUR (4) CLASSROOMS SCHOOL BUILDING (WITH COMMON TOILET) WITH PROVISION OF RAINWATER COLLECTOR, SCHOOL FURNITURE, PERIMETER FENCE (1 BAY = 3.0m), SOLAR PV ENERGY SYSTEM, WATER SYSTEM AND REPAIR/REHABILITATION OF 1 STY 1 CL DEPED STANDARD BUILDING"/>
    <n v="17775494.1415"/>
    <n v="17586011.079999998"/>
    <s v="Completed"/>
    <n v="1"/>
    <d v="2024-07-03T00:00:00"/>
    <d v="2023-11-06T00:00:00"/>
    <s v="2023LMSRO1-02"/>
    <s v="SDOLU-LMS 2023-2"/>
    <d v="2023-11-20T00:00:00"/>
    <d v="2023-11-29T00:00:00"/>
    <d v="2023-12-13T00:00:00"/>
    <d v="2023-12-26T00:00:00"/>
    <d v="2024-01-05T00:00:00"/>
    <s v="LAV CONSTRUCTION AND SUPPLY"/>
    <s v="DIVISION IMPLEMENTED ( SUSPENDED DUE TO NON PASSABLE SITE)"/>
    <n v="0"/>
    <n v="0"/>
    <n v="0"/>
    <n v="0"/>
    <n v="1"/>
    <n v="0"/>
    <n v="0"/>
    <n v="0"/>
    <n v="0"/>
    <n v="0"/>
    <n v="5"/>
    <n v="0"/>
    <n v="0"/>
    <n v="0"/>
    <n v="0"/>
    <n v="0"/>
    <n v="1"/>
    <n v="0"/>
    <n v="1"/>
    <n v="0"/>
    <n v="3.24"/>
    <m/>
    <n v="0"/>
    <n v="1"/>
    <m/>
    <m/>
    <m/>
    <s v="CY 2024"/>
    <m/>
    <m/>
    <n v="1"/>
  </r>
  <r>
    <x v="2"/>
    <s v="CARAGA"/>
    <s v="Surigao del Norte"/>
    <n v="132463"/>
    <s v="Sohoton ES"/>
    <s v="MALIMONO"/>
    <n v="2"/>
    <n v="1"/>
    <n v="4"/>
    <s v="CONSTRUCTION OF ONE (1) UNIT ONE (1) STOREY - TWO (2) CLASSROOMS SCHOOL BUILDING (WITH COMMON TOILET) WITH PROVISION OF RAINWATER COLLECTOR, SCHOOL FURNITURE, SOLAR PV ENERGY SYSTEM, WATER SYSTEM AND REPAIR/REHABILITATION OF 1STY 2 CL BLSB TYPE I BUILDING"/>
    <n v="17220573.810799997"/>
    <n v="10698569.48"/>
    <s v="Completed"/>
    <n v="1"/>
    <d v="2023-12-26T00:00:00"/>
    <d v="2024-04-29T00:00:00"/>
    <s v="LMS 2022-RII-CAGAYAN-001"/>
    <s v="INFRA2023 045 LOT 1"/>
    <d v="2023-05-08T00:00:00"/>
    <d v="2023-05-16T00:00:00"/>
    <d v="2023-05-29T00:00:00"/>
    <d v="2023-06-19T00:00:00"/>
    <d v="2023-06-22T00:00:00"/>
    <s v="GANIE CONSTRUCTION"/>
    <n v="0"/>
    <n v="0"/>
    <n v="0"/>
    <n v="0"/>
    <n v="0"/>
    <n v="1"/>
    <n v="0"/>
    <n v="0"/>
    <n v="0"/>
    <n v="0"/>
    <n v="0"/>
    <n v="4"/>
    <n v="0"/>
    <n v="0"/>
    <n v="0"/>
    <n v="0"/>
    <n v="0"/>
    <n v="1"/>
    <n v="0"/>
    <n v="1"/>
    <n v="0"/>
    <n v="3.24"/>
    <m/>
    <n v="0"/>
    <n v="1"/>
    <m/>
    <m/>
    <m/>
    <s v="CY 2024"/>
    <m/>
    <m/>
    <n v="1"/>
  </r>
  <r>
    <x v="2"/>
    <s v="CARAGA"/>
    <s v="Surigao del Norte"/>
    <n v="132528"/>
    <s v="Gacepan ES"/>
    <s v="SISON"/>
    <n v="2"/>
    <n v="1"/>
    <n v="5"/>
    <s v="CONSTRUCTION OF ONE (1) UNIT ONE (1) STOREY - TWO (2) CLASSROOMS SCHOOL BUILDING (WITH COMMON TOILET) WITH PROVISION OF RAINWATER COLLECTOR, SCHOOL FURNITURE, SOLAR PV ENERGY SYSTEM, WATER SYSTEM AND REPAIR/REHABILITATION OF TWO (2) 1STY 3 CL BLSB TYPE I BUILDING"/>
    <n v="19503501.202300001"/>
    <n v="15072295.699999999"/>
    <s v="Completed"/>
    <n v="1"/>
    <d v="2023-11-07T00:00:00"/>
    <s v="February 13m 2024"/>
    <s v="LMS 2022-RII-CAGAYAN-002"/>
    <s v="INFRA2023 045 LOT 2"/>
    <d v="2023-05-08T00:00:00"/>
    <d v="2023-05-16T00:00:00"/>
    <d v="2023-05-29T00:00:00"/>
    <d v="2023-06-19T00:00:00"/>
    <d v="2023-06-22T00:00:00"/>
    <s v="YZK CONSTRUCTION"/>
    <n v="0"/>
    <n v="0"/>
    <n v="0"/>
    <n v="0"/>
    <n v="0"/>
    <n v="1"/>
    <n v="0"/>
    <n v="0"/>
    <n v="0"/>
    <n v="0"/>
    <n v="0"/>
    <n v="5"/>
    <n v="0"/>
    <n v="0"/>
    <n v="0"/>
    <n v="0"/>
    <n v="0"/>
    <n v="1"/>
    <n v="0"/>
    <n v="1"/>
    <n v="0"/>
    <n v="3.24"/>
    <m/>
    <n v="0"/>
    <n v="1"/>
    <m/>
    <m/>
    <m/>
    <s v="CY 2024"/>
    <m/>
    <m/>
    <n v="1"/>
  </r>
  <r>
    <x v="2"/>
    <s v="CARAGA"/>
    <s v="Surigao del Norte"/>
    <n v="132547"/>
    <s v="SALVACION ES"/>
    <s v="TAGANA-AN"/>
    <n v="2"/>
    <n v="1"/>
    <n v="4"/>
    <s v="CONSTRUCTION OF ONE (1) UNIT ONE (1) STOREY - TWO (2) CLASSROOMS SCHOOL BUILDING (WITH COMMON TOILET) WITH PROVISION OF RAINWATER COLLECTOR, SCHOOL FURNITURE, SOLAR PV ENERGY SYSTEM, WATER SYSTEM AND REPAIR/REHABILITATION OF TWO (2) UNITS  1STY 2 CL BLSB TYPE I BUILDING"/>
    <n v="17808072.6712"/>
    <s v=" 14214688.77"/>
    <s v="Completed"/>
    <n v="1"/>
    <d v="2023-07-18T00:00:00"/>
    <d v="2024-02-02T00:00:00"/>
    <s v="2022-004-LMS-CARAGA"/>
    <s v="003-2023"/>
    <d v="2022-12-28T00:00:00"/>
    <d v="2023-01-05T00:00:00"/>
    <d v="2023-01-17T00:00:00"/>
    <d v="2023-02-01T00:00:00"/>
    <d v="2023-02-03T00:00:00"/>
    <s v="DANREV CONSTRUCTION AND SUPPLY"/>
    <s v="-"/>
    <n v="0"/>
    <n v="0"/>
    <n v="0"/>
    <n v="0"/>
    <n v="1"/>
    <n v="0"/>
    <n v="0"/>
    <n v="0"/>
    <n v="0"/>
    <n v="0"/>
    <n v="4"/>
    <n v="0"/>
    <n v="0"/>
    <n v="0"/>
    <n v="0"/>
    <n v="0"/>
    <n v="1"/>
    <n v="0"/>
    <n v="1"/>
    <n v="0"/>
    <n v="3.24"/>
    <m/>
    <n v="0"/>
    <n v="1"/>
    <m/>
    <m/>
    <m/>
    <s v="CY 2024"/>
    <m/>
    <m/>
    <n v="1"/>
  </r>
  <r>
    <x v="2"/>
    <s v="CARAGA"/>
    <s v="Surigao del Sur"/>
    <n v="214548"/>
    <s v="Tabinas Indigenous Community Elementary School"/>
    <s v="CARMEN"/>
    <n v="1"/>
    <n v="1"/>
    <n v="4"/>
    <s v="CONSTRUCTION OF ONE (1) STOREY - FOUR (4) CLASSROOMS SCHOOL BUILDING (WITH COMMON TOILET) WITH PROVISION OF RAINWATER COLLECTOR, SCHOOL FURNITURE, SOLAR PV ENERGY SYSTEM, WATER SYSTEM, AND FLOOD MARKER"/>
    <n v="21084577.876800001"/>
    <n v="17818880.190000001"/>
    <s v="Completed"/>
    <n v="1"/>
    <d v="2024-05-15T00:00:00"/>
    <d v="2024-08-01T00:00:00"/>
    <s v="CY2023 LMS"/>
    <s v="CY2023 LMS"/>
    <d v="2023-06-26T00:00:00"/>
    <d v="2023-07-03T00:00:00"/>
    <d v="2023-07-17T00:00:00"/>
    <d v="2023-08-15T00:00:00"/>
    <d v="2023-09-13T00:00:00"/>
    <s v="Rely Construction and Supply"/>
    <s v="with Time Extensions due to unworkable days due to bad weather condition and delays in the delivery of materials due to unpassable road"/>
    <n v="0"/>
    <n v="0"/>
    <n v="0"/>
    <n v="0"/>
    <n v="1"/>
    <n v="0"/>
    <n v="0"/>
    <n v="0"/>
    <n v="0"/>
    <n v="0"/>
    <n v="4"/>
    <n v="0"/>
    <n v="0"/>
    <n v="0"/>
    <n v="0"/>
    <n v="0"/>
    <n v="1"/>
    <n v="0"/>
    <n v="1"/>
    <n v="0"/>
    <n v="12.23"/>
    <m/>
    <n v="0"/>
    <n v="1"/>
    <m/>
    <m/>
    <m/>
    <s v="CY 2023"/>
    <m/>
    <m/>
    <n v="1"/>
  </r>
  <r>
    <x v="2"/>
    <s v="Region II"/>
    <s v="Batanes"/>
    <n v="102319"/>
    <s v="Yawran Barrio School"/>
    <s v="ITBAYAT"/>
    <n v="0"/>
    <n v="1"/>
    <n v="2"/>
    <s v="CONSTRUCTION OF ONE (1) STOREY - TWO (2) CLASSROOMS SCHOOL BUILDING (WITH COMMON TOILET) WITH PROVISION OF RAINWATER COLLECTOR, SCHOOL FURNITURE, AND WATER SYSTEM"/>
    <n v="10213731.6964"/>
    <n v="0"/>
    <s v="Completed"/>
    <n v="1"/>
    <d v="1899-12-30T00:00:00"/>
    <d v="1899-12-30T00:00:00"/>
    <n v="0"/>
    <n v="0"/>
    <d v="1899-12-30T00:00:00"/>
    <d v="2023-06-26T00:00:00"/>
    <d v="2023-07-10T00:00:00"/>
    <d v="1899-12-30T00:00:00"/>
    <d v="1899-12-30T00:00:00"/>
    <n v="0"/>
    <n v="0"/>
    <n v="0"/>
    <n v="0"/>
    <n v="0"/>
    <n v="0"/>
    <n v="1"/>
    <n v="0"/>
    <n v="0"/>
    <n v="0"/>
    <n v="0"/>
    <n v="0"/>
    <n v="2"/>
    <n v="0"/>
    <n v="0"/>
    <n v="0"/>
    <n v="0"/>
    <n v="0"/>
    <n v="1"/>
    <n v="0"/>
    <n v="1"/>
    <n v="0"/>
    <n v="9.24"/>
    <m/>
    <n v="0"/>
    <n v="1"/>
    <m/>
    <m/>
    <m/>
    <m/>
    <m/>
    <m/>
    <n v="0"/>
  </r>
  <r>
    <x v="2"/>
    <s v="Region II"/>
    <s v="Batanes"/>
    <n v="102327"/>
    <s v="Nakanmuan Elementary School"/>
    <s v="SABTANG"/>
    <n v="0"/>
    <n v="1"/>
    <n v="2"/>
    <s v="CONSTRUCTION OF ONE (1) STOREY - TWO (2) CLASSROOMS SCHOOL BUILDING (WITHOUT TOILET) WITH SOLAR PV ENERGY AND WATER SYSTEM, SCHOOL FURNITURE, SLOPE PROTECTION, AND SANITATION FACILITIES IN THE LAST MILE SCHOOL CONSTRUCTION OF GROUP HANDWASHING FACILITIES, REPAIR OF EXISTING THREE (3) CLASSROOMS CONSTRUCTION OF POWERHOUSE (FOR FUTURE ELECTRIFICATION PROJECT) AND SERVICE ENTRANCE POST"/>
    <n v="10379721.4300004"/>
    <s v=" "/>
    <s v="Completed"/>
    <n v="1"/>
    <s v="March 27, 2025"/>
    <s v="March 26, 2025"/>
    <s v="2022-11-0196"/>
    <s v="2022-11-0196"/>
    <s v="May 5, 2023"/>
    <s v="April 13, 2023"/>
    <s v="June 14, 2023"/>
    <s v="August 11, 2023"/>
    <s v="August 23, 2023"/>
    <s v="Achanzar Construction"/>
    <s v="with realignment change in scope of work but same school"/>
    <n v="0"/>
    <n v="0"/>
    <n v="0"/>
    <n v="0"/>
    <n v="1"/>
    <n v="0"/>
    <n v="0"/>
    <n v="0"/>
    <n v="0"/>
    <n v="0"/>
    <n v="2"/>
    <n v="0"/>
    <n v="0"/>
    <n v="0"/>
    <n v="0"/>
    <n v="0"/>
    <n v="1"/>
    <n v="0"/>
    <n v="1"/>
    <n v="0"/>
    <n v="10.24"/>
    <m/>
    <n v="0"/>
    <n v="1"/>
    <n v="1"/>
    <n v="2"/>
    <n v="10379721.4300004"/>
    <m/>
    <m/>
    <m/>
    <n v="1"/>
  </r>
  <r>
    <x v="2"/>
    <s v="Region II"/>
    <s v="Cagayan"/>
    <n v="501587"/>
    <s v="Bural Integrated School"/>
    <s v="RIZAL"/>
    <n v="2"/>
    <n v="1"/>
    <n v="6"/>
    <s v="CONSTRUCTION OF ONE (1) STOREY - TWO (2) CLASSROOMS SCHOOL BUILDING and ONE (1) STOREY FOUR (4) CLASSROOMS SCHOOL BUILDING (WITH COMMON TOILET) WITH PROVISION OF RAINWATER"/>
    <n v="24792922.25"/>
    <n v="20313727.82"/>
    <s v="Completed"/>
    <n v="1"/>
    <s v="February 10, 2024"/>
    <s v="July 30, 2024"/>
    <s v="LMS 2022-RII-CAGAYAN-002"/>
    <s v="INFRA 2023-044"/>
    <s v="MAY 8, 2023"/>
    <s v="MAY 15, 2023"/>
    <s v="MAY 29, 2023"/>
    <s v="JUNE 20, 2023"/>
    <s v="JUNE 30, 2023"/>
    <s v="FOREF CONSTRUCTION"/>
    <n v="0"/>
    <n v="0"/>
    <n v="0"/>
    <n v="0"/>
    <n v="0"/>
    <n v="1"/>
    <n v="0"/>
    <n v="0"/>
    <n v="0"/>
    <n v="0"/>
    <n v="0"/>
    <n v="6"/>
    <n v="0"/>
    <n v="0"/>
    <n v="0"/>
    <n v="0"/>
    <n v="0"/>
    <n v="1"/>
    <n v="0"/>
    <n v="1"/>
    <n v="0"/>
    <n v="7.24"/>
    <m/>
    <n v="0"/>
    <n v="1"/>
    <n v="1"/>
    <n v="6"/>
    <n v="24792922.25"/>
    <m/>
    <m/>
    <m/>
    <n v="0"/>
  </r>
  <r>
    <x v="2"/>
    <s v="Region II"/>
    <s v="Cagayan"/>
    <n v="501586"/>
    <s v="San Juan ES"/>
    <s v="RIZAL"/>
    <n v="2"/>
    <n v="1"/>
    <n v="4"/>
    <s v="CONSTRUCTION OF 2 UNITS ONE (1) STOREY - TWO (2) CLASSROOMS SCHOOL BUILDING (WITH COMMON TOILET) WITH PROVISION OF RAINWATER COLLECTOR, SCHOOL FURNITURE, AND SOLAR PV ENERGY SYSTEM"/>
    <n v="19396557.120000001"/>
    <n v="14311206.33"/>
    <s v="Completed"/>
    <n v="1"/>
    <d v="2024-04-23T00:00:00"/>
    <s v="November 29, 2023"/>
    <s v="LMS 2022-RII-CAGAYAN-002"/>
    <s v="INFRA2022-065"/>
    <d v="2023-10-20T00:00:00"/>
    <d v="2023-10-26T00:00:00"/>
    <d v="2023-11-06T00:00:00"/>
    <d v="2023-12-20T00:00:00"/>
    <d v="2023-12-29T00:00:00"/>
    <s v="GCPK CONSTRUCTION AND SUPPLY"/>
    <n v="0"/>
    <n v="0"/>
    <n v="0"/>
    <n v="0"/>
    <n v="0"/>
    <n v="1"/>
    <n v="0"/>
    <n v="0"/>
    <n v="0"/>
    <n v="0"/>
    <n v="0"/>
    <n v="4"/>
    <n v="0"/>
    <n v="0"/>
    <n v="0"/>
    <n v="0"/>
    <n v="0"/>
    <n v="1"/>
    <n v="0"/>
    <n v="1"/>
    <n v="0"/>
    <n v="1.24"/>
    <m/>
    <n v="1"/>
    <m/>
    <m/>
    <m/>
    <m/>
    <s v="CY 2024"/>
    <m/>
    <m/>
    <n v="1"/>
  </r>
  <r>
    <x v="2"/>
    <s v="Region II"/>
    <s v="Nueva Vizcaya"/>
    <n v="281559"/>
    <s v="Hukhukyung PS"/>
    <s v="AMBAGUIO"/>
    <n v="0"/>
    <n v="1"/>
    <n v="6"/>
    <s v=" CONSTRUCTION OF 2 UNITS ONE (1) STOREY -TWO (2) CLASSROOMS SCHOOL BUILDING (WITH COMMON TOILET) WITH PROVISION OF RAINWATER COLLECTOR, SCHOOL FURNITURE, SOLAR PV ENERGY SYSTEM, AND WATER SYSTEM "/>
    <n v="31443712.890000001"/>
    <n v="21138448.620000001"/>
    <s v="Completed"/>
    <n v="1"/>
    <d v="2024-02-04T00:00:00"/>
    <s v="03/18/2025"/>
    <s v="PB11-CY2022-LMSP-INFRA-01-02"/>
    <s v="PB12-013 S.2022"/>
    <s v="11/25/2022"/>
    <d v="2022-02-12T00:00:00"/>
    <s v="12/14/2022"/>
    <s v="12/19/2022"/>
    <s v="12/23/2022"/>
    <s v="CAB Construction &amp; Supply"/>
    <s v="With time extension due to bad weather condition and variation order"/>
    <n v="0"/>
    <n v="0"/>
    <n v="0"/>
    <n v="0"/>
    <n v="1"/>
    <n v="0"/>
    <n v="0"/>
    <n v="0"/>
    <n v="0"/>
    <n v="0"/>
    <n v="6"/>
    <n v="0"/>
    <n v="0"/>
    <n v="0"/>
    <n v="0"/>
    <n v="0"/>
    <n v="1"/>
    <n v="0"/>
    <n v="1"/>
    <n v="0"/>
    <n v="9.24"/>
    <m/>
    <n v="0"/>
    <n v="1"/>
    <m/>
    <m/>
    <m/>
    <m/>
    <m/>
    <m/>
    <n v="1"/>
  </r>
  <r>
    <x v="2"/>
    <s v="Region II"/>
    <s v="Nueva Vizcaya"/>
    <n v="103995"/>
    <s v="Napo ES"/>
    <s v="AMBAGUIO"/>
    <n v="0"/>
    <n v="1"/>
    <n v="8"/>
    <s v=" CONSTRUCTION OF 2 UNITS ONE (1) STOREY -TWO (2) CLASSROOMS SCHOOL BUILDING (WITH COMMON TOILET) WITH PROVISION OF RAINWATER COLLECTOR, SCHOOL FURNITURE, SOLAR PV ENERGY SYSTEM, AND WATER SYSTEM "/>
    <n v="31517947.890000001"/>
    <n v="22529216.030000001"/>
    <s v="Completed"/>
    <n v="1"/>
    <d v="2024-02-04T00:00:00"/>
    <s v="03/18/2025"/>
    <s v="PB11-CY2022-LMSP-INFRA-01-02"/>
    <s v="PB12-014 S.2022"/>
    <s v="11/25/2022"/>
    <d v="2022-02-12T00:00:00"/>
    <s v="12/14/2022"/>
    <s v="12/19/2022"/>
    <s v="12/23/2022"/>
    <s v="CAB Construction &amp; Supply"/>
    <s v="with time extension due to road inaccessibilty, bad weather condition and extra work order"/>
    <n v="0"/>
    <n v="0"/>
    <n v="0"/>
    <n v="0"/>
    <n v="1"/>
    <n v="0"/>
    <n v="0"/>
    <n v="0"/>
    <n v="0"/>
    <n v="0"/>
    <n v="8"/>
    <n v="0"/>
    <n v="0"/>
    <n v="0"/>
    <n v="0"/>
    <n v="0"/>
    <n v="1"/>
    <n v="0"/>
    <n v="1"/>
    <n v="0"/>
    <n v="9.24"/>
    <m/>
    <n v="0"/>
    <n v="1"/>
    <m/>
    <m/>
    <m/>
    <m/>
    <m/>
    <m/>
    <n v="1"/>
  </r>
  <r>
    <x v="2"/>
    <s v="Region II"/>
    <s v="Quirino"/>
    <n v="156518"/>
    <s v="La Paz ES Extension Annex"/>
    <s v="SAGUDAY"/>
    <n v="0"/>
    <n v="1"/>
    <n v="3"/>
    <s v="CONSTRUCTION OF ONE (1) STOREY - THREE (3) CLASSROOMS SCHOOL BUILDING (WITH COMMON TOILET) WITH PROVISION OF RAINWATER COLLECTOR, SCHOOL FURNITURE, SOLAR PV ENERGY SYSTEM AND WATER SYSTEM"/>
    <n v="18060120.776999999"/>
    <n v="17930000"/>
    <s v="Completed"/>
    <n v="1"/>
    <d v="2024-02-04T00:00:00"/>
    <d v="1899-12-30T00:00:00"/>
    <s v="2023-048-INFRA"/>
    <s v="2023-048-INFRA"/>
    <d v="2023-07-19T00:00:00"/>
    <d v="1899-12-30T00:00:00"/>
    <d v="1899-12-30T00:00:00"/>
    <d v="1899-12-30T00:00:00"/>
    <d v="2023-07-12T00:00:00"/>
    <s v="Botey Construction"/>
    <n v="0"/>
    <n v="0"/>
    <n v="0"/>
    <n v="0"/>
    <n v="0"/>
    <n v="1"/>
    <n v="0"/>
    <n v="0"/>
    <n v="0"/>
    <n v="0"/>
    <n v="0"/>
    <n v="3"/>
    <n v="0"/>
    <n v="0"/>
    <n v="0"/>
    <n v="0"/>
    <n v="0"/>
    <n v="1"/>
    <n v="0"/>
    <n v="1"/>
    <n v="0"/>
    <n v="7.23"/>
    <m/>
    <n v="1"/>
    <m/>
    <m/>
    <m/>
    <m/>
    <s v="CY 2023"/>
    <m/>
    <m/>
    <n v="1"/>
  </r>
  <r>
    <x v="2"/>
    <s v="Region IV-A"/>
    <s v="Batangas"/>
    <n v="107208"/>
    <s v="Coral na Munti ES"/>
    <s v="Agoncillo"/>
    <n v="3"/>
    <n v="1"/>
    <n v="4"/>
    <s v="CONSTRUCTION OF TWO UNITS ONE (1) STOREY - TWO (2) CLASSROOMS SCHOOL BUILDING (WITH COMMON TOILET) WITH PROVISION OF RAINWATER COLLECTOR, SCHOOL FURNITURE, SOLAR PV ENERGY SYSTEM, AND WATER SYSTEM"/>
    <n v="23885332.015799999"/>
    <n v="23500000"/>
    <s v="Completed"/>
    <n v="1"/>
    <d v="2023-04-11T00:00:00"/>
    <d v="2023-06-16T00:00:00"/>
    <s v="AGONCILLO LMS 2022 - RIVA - BATANGAS - 01"/>
    <s v="CY 2022 BEFF"/>
    <d v="2022-06-22T00:00:00"/>
    <d v="2022-06-29T00:00:00"/>
    <d v="2022-07-11T00:00:00"/>
    <d v="2022-08-02T00:00:00"/>
    <d v="2022-10-04T00:00:00"/>
    <s v="Botey Construction"/>
    <s v="Certificate of Time Extension was granted to the contractor for 30days, with Liquidated damages"/>
    <n v="0"/>
    <n v="0"/>
    <n v="0"/>
    <n v="0"/>
    <n v="1"/>
    <n v="0"/>
    <n v="0"/>
    <n v="0"/>
    <n v="0"/>
    <n v="0"/>
    <n v="4"/>
    <n v="0"/>
    <n v="0"/>
    <n v="0"/>
    <n v="0"/>
    <n v="0"/>
    <n v="1"/>
    <n v="0"/>
    <n v="1"/>
    <n v="0"/>
    <n v="6.23"/>
    <m/>
    <m/>
    <m/>
    <m/>
    <m/>
    <m/>
    <s v="CY 2023"/>
    <m/>
    <m/>
    <n v="1"/>
  </r>
  <r>
    <x v="2"/>
    <s v="Region IV-B"/>
    <s v="Palawan"/>
    <n v="110744"/>
    <s v="Maracañao Elementary School"/>
    <s v="AGUTAYA"/>
    <n v="1"/>
    <n v="1"/>
    <n v="4"/>
    <s v="CONSTRUCTION OF ONE (1) STOREY - FOUR (4) CLASSROOMS SCHOOL BUILDING (WITH COMMON TOILET) WITH PROVISION OF RAINWATER COLLECTOR, SCHOOL FURNITURE, SOLAR PV ENERGY SYSTEM, AND WATER SYSTEM"/>
    <n v="20470791.291900001"/>
    <n v="20622113.460000001"/>
    <s v="Completed"/>
    <n v="1"/>
    <d v="2023-12-26T00:00:00"/>
    <d v="1899-12-30T00:00:00"/>
    <s v="LMS 2023 - MIMAROPA - ORIENTAL MINDORO - 002"/>
    <s v="LMS 05-2023"/>
    <d v="2023-04-19T00:00:00"/>
    <d v="2023-04-27T00:00:00"/>
    <d v="2023-05-10T00:00:00"/>
    <d v="2023-05-19T00:00:00"/>
    <d v="2023-05-26T00:00:00"/>
    <s v="CMSEL CONST. AND DEVELOPER"/>
    <n v="0"/>
    <n v="0"/>
    <n v="0"/>
    <n v="0"/>
    <n v="0"/>
    <n v="1"/>
    <n v="0"/>
    <n v="0"/>
    <n v="0"/>
    <n v="0"/>
    <n v="0"/>
    <n v="4"/>
    <n v="0"/>
    <n v="0"/>
    <n v="0"/>
    <n v="0"/>
    <n v="0"/>
    <n v="1"/>
    <n v="0"/>
    <n v="1"/>
    <n v="0"/>
    <n v="2.2400000000000002"/>
    <m/>
    <n v="1"/>
    <m/>
    <m/>
    <m/>
    <m/>
    <s v="CY 2024"/>
    <m/>
    <m/>
    <n v="1"/>
  </r>
  <r>
    <x v="2"/>
    <s v="Region IV-B"/>
    <s v="Romblon"/>
    <n v="111254"/>
    <s v="Agbay-Ang ES"/>
    <s v="ALCANTARA"/>
    <n v="0"/>
    <n v="1"/>
    <n v="4"/>
    <s v="CONSTRUCTION OF ONE (1) STOREY - FOUR (4) CLASSROOMS SCHOOL BUILDING (WITH COMMON TOILET) WITH PROVISION OF RAINWATER COLLECTOR, SCHOOL FURNITURE, SOLAR PV ENERGY SYSTEM, WATER SYSTEM AND SLOPE PROTECTION"/>
    <n v="19037682.223200001"/>
    <n v="21050000"/>
    <s v="Completed"/>
    <n v="1"/>
    <d v="2024-01-25T00:00:00"/>
    <d v="1899-12-30T00:00:00"/>
    <s v="LMS 2023 - MIMAROPA - ORIENTAL MINDORO - 001"/>
    <s v="LMS 04-2023"/>
    <d v="2023-04-19T00:00:00"/>
    <d v="2023-04-27T00:00:00"/>
    <d v="2023-05-10T00:00:00"/>
    <d v="2023-05-18T00:00:00"/>
    <d v="2023-05-26T00:00:00"/>
    <s v="A.D.L. CONSTRAK OPC"/>
    <n v="0"/>
    <n v="0"/>
    <n v="0"/>
    <n v="0"/>
    <n v="0"/>
    <n v="1"/>
    <n v="0"/>
    <n v="0"/>
    <n v="0"/>
    <n v="0"/>
    <n v="0"/>
    <n v="4"/>
    <n v="0"/>
    <n v="0"/>
    <n v="0"/>
    <n v="0"/>
    <n v="0"/>
    <n v="1"/>
    <n v="0"/>
    <n v="1"/>
    <n v="0"/>
    <n v="9.24"/>
    <m/>
    <n v="1"/>
    <m/>
    <m/>
    <m/>
    <m/>
    <m/>
    <m/>
    <m/>
    <n v="1"/>
  </r>
  <r>
    <x v="2"/>
    <s v="Region IX"/>
    <s v="Zamboanga del Norte"/>
    <n v="124538"/>
    <s v="Head Tipan ES"/>
    <s v="MUTIA"/>
    <n v="1"/>
    <n v="1"/>
    <n v="2"/>
    <s v="CONSTRUCTION OF ONE (1) STOREY - TWO (2) CLASSROOMS SCHOOL BUILDING (WITH COMMON TOILET) WITH PROVISION OF RAINWATER COLLECTOR, SCHOOL FURNITURE, SOLAR PV ENERGY SYSTEM AND WATER SYSTEM"/>
    <n v="15387438.152799999"/>
    <n v="15899497.92"/>
    <s v="Completed"/>
    <n v="1"/>
    <d v="2023-04-10T00:00:00"/>
    <d v="2023-04-10T00:00:00"/>
    <s v="2022-055-CBZN"/>
    <s v="CB-2022-039"/>
    <d v="2022-10-28T00:00:00"/>
    <d v="2022-11-07T00:00:00"/>
    <d v="2022-11-18T00:00:00"/>
    <d v="2022-12-01T00:00:00"/>
    <d v="2022-12-07T00:00:00"/>
    <s v="YSL BUILDERS"/>
    <s v="none"/>
    <n v="0"/>
    <n v="0"/>
    <n v="0"/>
    <n v="0"/>
    <n v="1"/>
    <n v="0"/>
    <n v="0"/>
    <n v="0"/>
    <n v="0"/>
    <n v="0"/>
    <n v="2"/>
    <n v="0"/>
    <n v="0"/>
    <n v="0"/>
    <n v="0"/>
    <n v="0"/>
    <n v="1"/>
    <n v="0"/>
    <n v="1"/>
    <n v="0"/>
    <n v="7.23"/>
    <m/>
    <n v="1"/>
    <m/>
    <m/>
    <m/>
    <m/>
    <s v="CY 2023"/>
    <m/>
    <m/>
    <n v="1"/>
  </r>
  <r>
    <x v="2"/>
    <s v="Region IX"/>
    <s v="Zamboanga del Norte"/>
    <n v="124609"/>
    <s v="Nilabo ES"/>
    <s v="RIZAL"/>
    <n v="1"/>
    <n v="1"/>
    <n v="4"/>
    <s v="PROPOSED CONSTRUCTION OF 2 UNITS ONE (1) STOREY - TWO (2) CLASSROOMS SCHOOL BUILDING (WITH COMMON TOILET) WITH PROVISION OF RAINWATER COLLECTOR, SCHOOL FURNITURE, SOLAR PV ENERGY SYSTEM AND WATER SYSTEM"/>
    <n v="21731277.287677057"/>
    <n v="22131576"/>
    <s v="Completed"/>
    <n v="1"/>
    <d v="2022-12-31T00:00:00"/>
    <d v="2023-02-20T00:00:00"/>
    <s v="LMS2020-RIX-ZAMBOANGA DEL NORTE"/>
    <s v="LMS 2022-RIX-ZDN-01"/>
    <d v="2022-04-04T00:00:00"/>
    <d v="2022-04-13T00:00:00"/>
    <d v="2022-04-25T00:00:00"/>
    <d v="2022-05-04T00:00:00"/>
    <d v="2022-06-30T00:00:00"/>
    <s v="YSL Builders"/>
    <s v="none"/>
    <n v="0"/>
    <n v="0"/>
    <n v="0"/>
    <n v="0"/>
    <n v="1"/>
    <n v="0"/>
    <n v="0"/>
    <n v="0"/>
    <n v="0"/>
    <n v="0"/>
    <n v="4"/>
    <n v="0"/>
    <n v="0"/>
    <n v="0"/>
    <n v="0"/>
    <n v="0"/>
    <n v="1"/>
    <n v="0"/>
    <n v="1"/>
    <n v="0"/>
    <n v="7.23"/>
    <m/>
    <n v="1"/>
    <m/>
    <m/>
    <m/>
    <m/>
    <s v="CY 2023"/>
    <m/>
    <m/>
    <n v="1"/>
  </r>
  <r>
    <x v="2"/>
    <s v="Region IX"/>
    <s v="Zamboanga del Sur"/>
    <n v="125086"/>
    <s v="INIGO G. MERCADO PS"/>
    <s v="JOSEFINA"/>
    <n v="1"/>
    <n v="1"/>
    <n v="4"/>
    <s v="CONSTRUCTION OF ONE (1) STOREY - FOUR (4) CLASSROOMS SCHOOL BUILDING (WITH COMMON TOILET), SCHOOL FURNITURE, SOLAR PV ENERGY SYSTEM, AND WATER SYSTEM"/>
    <n v="18280842.652100001"/>
    <n v="17133688.899999999"/>
    <s v="Completed"/>
    <n v="1"/>
    <d v="2022-12-26T00:00:00"/>
    <d v="2022-12-19T00:00:00"/>
    <s v="ZDS-22-LMS-01"/>
    <s v="ZDS-22-LMS-01"/>
    <d v="2023-04-05T00:00:00"/>
    <d v="2023-04-14T00:00:00"/>
    <d v="2023-04-27T00:00:00"/>
    <d v="2023-05-30T00:00:00"/>
    <d v="2023-06-07T00:00:00"/>
    <s v="GENETIAN BUILDERS AND ENTERPRISES INC"/>
    <s v="None"/>
    <n v="0"/>
    <n v="0"/>
    <n v="0"/>
    <n v="0"/>
    <n v="1"/>
    <n v="0"/>
    <n v="0"/>
    <n v="0"/>
    <n v="0"/>
    <n v="0"/>
    <n v="4"/>
    <n v="0"/>
    <n v="0"/>
    <n v="0"/>
    <n v="0"/>
    <n v="0"/>
    <n v="1"/>
    <n v="0"/>
    <n v="1"/>
    <n v="0"/>
    <s v="previous yrs"/>
    <m/>
    <m/>
    <m/>
    <m/>
    <m/>
    <m/>
    <s v="CY 2022"/>
    <m/>
    <m/>
    <n v="1"/>
  </r>
  <r>
    <x v="2"/>
    <s v="Region IX"/>
    <s v="Zamboanga Sibugay"/>
    <n v="125845"/>
    <s v="Bualan ES"/>
    <s v="TALUSAN"/>
    <n v="1"/>
    <n v="1"/>
    <n v="2"/>
    <s v="CONSTRUCTION OF ONE (1) UNIT - ONE (1) STOREY - TWO (2) CLASSROOMS SCHOOL BUILDING (WITH COMMON TOILET) WITH PROVISION OF RAINWATER COLLECTOR, SCHOOL FURNITURE AND WATER SYSTEM"/>
    <n v="7551146.3957000002"/>
    <n v="25295175.539999999"/>
    <s v="Completed"/>
    <n v="1"/>
    <d v="2024-10-25T00:00:00"/>
    <d v="2025-01-10T00:00:00"/>
    <s v="2023-024-CBZN"/>
    <s v="CB2023-023"/>
    <s v="Nov. 14, 2023"/>
    <s v="Nov. 24, 2023"/>
    <s v="Dec. 07, 2023"/>
    <s v="Dec. 18, 2023"/>
    <s v="Dec. 28, 2023"/>
    <s v="YSL BUILDERS"/>
    <n v="0"/>
    <n v="0"/>
    <n v="0"/>
    <n v="0"/>
    <n v="0"/>
    <n v="1"/>
    <n v="0"/>
    <n v="0"/>
    <n v="0"/>
    <n v="0"/>
    <n v="0"/>
    <n v="2"/>
    <n v="0"/>
    <n v="0"/>
    <n v="0"/>
    <n v="0"/>
    <n v="0"/>
    <n v="1"/>
    <n v="0"/>
    <n v="1"/>
    <n v="0"/>
    <n v="2.2400000000000002"/>
    <m/>
    <n v="0"/>
    <n v="1"/>
    <m/>
    <m/>
    <m/>
    <s v="CY 2024"/>
    <m/>
    <m/>
    <n v="0"/>
  </r>
  <r>
    <x v="2"/>
    <s v="Region IX"/>
    <s v="Zamboanga Sibugay"/>
    <n v="303871"/>
    <s v="Kasigpitan NHS"/>
    <s v="TALUSAN"/>
    <n v="1"/>
    <n v="1"/>
    <n v="2"/>
    <s v="CONSTRUCTION OF ONE (1) UNIT - ONE (1) STOREY - TWO (2) CLASSROOMS SCHOOL BUILDING (WITH COMMON TOILET) WITH PROVISION OF RAINWATER COLLECTOR, SCHOOL FURNITURE AND WATER SYSTEM"/>
    <n v="7571189.8457000004"/>
    <n v="18787999.57"/>
    <s v="Completed"/>
    <n v="1"/>
    <d v="2024-10-25T00:00:00"/>
    <d v="2025-01-10T00:00:00"/>
    <s v="ZDS-23-LMS-01"/>
    <s v="ZDS-23-LMS-01"/>
    <d v="2023-04-13T00:00:00"/>
    <d v="2023-04-26T00:00:00"/>
    <d v="2023-05-08T00:00:00"/>
    <d v="2023-05-22T00:00:00"/>
    <d v="2023-05-31T00:00:00"/>
    <s v="Genetian Builders &amp; Enterprises Inc."/>
    <s v="None"/>
    <n v="0"/>
    <n v="0"/>
    <n v="0"/>
    <n v="0"/>
    <n v="1"/>
    <n v="0"/>
    <n v="0"/>
    <n v="0"/>
    <n v="0"/>
    <n v="0"/>
    <n v="2"/>
    <n v="0"/>
    <n v="0"/>
    <n v="0"/>
    <n v="0"/>
    <n v="0"/>
    <n v="1"/>
    <n v="0"/>
    <n v="1"/>
    <n v="0"/>
    <n v="2.2400000000000002"/>
    <m/>
    <n v="0"/>
    <n v="1"/>
    <m/>
    <m/>
    <m/>
    <s v="CY 2024"/>
    <m/>
    <m/>
    <n v="0"/>
  </r>
  <r>
    <x v="2"/>
    <s v="Region IX"/>
    <s v="Zamboanga Sibugay"/>
    <n v="314308"/>
    <s v="Laparay NHS"/>
    <s v="TALUSAN"/>
    <n v="1"/>
    <n v="1"/>
    <n v="4"/>
    <s v="CONSTRUCTION OF ONE (1) STOREY - FOUR (4) CLASSROOMS SCHOOL BUILDING (WITH COMMON TOILET) WITH PROVISION OF RAINWATER COLLECTOR, SCHOOL FURNITURE AND WATER SYSTEM"/>
    <n v="11431953.609499998"/>
    <n v="18086919.559999999"/>
    <s v="Completed"/>
    <n v="1"/>
    <d v="2023-11-04T00:00:00"/>
    <d v="2024-05-03T00:00:00"/>
    <s v="ZDS-23-LMS-02"/>
    <s v="ZDS-23-LMS-02"/>
    <d v="2023-04-13T00:00:00"/>
    <d v="2023-04-26T00:00:00"/>
    <d v="2023-05-08T00:00:00"/>
    <d v="2023-05-22T00:00:00"/>
    <d v="2023-05-31T00:00:00"/>
    <s v="Genetian Builders &amp; Enterprises Inc."/>
    <s v="None"/>
    <n v="0"/>
    <n v="0"/>
    <n v="0"/>
    <n v="0"/>
    <n v="1"/>
    <n v="0"/>
    <n v="0"/>
    <n v="0"/>
    <n v="0"/>
    <n v="0"/>
    <n v="4"/>
    <n v="0"/>
    <n v="0"/>
    <n v="0"/>
    <n v="0"/>
    <n v="0"/>
    <n v="1"/>
    <n v="0"/>
    <n v="1"/>
    <n v="0"/>
    <n v="8.23"/>
    <m/>
    <m/>
    <m/>
    <m/>
    <m/>
    <m/>
    <s v="CY 2023"/>
    <m/>
    <m/>
    <n v="0"/>
  </r>
  <r>
    <x v="2"/>
    <s v="Region IX"/>
    <s v="Zamboanga Sibugay"/>
    <n v="125850"/>
    <s v="Mahayahay ES"/>
    <s v="TALUSAN"/>
    <n v="1"/>
    <n v="1"/>
    <n v="2"/>
    <s v="CONSTRUCTION OF ONE (1) UNIT - ONE (1) STOREY - TWO (2) CLASSROOMS SCHOOL BUILDING (WITH COMMON TOILET) WITH PROVISION OF RAINWATER COLLECTOR, SCHOOL FURNITURE AND WATER SYSTEM"/>
    <n v="7540541.3957000002"/>
    <n v="11154681.24"/>
    <s v="Completed"/>
    <n v="1"/>
    <d v="2024-10-25T00:00:00"/>
    <d v="2025-01-10T00:00:00"/>
    <s v="ZS-2023-LMS-01"/>
    <s v="ZS-2023-LMS-01"/>
    <d v="2023-04-04T00:00:00"/>
    <d v="2023-04-17T00:00:00"/>
    <d v="2023-04-28T00:00:00"/>
    <d v="2023-06-23T00:00:00"/>
    <d v="2023-07-07T00:00:00"/>
    <s v="Shameem Construction"/>
    <s v="-"/>
    <n v="0"/>
    <n v="0"/>
    <n v="0"/>
    <n v="0"/>
    <n v="1"/>
    <n v="0"/>
    <n v="0"/>
    <n v="0"/>
    <n v="0"/>
    <n v="0"/>
    <n v="2"/>
    <n v="0"/>
    <n v="0"/>
    <n v="0"/>
    <n v="0"/>
    <n v="0"/>
    <n v="1"/>
    <n v="0"/>
    <n v="1"/>
    <n v="0"/>
    <n v="2.2400000000000002"/>
    <m/>
    <n v="0"/>
    <n v="1"/>
    <m/>
    <m/>
    <m/>
    <s v="CY 2024"/>
    <m/>
    <m/>
    <n v="0"/>
  </r>
  <r>
    <x v="2"/>
    <s v="Region V"/>
    <s v="Catanduanes"/>
    <n v="302074"/>
    <s v="Bato RDHS"/>
    <s v="BATO"/>
    <n v="0"/>
    <n v="1"/>
    <n v="4"/>
    <s v="CONSTRUCTION OF ONE (1) STOREY - FOUR (4) CLASSROOMS SCHOOL BUILDING (WITH COMMON TOILET) WITH PROVISION OF SCHOOL FURNITURE, AND WATER SYSTEM"/>
    <n v="13040244.784499999"/>
    <n v="17798245.809999999"/>
    <s v="Completed"/>
    <n v="1"/>
    <d v="2023-11-01T00:00:00"/>
    <d v="1899-12-30T00:00:00"/>
    <n v="0"/>
    <n v="0"/>
    <d v="2023-05-08T00:00:00"/>
    <d v="2023-05-15T00:00:00"/>
    <d v="2023-06-05T00:00:00"/>
    <d v="2023-06-16T00:00:00"/>
    <d v="2023-06-29T00:00:00"/>
    <n v="0"/>
    <n v="0"/>
    <n v="0"/>
    <n v="0"/>
    <n v="0"/>
    <n v="0"/>
    <n v="1"/>
    <n v="0"/>
    <n v="0"/>
    <n v="0"/>
    <n v="0"/>
    <n v="0"/>
    <n v="4"/>
    <n v="0"/>
    <n v="0"/>
    <n v="0"/>
    <n v="0"/>
    <n v="0"/>
    <n v="1"/>
    <n v="0"/>
    <n v="1"/>
    <n v="0"/>
    <n v="8.23"/>
    <m/>
    <n v="1"/>
    <m/>
    <m/>
    <m/>
    <m/>
    <s v="CY 2023"/>
    <m/>
    <m/>
    <n v="0"/>
  </r>
  <r>
    <x v="2"/>
    <s v="Region V"/>
    <s v="Catanduanes"/>
    <n v="302087"/>
    <s v="Dororian NHS"/>
    <s v="GIGMOTO"/>
    <n v="0"/>
    <n v="1"/>
    <n v="4"/>
    <s v="CONSTRUCTION OF ONE (1) STOREY - FOUR (4) CLASSROOMS SCHOOL BUILDING (WITH COMMON TOILET) WITH PROVISION OF SCHOOL FURNITURE, AND WATER SYSTEM"/>
    <n v="23006293.534499999"/>
    <n v="19137563.670000002"/>
    <s v="Completed"/>
    <n v="1"/>
    <d v="2023-02-23T00:00:00"/>
    <d v="1899-12-30T00:00:00"/>
    <n v="0"/>
    <n v="44743"/>
    <d v="1899-12-30T00:00:00"/>
    <d v="1899-12-30T00:00:00"/>
    <d v="2022-05-26T00:00:00"/>
    <d v="1899-12-30T00:00:00"/>
    <d v="2022-07-26T00:00:00"/>
    <s v="Hi-Tone Construction &amp; Devt. Corp."/>
    <n v="0"/>
    <n v="0"/>
    <n v="0"/>
    <n v="0"/>
    <n v="0"/>
    <n v="1"/>
    <n v="0"/>
    <n v="0"/>
    <n v="0"/>
    <n v="0"/>
    <n v="0"/>
    <n v="4"/>
    <n v="0"/>
    <n v="0"/>
    <n v="0"/>
    <n v="0"/>
    <n v="0"/>
    <n v="1"/>
    <n v="0"/>
    <n v="1"/>
    <n v="0"/>
    <n v="8.23"/>
    <m/>
    <m/>
    <m/>
    <m/>
    <m/>
    <m/>
    <s v="CY 2023"/>
    <m/>
    <m/>
    <n v="0"/>
  </r>
  <r>
    <x v="2"/>
    <s v="Region VI"/>
    <s v="Aklan"/>
    <n v="114710"/>
    <s v="TABUNGYAN ELEMENTARY SCHOOL"/>
    <s v="BURUANGA"/>
    <n v="2"/>
    <n v="1"/>
    <n v="3"/>
    <s v="CONSTRUCTION OF ONE (1) STOREY - THREE (3) CLASSROOMS SCHOOL BUILDING (WITH COMMON TOILET) WITH PROVISION OF RAINWATER COLLECTOR, SCHOOL FURNITURE, SOLAR PV ENERGY SYSTEM"/>
    <n v="19158007.744500231"/>
    <n v="18808160.789999999"/>
    <s v="Completed"/>
    <n v="1"/>
    <d v="2023-12-01T00:00:00"/>
    <d v="2023-12-05T00:00:00"/>
    <s v="INFRA 2023-05-002"/>
    <s v="2023-07-001"/>
    <d v="2023-05-11T00:00:00"/>
    <d v="2023-05-19T00:00:00"/>
    <d v="2023-06-02T00:00:00"/>
    <d v="2023-07-03T00:00:00"/>
    <d v="2023-07-10T00:00:00"/>
    <s v="RISM BUILDERS AND CONSTRUCTION SERVICES, INC."/>
    <n v="0"/>
    <n v="0"/>
    <n v="0"/>
    <n v="0"/>
    <n v="0"/>
    <n v="1"/>
    <n v="0"/>
    <n v="0"/>
    <n v="0"/>
    <n v="0"/>
    <n v="0"/>
    <n v="3"/>
    <n v="0"/>
    <n v="0"/>
    <n v="0"/>
    <n v="0"/>
    <n v="0"/>
    <n v="1"/>
    <n v="0"/>
    <n v="1"/>
    <n v="0"/>
    <n v="12.23"/>
    <m/>
    <n v="1"/>
    <m/>
    <m/>
    <m/>
    <m/>
    <s v="CY 2023"/>
    <m/>
    <m/>
    <n v="1"/>
  </r>
  <r>
    <x v="2"/>
    <s v="Region VI"/>
    <s v="Aklan"/>
    <n v="501181"/>
    <s v="Vivo Integrated School"/>
    <s v="Tangalan"/>
    <n v="2"/>
    <n v="1"/>
    <n v="3"/>
    <s v="CONSTRUCTION OF ONE (1) STOREY - THREE (3) CLASSROOMS SCHOOL BUILDING (WITH COMMON TOILET) WITH PROVISION OF RAINWATER COLLECTOR, SCHOOL FURNITURE, SOLAR PV ENERGY SYSTEM, AND WATER SYSTEM, PERIMETER FENCE  200 Meters "/>
    <n v="19740374.524226066"/>
    <n v="19000879.050000001"/>
    <s v="Completed"/>
    <n v="1"/>
    <d v="2023-12-01T00:00:00"/>
    <s v="November 24, 2023"/>
    <s v="INFRA 2023-05-002"/>
    <s v="2023-07-002"/>
    <d v="2023-05-11T00:00:00"/>
    <d v="2023-05-19T00:00:00"/>
    <d v="2023-06-02T00:00:00"/>
    <d v="2023-07-03T00:00:00"/>
    <d v="2023-07-06T00:00:00"/>
    <s v="CGGFR CONSTRUCTION AND CONSTRUCTION SUPPLY"/>
    <n v="0"/>
    <n v="0"/>
    <n v="0"/>
    <n v="0"/>
    <n v="0"/>
    <n v="1"/>
    <n v="0"/>
    <n v="0"/>
    <n v="0"/>
    <n v="0"/>
    <n v="0"/>
    <n v="3"/>
    <n v="0"/>
    <n v="0"/>
    <n v="0"/>
    <n v="0"/>
    <n v="0"/>
    <n v="1"/>
    <n v="0"/>
    <n v="1"/>
    <n v="0"/>
    <n v="12.23"/>
    <m/>
    <n v="1"/>
    <m/>
    <m/>
    <m/>
    <m/>
    <s v="CY 2023"/>
    <m/>
    <m/>
    <n v="1"/>
  </r>
  <r>
    <x v="2"/>
    <s v="Region VI"/>
    <s v="Antique"/>
    <n v="114975"/>
    <s v="Buenavista ES"/>
    <s v="BELISON"/>
    <n v="0"/>
    <n v="1"/>
    <n v="11"/>
    <s v="CONSTRUCTION OF ONE (1) STOREY - FOUR (4) CLASSROOMS SCHOOL BUILDING (WITH COMMON TOILET) WITH PROVISION OF RAINWATER COLLECTOR, SCHOOL FURNITURE, SOLAR PV ENERGY SYSTEM, WATER SYSTEM, AND REPAIR/REHABILITATION OF 7 CLASSROOMS"/>
    <n v="21786950.509603884"/>
    <n v="16550995.27"/>
    <s v="Completed"/>
    <n v="1"/>
    <d v="2023-12-01T00:00:00"/>
    <d v="2024-07-08T00:00:00"/>
    <s v="R6-D2-2022BEFF-37-NC"/>
    <s v="R6-D2-2022BEFF-37-NC"/>
    <d v="2022-11-25T00:00:00"/>
    <d v="2022-12-02T00:00:00"/>
    <d v="2022-12-09T00:00:00"/>
    <d v="2022-12-21T00:00:00"/>
    <d v="2022-12-21T00:00:00"/>
    <s v="Nesmark Construction Enterprises"/>
    <s v="Completed as per approved plans and variation order"/>
    <n v="0"/>
    <n v="0"/>
    <n v="0"/>
    <n v="0"/>
    <n v="1"/>
    <n v="0"/>
    <n v="0"/>
    <n v="0"/>
    <n v="0"/>
    <n v="0"/>
    <n v="11"/>
    <n v="0"/>
    <n v="0"/>
    <n v="0"/>
    <n v="0"/>
    <n v="0"/>
    <n v="1"/>
    <n v="0"/>
    <n v="1"/>
    <n v="0"/>
    <n v="9.24"/>
    <m/>
    <n v="1"/>
    <m/>
    <m/>
    <m/>
    <m/>
    <m/>
    <m/>
    <m/>
    <n v="1"/>
  </r>
  <r>
    <x v="2"/>
    <s v="Region VI"/>
    <s v="Antique"/>
    <n v="115129"/>
    <s v="Igcagay PS"/>
    <s v="LIBERTAD"/>
    <n v="0"/>
    <n v="1"/>
    <n v="2"/>
    <s v="CONSTRUCTION OF ONE(1) UNIT - ONE (1) STOREY - TWO (2) CLASSROOMS SCHOOL BUILDING (WITH COMMON TOILET) WITH PROVISION OF RAINWATER COLLECTOR, SCHOOL FURNITURE, SOLAR PV ENERGY SYSTEM, WATER SYSTEM AND REPAIR AND REHABILITATION OF 2 CLASSROOMS"/>
    <n v="15795342.76"/>
    <n v="12901507.380000001"/>
    <s v="Completed"/>
    <n v="1"/>
    <d v="2023-12-01T00:00:00"/>
    <s v="October 14, 2024"/>
    <s v="R6-D2-BEFF2023-11-NC"/>
    <s v="R6-D2-BEFF2023-11-NC"/>
    <d v="2023-06-19T00:00:00"/>
    <d v="2023-06-26T00:00:00"/>
    <d v="2023-07-03T00:00:00"/>
    <s v="Augut 17, 2023"/>
    <d v="2023-08-29T00:00:00"/>
    <s v="D' X-man Builders Corporation"/>
    <s v="Completed as per approved plans and variation order"/>
    <n v="0"/>
    <n v="0"/>
    <n v="0"/>
    <n v="0"/>
    <n v="1"/>
    <n v="0"/>
    <n v="0"/>
    <n v="0"/>
    <n v="0"/>
    <n v="0"/>
    <n v="2"/>
    <n v="0"/>
    <n v="0"/>
    <n v="0"/>
    <n v="0"/>
    <n v="0"/>
    <n v="1"/>
    <n v="0"/>
    <n v="1"/>
    <n v="0"/>
    <n v="10.24"/>
    <m/>
    <n v="0"/>
    <n v="1"/>
    <n v="1"/>
    <n v="4"/>
    <n v="15795342.76"/>
    <m/>
    <m/>
    <m/>
    <n v="1"/>
  </r>
  <r>
    <x v="2"/>
    <s v="Region VI"/>
    <s v="Guimaras"/>
    <n v="115853"/>
    <s v="Miagos Primary School"/>
    <s v="SAN LORENZO"/>
    <n v="0"/>
    <n v="1"/>
    <n v="4"/>
    <s v="CONSTRUCTION OF ONE (1) STOREY - FOUR (4) CLASSROOMS SCHOOL BUILDING (WITH COMMON TOILET) WITH PROVISION OF RAINWATER COLLECTOR, SCHOOL FURNITURE,   AND WATER SYSTEM "/>
    <n v="12611496.178800002"/>
    <n v="12298193.75"/>
    <s v="Completed"/>
    <n v="1"/>
    <d v="2023-12-01T00:00:00"/>
    <d v="2023-09-23T00:00:00"/>
    <s v="03-2022-lot 1"/>
    <s v="No. 03-A-2022"/>
    <d v="2022-05-13T00:00:00"/>
    <d v="2022-05-25T00:00:00"/>
    <d v="2022-06-14T00:00:00"/>
    <d v="2022-07-01T00:00:00"/>
    <d v="2022-09-26T00:00:00"/>
    <s v="ARRIANNE MERCHANDISING AND CONSTRUCTION SERVICES, INC"/>
    <n v="0"/>
    <n v="0"/>
    <n v="0"/>
    <n v="0"/>
    <n v="0"/>
    <n v="1"/>
    <n v="0"/>
    <n v="0"/>
    <n v="0"/>
    <n v="0"/>
    <n v="0"/>
    <n v="4"/>
    <n v="0"/>
    <n v="0"/>
    <n v="0"/>
    <n v="0"/>
    <n v="0"/>
    <n v="1"/>
    <n v="0"/>
    <n v="1"/>
    <n v="0"/>
    <n v="8.23"/>
    <m/>
    <n v="1"/>
    <m/>
    <m/>
    <m/>
    <m/>
    <s v="CY 2023"/>
    <m/>
    <m/>
    <n v="0"/>
  </r>
  <r>
    <x v="2"/>
    <s v="Region VI"/>
    <s v="Iloilo"/>
    <n v="116117"/>
    <s v="Tubod PS"/>
    <s v="BINGAWAN"/>
    <n v="3"/>
    <n v="1"/>
    <n v="4"/>
    <s v="CONSTRUCTION OF ONE (1) STOREY - FOUR (4) CLASSROOMS 7x36 (MODIFIED STANDARD DPWH-DEPED) WITH TOILET EACH CLASSROOM, SOLAR PANEL @ WATER SUPPLY SYSTEM"/>
    <n v="16950819.239999998"/>
    <n v="13831624.51"/>
    <s v="Completed"/>
    <n v="1"/>
    <d v="2024-04-06T00:00:00"/>
    <d v="2024-08-07T00:00:00"/>
    <s v="BEFF2022-RVI-022-LMS-L1"/>
    <s v="BEFF2022-RVI-022-LMS-L1"/>
    <s v="17/04/2023"/>
    <s v="24/04/2023"/>
    <d v="2023-08-05T00:00:00"/>
    <s v="29/06/2023"/>
    <d v="2023-03-08T00:00:00"/>
    <s v="CDJ Builders Corporation"/>
    <n v="0"/>
    <n v="0"/>
    <n v="0"/>
    <n v="0"/>
    <n v="0"/>
    <n v="1"/>
    <n v="0"/>
    <n v="0"/>
    <n v="0"/>
    <n v="0"/>
    <n v="0"/>
    <n v="4"/>
    <n v="0"/>
    <n v="0"/>
    <n v="0"/>
    <n v="0"/>
    <n v="0"/>
    <n v="1"/>
    <n v="0"/>
    <n v="1"/>
    <n v="0"/>
    <n v="10.24"/>
    <m/>
    <n v="0"/>
    <n v="1"/>
    <n v="1"/>
    <n v="4"/>
    <n v="16950819.239999998"/>
    <m/>
    <m/>
    <m/>
    <n v="1"/>
  </r>
  <r>
    <x v="2"/>
    <s v="Region VII"/>
    <s v="Negros Oriental"/>
    <n v="189514"/>
    <s v="Guilongsoran Primary School"/>
    <s v="SAN JOSE"/>
    <n v="2"/>
    <n v="1"/>
    <n v="4"/>
    <s v="CONSTRUCTION OF ONE (1) STOREY - FOUR (4) CLASSROOMS SCHOOL BUILDING (WITH COMMON TOILET) WITH PROVISION OF RAINWATER COLLECTOR, SCHOOL FURNITURE, SOLAR PV ENERGY SYSTEM, AND WATER SYSTEM"/>
    <n v="16249807.02072526"/>
    <n v="16152092.890000001"/>
    <s v="Completed"/>
    <n v="1"/>
    <d v="2023-07-19T00:00:00"/>
    <d v="2023-07-19T00:00:00"/>
    <s v=" ITB 2022-10-136"/>
    <s v=" LMS202211017"/>
    <d v="2022-10-18T00:00:00"/>
    <s v="#############"/>
    <s v="#############"/>
    <s v="#############"/>
    <d v="2022-12-09T00:00:00"/>
    <s v=" TRINITYCAD CORPORATION"/>
    <s v=" With approved Time Extension &amp; Variation order - extra work."/>
    <n v="0"/>
    <n v="0"/>
    <n v="0"/>
    <n v="0"/>
    <n v="1"/>
    <n v="0"/>
    <n v="0"/>
    <n v="0"/>
    <n v="0"/>
    <n v="0"/>
    <n v="4"/>
    <n v="0"/>
    <n v="0"/>
    <n v="0"/>
    <n v="0"/>
    <n v="0"/>
    <n v="1"/>
    <n v="0"/>
    <n v="1"/>
    <n v="0"/>
    <n v="8.23"/>
    <m/>
    <m/>
    <m/>
    <m/>
    <m/>
    <m/>
    <s v="CY 2023"/>
    <m/>
    <m/>
    <n v="1"/>
  </r>
  <r>
    <x v="2"/>
    <s v="Region VIII"/>
    <s v="Biliran"/>
    <n v="120765"/>
    <s v="Palayan ES"/>
    <s v="ALMERIA"/>
    <n v="0"/>
    <n v="1"/>
    <n v="2"/>
    <s v="CONSTRUCTION OF ONE (1) STOREY - TWO (2) CLASSROOMS SCHOOL BUILDING (WITH COMMON TOILET) WITH PROVISION OF RAINWATER COLLECTOR, SCHOOL FURNITURE, SOLAR PV ENERGY SYSTEM, AND WATER SYSTEM"/>
    <n v="16596356.168100001"/>
    <n v="11728643.08"/>
    <s v="Completed"/>
    <n v="1"/>
    <d v="2024-05-01T00:00:00"/>
    <d v="2024-06-25T00:00:00"/>
    <s v="2022INFRA-LMS-04"/>
    <s v="LMS 2023CONSTRUCTION-04"/>
    <n v="45089"/>
    <n v="45096"/>
    <n v="45110"/>
    <n v="45187"/>
    <n v="45258"/>
    <s v="MKB Builders and Supply"/>
    <s v="Completed as per POW and VO"/>
    <n v="0"/>
    <n v="0"/>
    <n v="0"/>
    <n v="0"/>
    <n v="1"/>
    <n v="0"/>
    <n v="0"/>
    <n v="0"/>
    <n v="0"/>
    <n v="0"/>
    <n v="2"/>
    <n v="0"/>
    <n v="0"/>
    <n v="0"/>
    <n v="0"/>
    <n v="0"/>
    <n v="1"/>
    <n v="0"/>
    <n v="1"/>
    <n v="0"/>
    <n v="12.23"/>
    <m/>
    <n v="0"/>
    <n v="1"/>
    <m/>
    <m/>
    <m/>
    <s v="CY 2023"/>
    <m/>
    <m/>
    <n v="1"/>
  </r>
  <r>
    <x v="2"/>
    <s v="Region VIII"/>
    <s v="Eastern Samar"/>
    <n v="501925"/>
    <s v="San Roque Integrated School"/>
    <s v="JIPAPAD"/>
    <n v="0"/>
    <n v="1"/>
    <n v="4"/>
    <s v="CONSTRUCTION OF ONE (1) STOREY - TWO (2) CLASSROOMS SCHOOL BUILDING (WITH COMMON TOILET) WITH PROVISION OF RAINWATER COLLECTOR, SCHOOL FURNITURE, SOLAR PV ENERGY SYSTEM, AND WATER SYSTEM, PERIMTER FENCE, REPAIR OF TWO (2) UNITS, TWO (2) CLASSROOMS"/>
    <n v="16608334.202500001"/>
    <n v="12209995.279999999"/>
    <s v="Completed"/>
    <n v="1"/>
    <d v="2024-01-19T00:00:00"/>
    <d v="2024-03-15T00:00:00"/>
    <n v="44986"/>
    <s v="No. 03-2023"/>
    <n v="45028"/>
    <n v="45044"/>
    <n v="45057"/>
    <n v="45083"/>
    <n v="45093"/>
    <s v="Early Riser Construction"/>
    <s v="Aprroved time Extension due to Bad weather condition , savings in procurement has request for approval for the repair of 5-Classroom LMS School in the municipality of Buenavista"/>
    <n v="0"/>
    <n v="0"/>
    <n v="0"/>
    <n v="0"/>
    <n v="1"/>
    <n v="0"/>
    <n v="0"/>
    <n v="0"/>
    <n v="0"/>
    <n v="0"/>
    <n v="4"/>
    <n v="0"/>
    <n v="0"/>
    <n v="0"/>
    <n v="0"/>
    <n v="0"/>
    <n v="1"/>
    <n v="0"/>
    <n v="1"/>
    <n v="0"/>
    <n v="3.24"/>
    <m/>
    <n v="1"/>
    <m/>
    <m/>
    <m/>
    <m/>
    <s v="CY 2024"/>
    <m/>
    <m/>
    <n v="1"/>
  </r>
  <r>
    <x v="2"/>
    <s v="Region VIII"/>
    <s v="Eastern Samar"/>
    <n v="122471"/>
    <s v="Tugas Elementary School"/>
    <s v="MASLOG"/>
    <n v="0"/>
    <n v="1"/>
    <n v="2"/>
    <s v="CONSTRUCTION OF ONE (1) STOREY - TWO (2) CLASSROOMS SCHOOL BUILDING (WITH COMMON TOILET) WITH PROVISION OF RAINWATER COLLECTOR, SCHOOL FURNITURE, SOLAR PV ENERGY SYSTEM, AND WATER SYSTEM"/>
    <n v="15036383.786999999"/>
    <n v="12144077.99"/>
    <s v="Completed"/>
    <n v="1"/>
    <d v="2024-03-30T00:00:00"/>
    <d v="1899-12-30T00:00:00"/>
    <s v="BEFF2023-RVI-022-LMS-L1"/>
    <s v="BEFF2023-RVI-022-LMS-L1"/>
    <n v="45033"/>
    <n v="45040"/>
    <n v="45054"/>
    <n v="45106"/>
    <n v="45141"/>
    <s v="CDJ Builders Corporation"/>
    <n v="0"/>
    <n v="0"/>
    <n v="0"/>
    <n v="0"/>
    <n v="0"/>
    <n v="1"/>
    <n v="0"/>
    <n v="0"/>
    <n v="0"/>
    <n v="0"/>
    <n v="0"/>
    <n v="2"/>
    <n v="0"/>
    <n v="0"/>
    <n v="0"/>
    <n v="0"/>
    <n v="0"/>
    <n v="1"/>
    <n v="0"/>
    <n v="1"/>
    <n v="0"/>
    <n v="3.24"/>
    <m/>
    <n v="1"/>
    <m/>
    <m/>
    <m/>
    <m/>
    <s v="CY 2024"/>
    <m/>
    <m/>
    <n v="1"/>
  </r>
  <r>
    <x v="2"/>
    <s v="Region VIII"/>
    <s v="Eastern Samar"/>
    <n v="122729"/>
    <s v="Putong Elementary School"/>
    <s v="SAN JULIAN"/>
    <n v="0"/>
    <n v="1"/>
    <n v="2"/>
    <s v="CONSTRUCTION OF ONE (1) STOREY - TWO (2) CLASSROOMS SCHOOL BUILDING (WITHOUT TOILET) WITH PROVISION OF RAINWATER COLLECTOR, WATER AND SANITATION FACILITIES (4 - SEATER), SCHOOL FURNITURE, SOLAR PV ENERGY SYSTEM, AND WATER SYSTEM"/>
    <n v="13104079.168100001"/>
    <n v="15174823.710000001"/>
    <s v="Completed"/>
    <n v="1"/>
    <d v="2024-03-30T00:00:00"/>
    <d v="1899-12-30T00:00:00"/>
    <s v="BEFF2023-RVI-022-LMS-L2"/>
    <s v="BEFF2023-RVI-022-LMS-L2"/>
    <n v="45033"/>
    <n v="45040"/>
    <n v="45054"/>
    <n v="45106"/>
    <n v="45141"/>
    <s v="CDJ Builders Corporation"/>
    <n v="0"/>
    <n v="0"/>
    <n v="0"/>
    <n v="0"/>
    <n v="0"/>
    <n v="1"/>
    <n v="0"/>
    <n v="0"/>
    <n v="0"/>
    <n v="0"/>
    <n v="0"/>
    <n v="2"/>
    <n v="0"/>
    <n v="0"/>
    <n v="0"/>
    <n v="0"/>
    <n v="0"/>
    <n v="1"/>
    <n v="0"/>
    <n v="1"/>
    <n v="0"/>
    <n v="8.23"/>
    <m/>
    <n v="1"/>
    <m/>
    <m/>
    <m/>
    <m/>
    <s v="CY 2023"/>
    <m/>
    <m/>
    <n v="1"/>
  </r>
  <r>
    <x v="2"/>
    <s v="Region VIII"/>
    <s v="Eastern Samar"/>
    <n v="122745"/>
    <s v="Tanauan Elementary School"/>
    <s v="SAN POLICARPO"/>
    <n v="0"/>
    <n v="1"/>
    <n v="4"/>
    <s v="CONSTRUCTION OF ONE (1) STOREY - TWO (2) CLASSROOMS SCHOOL BUILDING (WITH COMMON TOILET) WITH PROVISION OF RAINWATER COLLECTOR, SCHOOL FURNITURE, SOLAR PV ENERGY SYSTEM, AND WATER SYSTEM"/>
    <n v="15933377.715"/>
    <n v="10644375.550000001"/>
    <s v="Completed"/>
    <n v="1"/>
    <d v="1899-12-30T00:00:00"/>
    <s v="FOR FINAL INSP"/>
    <n v="0"/>
    <n v="0"/>
    <n v="0"/>
    <n v="0"/>
    <n v="0"/>
    <n v="0"/>
    <n v="0"/>
    <n v="0"/>
    <n v="0"/>
    <n v="0"/>
    <n v="0"/>
    <n v="0"/>
    <n v="0"/>
    <n v="1"/>
    <n v="0"/>
    <n v="0"/>
    <n v="0"/>
    <n v="0"/>
    <n v="0"/>
    <n v="4"/>
    <n v="0"/>
    <n v="0"/>
    <n v="0"/>
    <n v="0"/>
    <n v="0"/>
    <n v="1"/>
    <n v="0"/>
    <n v="1"/>
    <n v="0"/>
    <n v="3.23"/>
    <m/>
    <m/>
    <m/>
    <m/>
    <m/>
    <m/>
    <s v="CY 2023"/>
    <m/>
    <m/>
    <n v="1"/>
  </r>
  <r>
    <x v="2"/>
    <s v="Region VIII"/>
    <s v="Leyte"/>
    <n v="121878"/>
    <s v="San Miguelay Elementary School"/>
    <s v="SANTA FE"/>
    <n v="1"/>
    <n v="1"/>
    <n v="2"/>
    <s v="CONSTRUCTION OF TWO (2) UNITS ONE (1) STOREY - TWO (2) CLASSROOMS SCHOOL BUILDING (WITH COMMON TOILET) WITH PROVISION OF RAINWATER COLLECTOR, SCHOOL FURNITURE, SOLAR PV ENERGY SYSTEM"/>
    <n v="13098706.696412055"/>
    <n v="13379302.42"/>
    <s v="Completed"/>
    <n v="1"/>
    <d v="2023-05-04T00:00:00"/>
    <d v="2023-05-01T00:00:00"/>
    <s v="2022 - LMS (RVIII) - LEYTE - Lot 3"/>
    <s v="2022 - LMS (RVIII) - LEYTE - Lot 3"/>
    <n v="44839"/>
    <n v="44848"/>
    <n v="44867"/>
    <n v="44888"/>
    <n v="44893"/>
    <s v="RD COBACHA CONSTRUCTION"/>
    <s v="completed"/>
    <n v="0"/>
    <n v="0"/>
    <n v="0"/>
    <n v="0"/>
    <n v="1"/>
    <n v="0"/>
    <n v="0"/>
    <n v="0"/>
    <n v="0"/>
    <n v="0"/>
    <n v="2"/>
    <n v="0"/>
    <n v="0"/>
    <n v="0"/>
    <n v="0"/>
    <n v="0"/>
    <n v="1"/>
    <n v="0"/>
    <n v="1"/>
    <n v="0"/>
    <n v="8.23"/>
    <m/>
    <n v="1"/>
    <m/>
    <m/>
    <m/>
    <m/>
    <s v="CY 2023"/>
    <m/>
    <m/>
    <n v="1"/>
  </r>
  <r>
    <x v="2"/>
    <s v="Region VIII"/>
    <s v="Leyte"/>
    <n v="121948"/>
    <s v="Cantariwis Elementary School"/>
    <s v="TOLOSA"/>
    <n v="1"/>
    <n v="1"/>
    <n v="2"/>
    <s v="CONSTRUCTION OF TWO (2) UNITS ONE (1) STOREY - TWO (2) CLASSROOMS SCHOOL BUILDING (WITH COMMON TOILET) WITH        PROVISION OF RAINWATER COLLECTOR, SCHOOL FURNITURE, SOLAR PV ENERGY SYSTEM, AND WATER SYSTEM"/>
    <n v="13353072.290604701"/>
    <n v="6133609.4400000004"/>
    <s v="Completed"/>
    <n v="1"/>
    <d v="2023-05-04T00:00:00"/>
    <d v="2023-04-28T00:00:00"/>
    <s v="2022 - LMS (RVIII) - LEYTE - Lot 4"/>
    <s v="2022 - LMS (RVIII) - LEYTE - Lot 4"/>
    <n v="44839"/>
    <n v="44848"/>
    <n v="44867"/>
    <n v="44888"/>
    <n v="44893"/>
    <s v="VHITS D.G. BUILDERS AND ENTERPRISES"/>
    <s v="completed"/>
    <n v="0"/>
    <n v="0"/>
    <n v="0"/>
    <n v="0"/>
    <n v="1"/>
    <n v="0"/>
    <n v="0"/>
    <n v="0"/>
    <n v="0"/>
    <n v="0"/>
    <n v="2"/>
    <n v="0"/>
    <n v="0"/>
    <n v="0"/>
    <n v="0"/>
    <n v="0"/>
    <n v="1"/>
    <n v="0"/>
    <n v="1"/>
    <n v="0"/>
    <n v="12.23"/>
    <m/>
    <n v="1"/>
    <m/>
    <m/>
    <m/>
    <m/>
    <s v="CY 2023"/>
    <m/>
    <m/>
    <n v="1"/>
  </r>
  <r>
    <x v="2"/>
    <s v="Region VIII"/>
    <s v="Leyte"/>
    <n v="121521"/>
    <s v="Caridad Primary School"/>
    <s v="JULITA"/>
    <n v="2"/>
    <n v="1"/>
    <n v="4"/>
    <s v="CONSTRUCTION OF ONE (1) STOREY - FOUR (4) CLASSROOMS SCHOOL BUILDING (WITH COMMON TOILET) WITH PROVISION OF RAINWATER COLLECTOR, SCHOOL FURNITURE, SOLAR PV ENERGY SYSTEM, AND WATER SYSTEM"/>
    <n v="18012019.060907707"/>
    <n v="13314317.27"/>
    <s v="Completed"/>
    <n v="1"/>
    <d v="2023-06-30T00:00:00"/>
    <d v="2023-07-08T00:00:00"/>
    <s v="2022 - LMS (RVIII) - LEYTE - Lot 1"/>
    <s v="2022 - LMS (RVIII) - LEYTE - Lot 1"/>
    <n v="44839"/>
    <n v="44848"/>
    <n v="44867"/>
    <n v="44887"/>
    <n v="44890"/>
    <s v="ROVINVAL ENGINEERING &amp; CONSTRUCTION"/>
    <s v="completed"/>
    <n v="0"/>
    <n v="0"/>
    <n v="0"/>
    <n v="0"/>
    <n v="1"/>
    <n v="0"/>
    <n v="0"/>
    <n v="0"/>
    <n v="0"/>
    <n v="0"/>
    <n v="4"/>
    <n v="0"/>
    <n v="0"/>
    <n v="0"/>
    <n v="0"/>
    <n v="0"/>
    <n v="1"/>
    <n v="0"/>
    <n v="1"/>
    <n v="0"/>
    <n v="1.24"/>
    <m/>
    <n v="1"/>
    <m/>
    <m/>
    <m/>
    <m/>
    <s v="CY 2024"/>
    <m/>
    <m/>
    <n v="1"/>
  </r>
  <r>
    <x v="2"/>
    <s v="Region VIII"/>
    <s v="Leyte"/>
    <n v="121734"/>
    <s v="San Jose Elementary School"/>
    <s v="MERIDA"/>
    <n v="4"/>
    <n v="1"/>
    <n v="4"/>
    <s v="CONSTRUCTION OF ONE (1) STOREY - FOUR (4) CLASSROOMS SCHOOL BUILDING (WITH COMMON TOILET) WITH PROVISION OF RAINWATER COLLECTOR, SCHOOL FURNITURE, PERIMETER FENCE, SOLAR PV ENERGY SYSTEM"/>
    <n v="18232629.247986235"/>
    <n v="12604337.279999999"/>
    <s v="Completed"/>
    <n v="1"/>
    <d v="2023-06-30T00:00:00"/>
    <d v="2024-02-02T00:00:00"/>
    <s v="2022 - LMS (RVIII) - LEYTE - Lot 2"/>
    <s v="2022 - LMS (RVIII) - LEYTE - Lot 2"/>
    <n v="44839"/>
    <n v="44848"/>
    <n v="44867"/>
    <n v="44887"/>
    <n v="44890"/>
    <s v="ROVINVAL ENGINEERING &amp; CONSTRUCTION"/>
    <s v="completed"/>
    <n v="0"/>
    <n v="0"/>
    <n v="0"/>
    <n v="0"/>
    <n v="1"/>
    <n v="0"/>
    <n v="0"/>
    <n v="0"/>
    <n v="0"/>
    <n v="0"/>
    <n v="4"/>
    <n v="0"/>
    <n v="0"/>
    <n v="0"/>
    <n v="0"/>
    <n v="0"/>
    <n v="1"/>
    <n v="0"/>
    <n v="1"/>
    <n v="0"/>
    <n v="12.23"/>
    <m/>
    <n v="0"/>
    <n v="1"/>
    <m/>
    <m/>
    <m/>
    <s v="CY 2023"/>
    <m/>
    <m/>
    <n v="1"/>
  </r>
  <r>
    <x v="2"/>
    <s v="Region VIII"/>
    <s v="Leyte"/>
    <n v="121407"/>
    <s v="Himokilan Elementary School"/>
    <s v="HINDANG"/>
    <n v="5"/>
    <n v="1"/>
    <n v="4"/>
    <s v="CONSTRUCTION OF ONE (1) STOREY - FOUR (4) CLASSROOMS SCHOOL BUILDING (WITH COMMON TOILET) WITH PROVISION OF RAINWATER COLLECTOR, SCHOOL FURNITURE, PERIMETER FENCE, SOLAR PV ENERGY SYSTEM AND WATER SYSTEM"/>
    <n v="16283462.690947121"/>
    <n v="16112917.300000001"/>
    <s v="Completed"/>
    <n v="1"/>
    <d v="2023-04-28T00:00:00"/>
    <d v="2023-04-28T00:00:00"/>
    <s v="2022 - LMS (RVIII) - LEYTE - Lot 1"/>
    <s v="2022 - LMS (RVIII) - LEYTE - Lot 1"/>
    <n v="44676"/>
    <n v="44693"/>
    <n v="44708"/>
    <n v="44827"/>
    <n v="44827"/>
    <s v="V.JYN ENTERPRISES"/>
    <s v="COMPLETED"/>
    <n v="0"/>
    <n v="0"/>
    <n v="0"/>
    <n v="0"/>
    <n v="1"/>
    <n v="0"/>
    <n v="0"/>
    <n v="0"/>
    <n v="0"/>
    <n v="0"/>
    <n v="4"/>
    <n v="0"/>
    <n v="0"/>
    <n v="0"/>
    <n v="0"/>
    <n v="0"/>
    <n v="1"/>
    <n v="0"/>
    <n v="1"/>
    <n v="0"/>
    <n v="8.23"/>
    <m/>
    <n v="1"/>
    <m/>
    <m/>
    <m/>
    <m/>
    <s v="CY 2023"/>
    <m/>
    <m/>
    <n v="1"/>
  </r>
  <r>
    <x v="2"/>
    <s v="Region VIII"/>
    <s v="Northern Samar"/>
    <n v="122790"/>
    <s v="Bagong Silang ES"/>
    <s v="BIRI"/>
    <n v="1"/>
    <n v="1"/>
    <n v="3"/>
    <s v="CONSTRUCTION OF ONE (1) STOREY - THREE (3) CLASSROOMS SCHOOL BUILDING (WITH COMMON TOILET) WITH PROVISION OF RAINWATER COLLECTOR, SCHOOL FURNITURE,  SOLAR PV ENERGY SYSTEM, AND WATER SYSTEM"/>
    <n v="18778633.5953"/>
    <n v="16732343.93"/>
    <s v="Completed"/>
    <n v="1"/>
    <d v="2024-02-10T00:00:00"/>
    <d v="2024-10-31T00:00:00"/>
    <s v="CY 2022 LMS2022-RVIII-NS-Batch-2-L1"/>
    <s v="CY 2022 LMS2022-RVIII-NS-Batch-2-L1"/>
    <n v="45056"/>
    <n v="45066"/>
    <n v="45076"/>
    <n v="45131"/>
    <n v="45142"/>
    <s v="OPEN BUILDERS INC"/>
    <s v="Completed"/>
    <n v="0"/>
    <n v="0"/>
    <n v="0"/>
    <n v="0"/>
    <n v="1"/>
    <n v="0"/>
    <n v="0"/>
    <n v="0"/>
    <n v="0"/>
    <n v="0"/>
    <n v="3"/>
    <n v="0"/>
    <n v="0"/>
    <n v="0"/>
    <n v="0"/>
    <n v="0"/>
    <n v="1"/>
    <n v="0"/>
    <n v="1"/>
    <n v="0"/>
    <n v="10.24"/>
    <m/>
    <n v="0"/>
    <n v="1"/>
    <m/>
    <m/>
    <m/>
    <m/>
    <m/>
    <m/>
    <n v="1"/>
  </r>
  <r>
    <x v="2"/>
    <s v="Region VIII"/>
    <s v="Northern Samar"/>
    <n v="122823"/>
    <s v="Diraya ES"/>
    <s v="CAPUL"/>
    <n v="1"/>
    <n v="1"/>
    <n v="3"/>
    <s v="CONSTRUCTION OF ONE (1) STOREY - THREE (3) CLASSROOMS SCHOOL BUILDING (WITH COMMON TOILET) WITH PROVISION OF RAINWATER COLLECTOR, SCHOOL FURNITURE,  SOLAR PV ENERGY SYSTEM, WATER SYSTEM AND CONSTRUCTION OF FLOOD MARKER"/>
    <n v="17825575.284400001"/>
    <n v="19434689.34"/>
    <s v="Completed"/>
    <n v="1"/>
    <d v="2023-06-18T00:00:00"/>
    <d v="2023-06-18T00:00:00"/>
    <s v="CY 2022 LMS2022-RVIII-NS-Batch-2-L2"/>
    <s v="CY 2022 LMS2022-RVIII-NS-Batch-2-L2"/>
    <n v="44888"/>
    <n v="44896"/>
    <n v="44908"/>
    <n v="44928"/>
    <n v="44942"/>
    <s v="ADB DYNAMIC BUILDER/JD PARTUZA CONSTRUCTION JV"/>
    <s v="Completed"/>
    <n v="0"/>
    <n v="0"/>
    <n v="0"/>
    <n v="0"/>
    <n v="1"/>
    <n v="0"/>
    <n v="0"/>
    <n v="0"/>
    <n v="0"/>
    <n v="0"/>
    <n v="3"/>
    <n v="0"/>
    <n v="0"/>
    <n v="0"/>
    <n v="0"/>
    <n v="0"/>
    <n v="1"/>
    <n v="0"/>
    <n v="1"/>
    <n v="0"/>
    <n v="3.24"/>
    <m/>
    <n v="0"/>
    <n v="1"/>
    <m/>
    <m/>
    <m/>
    <s v="CY 2024"/>
    <m/>
    <m/>
    <n v="1"/>
  </r>
  <r>
    <x v="2"/>
    <s v="Region VIII"/>
    <s v="Northern Samar"/>
    <n v="193004"/>
    <s v="R.F. Tobes Mem. School"/>
    <s v="ROSARIO"/>
    <n v="1"/>
    <n v="1"/>
    <n v="3"/>
    <s v="CONSTRUCTION OF ONE (1) STOREY - THREE (3) CLASSROOMS SCHOOL BUILDING (WITH COMMON TOILET) WITH PROVISION OF RAINWATER COLLECTOR, SCHOOL FURNITURE,  SOLAR PV ENERGY SYSTEM, WATER SYSTEM AND CONSTRUCTION OF FLOOD MARKER"/>
    <n v="17471692.6459"/>
    <m/>
    <s v="Completed"/>
    <n v="1"/>
    <m/>
    <m/>
    <m/>
    <m/>
    <m/>
    <m/>
    <m/>
    <m/>
    <m/>
    <m/>
    <s v="Cancelled"/>
    <n v="0"/>
    <n v="0"/>
    <n v="0"/>
    <n v="0"/>
    <n v="1"/>
    <n v="0"/>
    <n v="0"/>
    <n v="0"/>
    <n v="0"/>
    <n v="0"/>
    <n v="3"/>
    <n v="0"/>
    <n v="0"/>
    <n v="0"/>
    <n v="0"/>
    <n v="0"/>
    <n v="1"/>
    <n v="0"/>
    <n v="1"/>
    <n v="0"/>
    <n v="10.24"/>
    <m/>
    <n v="0"/>
    <n v="1"/>
    <m/>
    <m/>
    <m/>
    <m/>
    <m/>
    <m/>
    <n v="1"/>
  </r>
  <r>
    <x v="2"/>
    <s v="Region VIII"/>
    <s v="Northern Samar"/>
    <n v="123271"/>
    <s v="Buenasuerte ES"/>
    <s v="VICTORIA"/>
    <n v="1"/>
    <n v="1"/>
    <n v="2"/>
    <s v="CONSTRUCTION OF ONE (1) STOREY - TWO (2) CLASSROOMS SCHOOL BUILDING (WITH COMMON TOILET) WITH PROVISION OF RAINWATER COLLECTOR, SCHOOL FURNITURE, SOLAR PV ENERGY SYSTEM, AND WATER SYSTEM"/>
    <n v="15631093.108100001"/>
    <n v="15310510.460000001"/>
    <s v="Completed"/>
    <n v="1"/>
    <d v="2023-06-07T00:00:00"/>
    <d v="2023-06-07T00:00:00"/>
    <s v="CY 2022 LMS2022-RVIII-NS-B1"/>
    <s v="CY 2022 LMS2022-RVIII-NS-B1"/>
    <n v="44888"/>
    <n v="44896"/>
    <n v="44908"/>
    <n v="44928"/>
    <n v="44942"/>
    <s v="SAL CONSTRUCTION"/>
    <s v="Completed"/>
    <n v="0"/>
    <n v="0"/>
    <n v="0"/>
    <n v="0"/>
    <n v="1"/>
    <n v="0"/>
    <n v="0"/>
    <n v="0"/>
    <n v="0"/>
    <n v="0"/>
    <n v="2"/>
    <n v="0"/>
    <n v="0"/>
    <n v="0"/>
    <n v="0"/>
    <n v="0"/>
    <n v="1"/>
    <n v="0"/>
    <n v="1"/>
    <n v="0"/>
    <n v="12.23"/>
    <m/>
    <n v="0"/>
    <n v="1"/>
    <m/>
    <m/>
    <m/>
    <s v="CY 2023"/>
    <m/>
    <m/>
    <n v="1"/>
  </r>
  <r>
    <x v="2"/>
    <s v="Region VIII"/>
    <s v="Samar (Western Samar)"/>
    <n v="123549"/>
    <s v="Matuguinao CES"/>
    <s v="MATUGUINAO"/>
    <n v="1"/>
    <n v="1"/>
    <n v="10"/>
    <s v="CONSTRUCTION OF ONE (1) STOREY - FOUR (4) CLASSROOMS SCHOOL BUILDING (WITH COMMON TOILET) WITH PROVISION OF RAINWATER COLLECTOR, SCHOOL FURNITURE, SOLAR PV ENERGY SYSTEM,  WATER SYSTEM, FLOOD MARKER AND REPAIR OF 6 CLASSROOMS"/>
    <n v="22455102.9318"/>
    <n v="22842142.859999999"/>
    <s v="Completed"/>
    <n v="1"/>
    <d v="2023-05-03T00:00:00"/>
    <d v="2023-05-03T00:00:00"/>
    <s v="CY2022LMSPB2L2"/>
    <s v="2022-00044"/>
    <n v="44841"/>
    <n v="44848"/>
    <n v="44860"/>
    <n v="44876"/>
    <n v="44887"/>
    <s v="VHITS DG BUILDERS"/>
    <s v="NONE"/>
    <n v="0"/>
    <n v="0"/>
    <n v="0"/>
    <n v="0"/>
    <n v="1"/>
    <n v="0"/>
    <n v="0"/>
    <n v="0"/>
    <n v="0"/>
    <n v="0"/>
    <n v="10"/>
    <n v="0"/>
    <n v="0"/>
    <n v="0"/>
    <n v="0"/>
    <n v="0"/>
    <n v="1"/>
    <n v="0"/>
    <n v="1"/>
    <n v="0"/>
    <n v="8.23"/>
    <m/>
    <m/>
    <m/>
    <m/>
    <m/>
    <m/>
    <s v="CY 2023"/>
    <m/>
    <m/>
    <n v="1"/>
  </r>
  <r>
    <x v="2"/>
    <s v="Region VIII"/>
    <s v="Samar (Western Samar)"/>
    <n v="123583"/>
    <s v="Bugho ES"/>
    <s v="JIABONG"/>
    <n v="2"/>
    <n v="1"/>
    <n v="4"/>
    <s v="CONSTRUCTION OF ONE (1) STOREY - FOUR (4) CLASSROOMS SCHOOL BUILDING (WITH COMMON TOILET) WITH PROVISION OF RAINWATER COLLECTOR, SCHOOL FURNITURE, SOLAR PV ENERGY SYSTEM, WATER SYSTEM AND FLOOD MARKER"/>
    <n v="19752204.430500001"/>
    <n v="19455461.719999999"/>
    <s v="Completed"/>
    <n v="1"/>
    <d v="2022-12-03T00:00:00"/>
    <d v="2022-12-12T00:00:00"/>
    <s v="CY2022LMSPLOT1"/>
    <s v="2022-00018"/>
    <n v="44705"/>
    <n v="44714"/>
    <n v="44726"/>
    <n v="44764"/>
    <n v="44776"/>
    <s v="SAMARINAN CONSTRUCTION INC"/>
    <s v="NONE"/>
    <n v="0"/>
    <n v="0"/>
    <n v="0"/>
    <n v="0"/>
    <n v="1"/>
    <n v="0"/>
    <n v="0"/>
    <n v="0"/>
    <n v="0"/>
    <n v="0"/>
    <n v="4"/>
    <n v="0"/>
    <n v="0"/>
    <n v="0"/>
    <n v="0"/>
    <n v="0"/>
    <n v="1"/>
    <n v="0"/>
    <n v="1"/>
    <n v="0"/>
    <s v="previous yrs"/>
    <m/>
    <m/>
    <m/>
    <m/>
    <m/>
    <m/>
    <s v="CY 2022"/>
    <m/>
    <m/>
    <n v="1"/>
  </r>
  <r>
    <x v="2"/>
    <s v="Region VIII"/>
    <s v="Samar (Western Samar)"/>
    <n v="501931"/>
    <s v="Camayse Integrated School"/>
    <s v="ZUMARRAGA"/>
    <n v="2"/>
    <n v="1"/>
    <n v="4"/>
    <s v="CONSTRUCTION OF ONE (1) STOREY - FOUR (4) CLASSROOMS SCHOOL BUILDING (WITH COMMON TOILET) WITH PROVISION OF RAINWATER COLLECTOR, SCHOOL FURNITURE, SOLAR PV ENERGY SYSTEM, WATER SYSTEM AND FLOOD MARKER"/>
    <n v="20597729.182700001"/>
    <n v="23519497.039999999"/>
    <s v="Completed"/>
    <n v="1"/>
    <d v="2023-07-16T00:00:00"/>
    <d v="2023-08-25T00:00:00"/>
    <s v="CY2022LMSPB2L1"/>
    <s v="2022-00043"/>
    <n v="44841"/>
    <n v="44848"/>
    <n v="44860"/>
    <n v="44876"/>
    <n v="44887"/>
    <s v="GPUY CONSTRUCTION AND SUPPLIES"/>
    <s v="WITH LIQUIDATED DAMAGES"/>
    <n v="0"/>
    <n v="0"/>
    <n v="0"/>
    <n v="0"/>
    <n v="1"/>
    <n v="0"/>
    <n v="0"/>
    <n v="0"/>
    <n v="0"/>
    <n v="0"/>
    <n v="4"/>
    <n v="0"/>
    <n v="0"/>
    <n v="0"/>
    <n v="0"/>
    <n v="0"/>
    <n v="1"/>
    <n v="0"/>
    <n v="1"/>
    <n v="0"/>
    <n v="12.23"/>
    <m/>
    <n v="1"/>
    <m/>
    <m/>
    <m/>
    <m/>
    <s v="CY 2023"/>
    <m/>
    <m/>
    <n v="1"/>
  </r>
  <r>
    <x v="2"/>
    <s v="Region VIII"/>
    <s v="Southern Leyte"/>
    <n v="122062"/>
    <s v="Amaga Elementary School"/>
    <s v="HINUNDAYAN"/>
    <n v="0"/>
    <n v="1"/>
    <n v="4"/>
    <s v="CONSTRUCTION OF TWO (2) UNIT - ONE (1) STOREY - TWO (2) CLASSROOMS SCHOOL BUILDING (WITH COMMON TOILET) WITH PROVISION OF RAINWATER COLLECTOR, SCHOOL FURNITURE, SOLAR PV ENERGY SYSTEM AND WATER SYSTEM AND REPAIR OF EXISTING CLASSROOM"/>
    <n v="20946372.153299998"/>
    <n v="20663270.390000001"/>
    <s v="Completed"/>
    <n v="1"/>
    <d v="2023-01-30T00:00:00"/>
    <d v="2023-03-24T00:00:00"/>
    <s v="CY2022-LMS-L1"/>
    <s v="CY2022-LMS-L1"/>
    <n v="44677"/>
    <n v="44685"/>
    <n v="44698"/>
    <n v="44739"/>
    <n v="44774"/>
    <s v="3MC KING CIVIL ENGINEERING CONSTRUCTION"/>
    <s v="Completed"/>
    <n v="0"/>
    <n v="0"/>
    <n v="0"/>
    <n v="0"/>
    <n v="1"/>
    <n v="0"/>
    <n v="0"/>
    <n v="0"/>
    <n v="0"/>
    <n v="0"/>
    <n v="4"/>
    <n v="0"/>
    <n v="0"/>
    <n v="0"/>
    <n v="0"/>
    <n v="0"/>
    <n v="1"/>
    <n v="0"/>
    <n v="1"/>
    <n v="0"/>
    <n v="8.23"/>
    <m/>
    <n v="1"/>
    <m/>
    <m/>
    <m/>
    <m/>
    <s v="CY 2023"/>
    <m/>
    <m/>
    <n v="1"/>
  </r>
  <r>
    <x v="2"/>
    <s v="Region VIII"/>
    <s v="Southern Leyte"/>
    <n v="192031"/>
    <s v="Cat-iwing MG Elem School"/>
    <s v="HINUNDAYAN"/>
    <n v="0"/>
    <n v="1"/>
    <n v="4"/>
    <s v="CONSTRUCTION OF ONE (1) STOREY - TWO (2) CLASSROOMS SCHOOL BUILDING (WITHOUT TOILET) WITH PROVISION OF RAINWATER COLLECTOR, WATER AND SANITATION FACILITIES  (4-SEATER), WATER SYSTEM, SOLAR POWER ENERGY SYSTEM, FLOOD MARKER AND REPAIR OF EXISTING CLASSROOMS"/>
    <n v="13697447.694"/>
    <n v="13750750.189999999"/>
    <s v="Completed"/>
    <n v="1"/>
    <d v="2023-02-06T00:00:00"/>
    <d v="2023-01-26T00:00:00"/>
    <s v="CY2022-LMS-B2-L1"/>
    <s v="CY2022-LMS-B2-L1"/>
    <n v="44844"/>
    <n v="44851"/>
    <n v="44865"/>
    <n v="44916"/>
    <n v="44937"/>
    <s v="BENCH CONSTRUCTION AND SUPPLY"/>
    <s v="Completed"/>
    <n v="0"/>
    <n v="0"/>
    <n v="0"/>
    <n v="0"/>
    <n v="1"/>
    <n v="0"/>
    <n v="0"/>
    <n v="0"/>
    <n v="0"/>
    <n v="0"/>
    <n v="4"/>
    <n v="0"/>
    <n v="0"/>
    <n v="0"/>
    <n v="0"/>
    <n v="0"/>
    <n v="1"/>
    <n v="0"/>
    <n v="1"/>
    <n v="0"/>
    <n v="8.23"/>
    <m/>
    <n v="0"/>
    <n v="1"/>
    <m/>
    <m/>
    <m/>
    <s v="CY 2023"/>
    <m/>
    <m/>
    <n v="1"/>
  </r>
  <r>
    <x v="2"/>
    <s v="Region VIII"/>
    <s v="Southern Leyte"/>
    <n v="122233"/>
    <s v="Bulawan Primary School"/>
    <s v="PINTUYAN"/>
    <n v="0"/>
    <n v="1"/>
    <n v="4"/>
    <s v="CONSTRUCTION OF ONE (1) UNIT - ONE (1) STOREY - TWO (2) CLASSROOMS SCHOOL BUILDING (WITH COMMON TOILET) WITH PROVISION OF RAINWATER COLLECTOR, WATER SYSTEM, SOLAR POWER ENERGY SYSTEM,  FLOOD MARKER AND REPAIR OF EXISTING CLASSROOMS"/>
    <n v="14948077.497300001"/>
    <n v="13082478.98"/>
    <s v="Completed"/>
    <n v="1"/>
    <d v="2023-02-06T00:00:00"/>
    <d v="2023-11-30T00:00:00"/>
    <s v=" CY2022-LMS-B2-L2"/>
    <s v=" CY2022-LMS-B2-L2"/>
    <n v="44844"/>
    <n v="44851"/>
    <n v="44865"/>
    <n v="44916"/>
    <n v="44937"/>
    <s v="3MC KING CIVIL ENGINEERING CONSTRUCTION"/>
    <s v="Completed"/>
    <n v="0"/>
    <n v="0"/>
    <n v="0"/>
    <n v="0"/>
    <n v="1"/>
    <n v="0"/>
    <n v="0"/>
    <n v="0"/>
    <n v="0"/>
    <n v="0"/>
    <n v="4"/>
    <n v="0"/>
    <n v="0"/>
    <n v="0"/>
    <n v="0"/>
    <n v="0"/>
    <n v="1"/>
    <n v="0"/>
    <n v="1"/>
    <n v="0"/>
    <n v="8.23"/>
    <m/>
    <n v="0"/>
    <n v="1"/>
    <m/>
    <m/>
    <m/>
    <s v="CY 2023"/>
    <m/>
    <m/>
    <n v="1"/>
  </r>
  <r>
    <x v="2"/>
    <s v="Region VIII"/>
    <s v="Southern Leyte"/>
    <n v="122313"/>
    <s v="Carnaga Elementary School"/>
    <s v="TOMAS OPPUS"/>
    <n v="0"/>
    <n v="1"/>
    <n v="2"/>
    <s v="CONSTRUCTION OF ONE (1) UNIT - ONE (1) STOREY - TWO (2) CLASSROOMS SCHOOL BUILDING (WITH COMMON TOILET) WITH PROVISION OF RAINWATER COLLECTOR, SCHOOL FURNITURE, SOLAR PV ENERGY SYSTEM AND WATER SYSTEM AND REPAIR OF EXISTING CLASSROOM"/>
    <n v="14814618.2991"/>
    <n v="14592604.890000001"/>
    <s v="Completed"/>
    <n v="1"/>
    <d v="2022-12-21T00:00:00"/>
    <d v="2023-03-09T00:00:00"/>
    <s v="CY2022-LMS-L2"/>
    <s v="CY2022-LMS-L2"/>
    <n v="44677"/>
    <n v="44685"/>
    <n v="44698"/>
    <n v="44739"/>
    <n v="44774"/>
    <s v="3MC KING CIVIL ENGINEERING CONSTRUCTION"/>
    <s v="Completed"/>
    <n v="0"/>
    <n v="0"/>
    <n v="0"/>
    <n v="0"/>
    <n v="1"/>
    <n v="0"/>
    <n v="0"/>
    <n v="0"/>
    <n v="0"/>
    <n v="0"/>
    <n v="2"/>
    <n v="0"/>
    <n v="0"/>
    <n v="0"/>
    <n v="0"/>
    <n v="0"/>
    <n v="1"/>
    <n v="0"/>
    <n v="1"/>
    <n v="0"/>
    <s v="previous yrs"/>
    <m/>
    <m/>
    <m/>
    <m/>
    <m/>
    <m/>
    <s v="CY 2022"/>
    <m/>
    <m/>
    <n v="1"/>
  </r>
  <r>
    <x v="2"/>
    <s v="Region X"/>
    <s v="El Salvador"/>
    <n v="304768"/>
    <s v="Himaya National High School"/>
    <s v="CITY OF EL SALVADOR"/>
    <n v="2"/>
    <n v="1"/>
    <n v="3"/>
    <s v="CONSTRUCTION OF ONE (1) STOREY - THREE (3) CLASSROOMS SCHOOL BUILDING (WITH COMMON TOILET) WITH PROVISION OF RAINWATER COLLECTOR, SCHOOL FURNITURE, SOLAR PV ENERGY SYSTEM, AND WATER SYSTEM"/>
    <n v="16459251.536499999"/>
    <n v="11765349.85"/>
    <s v="Completed"/>
    <n v="1"/>
    <d v="2024-01-17T00:00:00"/>
    <d v="2023-08-18T00:00:00"/>
    <s v="2022-10-0228"/>
    <s v="2022-12-0327"/>
    <d v="2023-04-25T00:00:00"/>
    <d v="2023-05-03T00:00:00"/>
    <d v="2023-05-15T00:00:00"/>
    <d v="2023-07-11T00:00:00"/>
    <d v="2023-07-14T00:00:00"/>
    <s v="ROVINVAL ENGINEERING AND CONSTRUCTION"/>
    <s v="Completed"/>
    <n v="0"/>
    <n v="0"/>
    <n v="0"/>
    <n v="0"/>
    <n v="1"/>
    <n v="0"/>
    <n v="0"/>
    <n v="0"/>
    <n v="0"/>
    <n v="0"/>
    <n v="3"/>
    <n v="0"/>
    <n v="0"/>
    <n v="0"/>
    <n v="0"/>
    <n v="0"/>
    <n v="1"/>
    <n v="0"/>
    <n v="1"/>
    <n v="0"/>
    <n v="8.23"/>
    <m/>
    <n v="1"/>
    <m/>
    <m/>
    <m/>
    <m/>
    <s v="CY 2023"/>
    <m/>
    <m/>
    <n v="1"/>
  </r>
  <r>
    <x v="2"/>
    <s v="Region X"/>
    <s v="El Salvador"/>
    <n v="305683"/>
    <s v="Sambulawan National High School"/>
    <s v="CITY OF EL SALVADOR"/>
    <n v="2"/>
    <n v="1"/>
    <n v="3"/>
    <s v="CONSTRUCTION OF ONE (1) STOREY - THREE (3) CLASSROOMS SCHOOL BUILDING (WITH COMMON TOILET) WITH PROVISION OF RAINWATER COLLECTOR, SCHOOL FURNITURE, SOLAR PV ENERGY SYSTEM, AND WATER SYSTEM"/>
    <n v="16469856.536499999"/>
    <n v="12076295.82"/>
    <s v="Completed"/>
    <n v="1"/>
    <d v="2023-12-31T00:00:00"/>
    <d v="2023-09-06T00:00:00"/>
    <s v="2022-04-0065"/>
    <s v="2022-09-0205"/>
    <d v="2023-04-25T00:00:00"/>
    <d v="2023-05-03T00:00:00"/>
    <d v="2023-05-15T00:00:00"/>
    <d v="2023-07-07T00:00:00"/>
    <d v="2023-07-27T00:00:00"/>
    <s v="LJPM BUILDERS AND CONSTRUCTION SUPPLY"/>
    <s v="Completed"/>
    <n v="0"/>
    <n v="0"/>
    <n v="0"/>
    <n v="0"/>
    <n v="1"/>
    <n v="0"/>
    <n v="0"/>
    <n v="0"/>
    <n v="0"/>
    <n v="0"/>
    <n v="3"/>
    <n v="0"/>
    <n v="0"/>
    <n v="0"/>
    <n v="0"/>
    <n v="0"/>
    <n v="1"/>
    <n v="0"/>
    <n v="1"/>
    <n v="0"/>
    <n v="8.23"/>
    <m/>
    <n v="1"/>
    <m/>
    <m/>
    <m/>
    <m/>
    <s v="CY 2023"/>
    <m/>
    <m/>
    <n v="1"/>
  </r>
  <r>
    <x v="2"/>
    <s v="Region X"/>
    <s v="Lanao del Norte"/>
    <n v="127171"/>
    <s v="Sigayan Adil PS"/>
    <s v="PANTAR"/>
    <n v="1"/>
    <n v="1"/>
    <n v="4"/>
    <s v="CONSTRUCTION OF ONE (1) STOREY - TWO (2) CLASSROOMS SCHOOL BUILDING (WITH COMMON TOILET) WITH PROVISION OF   RAINWATER COLLECTOR, SCHOOL FURNITURE, WATER SYSTEM AND REPAIR &amp; REHABILITATION OF CLASSROOMS."/>
    <n v="17137950.740599997"/>
    <n v="12954954.09"/>
    <s v="Completed"/>
    <n v="1"/>
    <d v="2023-06-09T00:00:00"/>
    <d v="2023-06-10T00:00:00"/>
    <s v="2023-02(Infra)"/>
    <n v="44958"/>
    <d v="2022-11-23T00:00:00"/>
    <d v="2022-12-01T00:00:00"/>
    <d v="2022-12-19T00:00:00"/>
    <d v="2023-01-09T00:00:00"/>
    <d v="2023-02-09T00:00:00"/>
    <s v="S&amp; J BUILDERS"/>
    <s v="Completed"/>
    <n v="0"/>
    <n v="0"/>
    <n v="0"/>
    <n v="0"/>
    <n v="1"/>
    <n v="0"/>
    <n v="0"/>
    <n v="0"/>
    <n v="0"/>
    <n v="0"/>
    <n v="4"/>
    <n v="0"/>
    <n v="0"/>
    <n v="0"/>
    <n v="0"/>
    <n v="0"/>
    <n v="1"/>
    <n v="0"/>
    <n v="1"/>
    <n v="0"/>
    <n v="12.23"/>
    <m/>
    <n v="1"/>
    <m/>
    <m/>
    <m/>
    <m/>
    <s v="CY 2023"/>
    <m/>
    <m/>
    <n v="0"/>
  </r>
  <r>
    <x v="2"/>
    <s v="Region X"/>
    <s v="Lanao del Norte"/>
    <n v="127101"/>
    <s v="Durianon Primary School"/>
    <s v="MAGSAYSAY"/>
    <n v="2"/>
    <n v="1"/>
    <n v="2"/>
    <s v="CONSTRUCTION OF ONE (1) STOREY - TWO (2) CLASSROOMS SCHOOL BUILDING (WITH COMMON TOILET) WITH PROVISION OF   RAINWATER COLLECTOR, SCHOOL FURNITURE, WATER SYSTEM AND REPAIR &amp; REHABILITATION OF CLASSROOMS."/>
    <n v="15730677.805199999"/>
    <n v="0"/>
    <s v="Completed"/>
    <n v="1"/>
    <d v="2023-06-09T00:00:00"/>
    <d v="2023-05-05T00:00:00"/>
    <s v="2023-01(Infra)"/>
    <n v="44927"/>
    <d v="2022-11-23T00:00:00"/>
    <d v="2022-12-01T00:00:00"/>
    <d v="2022-12-19T00:00:00"/>
    <d v="2023-01-09T00:00:00"/>
    <d v="2023-02-09T00:00:00"/>
    <s v="AHM BUILDERS"/>
    <s v="Completed"/>
    <n v="0"/>
    <n v="0"/>
    <n v="0"/>
    <n v="0"/>
    <n v="1"/>
    <n v="0"/>
    <n v="0"/>
    <n v="0"/>
    <n v="0"/>
    <n v="0"/>
    <n v="2"/>
    <n v="0"/>
    <n v="0"/>
    <n v="0"/>
    <n v="0"/>
    <n v="0"/>
    <n v="1"/>
    <n v="0"/>
    <n v="1"/>
    <n v="0"/>
    <n v="12.23"/>
    <m/>
    <n v="0"/>
    <n v="1"/>
    <m/>
    <m/>
    <m/>
    <s v="CY 2023"/>
    <m/>
    <m/>
    <n v="0"/>
  </r>
  <r>
    <x v="2"/>
    <s v="Region X"/>
    <s v="Lanao del Norte"/>
    <n v="501602"/>
    <s v="Pelingkingan Integrated School"/>
    <s v="TANGCAL"/>
    <n v="2"/>
    <n v="1"/>
    <n v="4"/>
    <s v="CONSTRUCTION OF ONE (1) STOREY - FOUR (4) CLASSROOMS SCHOOL BUILDING (WITH COMMON TOILET) WITH PROVISION OF RAINWATER COLLECTOR, SCHOOL FURNITURE, SOLAR PV ENERGY SYSTEM AND WATER SYSTEM"/>
    <n v="19938695.345199998"/>
    <n v="0"/>
    <s v="Completed"/>
    <n v="1"/>
    <d v="2023-01-05T00:00:00"/>
    <d v="2023-11-30T00:00:00"/>
    <s v="2022-05(infra)"/>
    <n v="44682"/>
    <d v="2022-04-20T00:00:00"/>
    <d v="2022-04-29T00:00:00"/>
    <d v="2022-05-17T00:00:00"/>
    <d v="2022-08-25T00:00:00"/>
    <d v="2022-09-07T00:00:00"/>
    <s v="N-ASIACOM"/>
    <s v="Completed"/>
    <n v="0"/>
    <n v="0"/>
    <n v="0"/>
    <n v="0"/>
    <n v="1"/>
    <n v="0"/>
    <n v="0"/>
    <n v="0"/>
    <n v="0"/>
    <n v="0"/>
    <n v="4"/>
    <n v="0"/>
    <n v="0"/>
    <n v="0"/>
    <n v="0"/>
    <n v="0"/>
    <n v="1"/>
    <n v="0"/>
    <n v="1"/>
    <n v="0"/>
    <n v="12.23"/>
    <m/>
    <n v="1"/>
    <m/>
    <m/>
    <m/>
    <m/>
    <s v="CY 2023"/>
    <m/>
    <m/>
    <n v="1"/>
  </r>
  <r>
    <x v="2"/>
    <s v="Region X"/>
    <s v="Misamis Occidental"/>
    <n v="127281"/>
    <s v="Naburos ES"/>
    <s v="BALIANGAO"/>
    <n v="1"/>
    <n v="1"/>
    <n v="5"/>
    <s v="CONSTRUCTION OF ONE (1) STOREY - TWO (2) CLASSROOMS SCHOOL BUILDING (WITH COMMON TOILET) WITH PROVISION OF RAINWATER COLLECTOR, SCHOOL FURNITURE, SOLAR PV ENERGY SYSTEM, AND REPAIR AND REHABILITATION OF ONE STOREY THREE (3) - CLASSROOM SCHOOL BUILDING (BLSB - TYPE 1) - (6.40m x 8.00m)"/>
    <n v="16494219.41995726"/>
    <n v="16279166.49"/>
    <s v="Completed"/>
    <n v="1"/>
    <d v="2023-08-09T00:00:00"/>
    <d v="2024-11-22T00:00:00"/>
    <s v="N/A"/>
    <s v="002-2023"/>
    <d v="2022-10-26T00:00:00"/>
    <d v="2022-11-03T00:00:00"/>
    <d v="2022-11-15T00:00:00"/>
    <d v="2022-12-14T00:00:00"/>
    <d v="2023-01-30T00:00:00"/>
    <s v="RRJ Builders"/>
    <s v="Completed"/>
    <n v="0"/>
    <n v="0"/>
    <n v="0"/>
    <n v="0"/>
    <n v="1"/>
    <n v="0"/>
    <n v="0"/>
    <n v="0"/>
    <n v="0"/>
    <n v="0"/>
    <n v="5"/>
    <n v="0"/>
    <n v="0"/>
    <n v="0"/>
    <n v="0"/>
    <n v="0"/>
    <n v="1"/>
    <n v="0"/>
    <n v="1"/>
    <n v="0"/>
    <n v="10.24"/>
    <m/>
    <n v="0"/>
    <n v="1"/>
    <m/>
    <m/>
    <m/>
    <m/>
    <m/>
    <m/>
    <n v="1"/>
  </r>
  <r>
    <x v="2"/>
    <s v="Region X"/>
    <s v="Misamis Occidental"/>
    <n v="127371"/>
    <s v="Soso-on Elementary School"/>
    <s v="CONCEPCION"/>
    <n v="1"/>
    <n v="1"/>
    <n v="3"/>
    <s v="CONSTRUCTION OF ONE (1) STOREY - THREE (3) CLASSROOMS SCHOOL BUILDING (WITH COMMON TOILET) WITH PROVISION OF RAINWATER COLLECTOR, SCHOOL FURNITURE, SOLAR PV ENERGY SYSTEM, AND WATER SYSTEM"/>
    <n v="17603739.126800001"/>
    <n v="17030172.219999999"/>
    <s v="Completed"/>
    <n v="1"/>
    <d v="2023-03-06T00:00:00"/>
    <d v="2024-07-04T00:00:00"/>
    <s v="LMS 2022-RX-Misamis Occidental-001"/>
    <s v="013-2022"/>
    <d v="2022-05-26T00:00:00"/>
    <d v="2022-06-03T00:00:00"/>
    <d v="2022-06-15T00:00:00"/>
    <d v="2022-07-14T00:00:00"/>
    <d v="2022-09-29T00:00:00"/>
    <s v="RRJ Builders"/>
    <s v="Completed"/>
    <n v="0"/>
    <n v="0"/>
    <n v="0"/>
    <n v="0"/>
    <n v="1"/>
    <n v="0"/>
    <n v="0"/>
    <n v="0"/>
    <n v="0"/>
    <n v="0"/>
    <n v="3"/>
    <n v="0"/>
    <n v="0"/>
    <n v="0"/>
    <n v="0"/>
    <n v="0"/>
    <n v="1"/>
    <n v="0"/>
    <n v="1"/>
    <n v="0"/>
    <n v="7.24"/>
    <m/>
    <n v="1"/>
    <m/>
    <m/>
    <m/>
    <m/>
    <m/>
    <m/>
    <m/>
    <n v="1"/>
  </r>
  <r>
    <x v="2"/>
    <s v="Region X"/>
    <s v="Misamis Occidental"/>
    <n v="501874"/>
    <s v="Manla Integrated School"/>
    <s v="SAPANG DALAGA"/>
    <n v="1"/>
    <n v="1"/>
    <n v="3"/>
    <s v="CONSTRUCTION OF ONE (1) STOREY - THREE (3) CLASSROOMS SCHOOL BUILDING (WITH COMMON TOILET) WITH PROVISION OF RAINWATER COLLECTOR, SCHOOL FURNITURE, AND SOLAR PV ENERGY SYSTEM"/>
    <n v="16435255.673699999"/>
    <n v="15385260.390000001"/>
    <s v="Completed"/>
    <n v="1"/>
    <d v="2023-07-08T00:00:00"/>
    <d v="2023-09-15T00:00:00"/>
    <s v="LMS 2022-RX-Misamis Occidental-002"/>
    <s v="001-2023"/>
    <d v="2022-10-26T00:00:00"/>
    <d v="2022-11-03T00:00:00"/>
    <d v="2022-11-15T00:00:00"/>
    <d v="2022-12-13T00:00:00"/>
    <d v="2023-01-27T00:00:00"/>
    <s v="3R's Builders"/>
    <s v="Completed"/>
    <n v="0"/>
    <n v="0"/>
    <n v="0"/>
    <n v="0"/>
    <n v="1"/>
    <n v="0"/>
    <n v="0"/>
    <n v="0"/>
    <n v="0"/>
    <n v="0"/>
    <n v="3"/>
    <n v="0"/>
    <n v="0"/>
    <n v="0"/>
    <n v="0"/>
    <n v="0"/>
    <n v="1"/>
    <n v="0"/>
    <n v="1"/>
    <n v="0"/>
    <n v="1.24"/>
    <m/>
    <n v="1"/>
    <m/>
    <m/>
    <m/>
    <m/>
    <s v="CY 2024"/>
    <m/>
    <m/>
    <n v="1"/>
  </r>
  <r>
    <x v="2"/>
    <s v="Region X"/>
    <s v="Misamis Oriental"/>
    <n v="201509"/>
    <s v="Dahilig ES"/>
    <s v="BALINGOAN"/>
    <n v="1"/>
    <n v="1"/>
    <n v="4"/>
    <s v="CONSTRUCTION OF 2UNITS ONE (1) STOREY - TWO (2) CLASSROOMS SCHOOL BUILDING (WITH COMMON TOILET) WITH PROVISION OF RAINWATER COLLECTOR, SCHOOL FURNITURE, SOLAR PV ENERGY SYSTEM, AND WATER SYSTEM"/>
    <n v="14773677.2926"/>
    <n v="13824219.59"/>
    <s v="Completed"/>
    <n v="1"/>
    <d v="2023-04-12T00:00:00"/>
    <d v="2023-07-11T00:00:00"/>
    <s v="PB-Infra 2022-001"/>
    <s v="n/a"/>
    <d v="2022-08-10T00:00:00"/>
    <d v="2022-08-10T00:00:00"/>
    <d v="2022-08-30T00:00:00"/>
    <d v="2022-09-22T00:00:00"/>
    <d v="2022-11-27T00:00:00"/>
    <s v="Meterking Inc."/>
    <s v="Completed"/>
    <n v="0"/>
    <n v="0"/>
    <n v="0"/>
    <n v="0"/>
    <n v="1"/>
    <n v="0"/>
    <n v="0"/>
    <n v="0"/>
    <n v="0"/>
    <n v="0"/>
    <n v="4"/>
    <n v="0"/>
    <n v="0"/>
    <n v="0"/>
    <n v="0"/>
    <n v="0"/>
    <n v="1"/>
    <n v="0"/>
    <n v="1"/>
    <n v="0"/>
    <n v="2.2400000000000002"/>
    <s v="-"/>
    <n v="1"/>
    <m/>
    <m/>
    <m/>
    <m/>
    <s v="CY 2024"/>
    <m/>
    <m/>
    <n v="1"/>
  </r>
  <r>
    <x v="3"/>
    <s v="CAR"/>
    <s v="Abra"/>
    <n v="135187"/>
    <s v="Lawigan PS"/>
    <s v="BOLINEY"/>
    <n v="0"/>
    <n v="1"/>
    <n v="2"/>
    <s v="CONSTRUCTION OF 1 STOREY 2 CLASSROOMS WITH COMMON TOILET, SCHOOL FURNITURES, WATER SYSTEM, RAINWATER COLLECTOR"/>
    <n v="11110000"/>
    <n v="14152726.43"/>
    <s v="Completed"/>
    <n v="1"/>
    <d v="2024-06-04T00:00:00"/>
    <d v="2024-06-19T00:00:00"/>
    <s v="SDO-ABRA-2023-06-043"/>
    <s v="2023-07-007"/>
    <s v="June 28, 2023"/>
    <s v="July 4, 2023"/>
    <s v="July 17, 2023"/>
    <s v="July 26, 2023"/>
    <s v="August 9, 2023"/>
    <s v="SEMBRI CONSTRUCTION"/>
    <n v="0"/>
    <n v="0"/>
    <n v="0"/>
    <n v="0"/>
    <n v="0"/>
    <n v="1"/>
    <n v="0"/>
    <n v="0"/>
    <n v="0"/>
    <n v="0"/>
    <n v="0"/>
    <n v="2"/>
    <n v="0"/>
    <n v="0"/>
    <n v="0"/>
    <n v="0"/>
    <n v="0"/>
    <n v="1"/>
    <n v="0"/>
    <n v="1"/>
    <n v="0"/>
    <n v="9.24"/>
    <s v="-"/>
    <n v="0"/>
    <n v="1"/>
    <m/>
    <m/>
    <m/>
    <m/>
    <n v="1"/>
    <m/>
    <n v="0"/>
  </r>
  <r>
    <x v="3"/>
    <s v="CAR"/>
    <s v="Abra"/>
    <n v="135047"/>
    <s v="Bacag ES"/>
    <s v="LACUB"/>
    <n v="0"/>
    <n v="1"/>
    <n v="2"/>
    <s v="CONSTRUCTION OF 1 STOREY 2 CLASSROOMS WITH COMMON TOILET, SCHOOL FURNITURES, WATER SYSTEM, RAINWATER COLLECTOR"/>
    <n v="12120000"/>
    <n v="17116471.789999999"/>
    <s v="Completed"/>
    <n v="1"/>
    <d v="2025-02-22T00:00:00"/>
    <d v="2024-04-06T00:00:00"/>
    <s v="SDO-ABRA-2023-06-043"/>
    <s v="2023-07-007"/>
    <s v="June 28, 2023"/>
    <s v="July 4, 2023"/>
    <s v="July 17, 2023"/>
    <s v="July 26, 2023"/>
    <s v="August 9, 2023"/>
    <s v="SEMBRI CONSTRUCTION"/>
    <n v="0"/>
    <n v="0"/>
    <n v="0"/>
    <n v="0"/>
    <n v="0"/>
    <n v="1"/>
    <n v="0"/>
    <n v="0"/>
    <n v="0"/>
    <n v="0"/>
    <n v="0"/>
    <n v="2"/>
    <n v="0"/>
    <n v="0"/>
    <n v="0"/>
    <n v="0"/>
    <n v="0"/>
    <n v="1"/>
    <n v="0"/>
    <n v="1"/>
    <n v="0"/>
    <n v="11.24"/>
    <s v="-"/>
    <n v="0"/>
    <n v="1"/>
    <m/>
    <m/>
    <m/>
    <m/>
    <n v="1"/>
    <m/>
    <n v="0"/>
  </r>
  <r>
    <x v="3"/>
    <s v="CAR"/>
    <s v="Abra"/>
    <n v="135092"/>
    <s v="Barit ES"/>
    <s v="LUBA"/>
    <n v="0"/>
    <n v="1"/>
    <n v="2"/>
    <s v="CONSTRUCTION OF 1 STOREY 2 CLASSROOMS WITH COMMON TOILET, SCHOOL FURNITURES, WATER SYSTEM, RAINWATER COLLECTOR"/>
    <n v="10100000"/>
    <n v="17392036.739999998"/>
    <s v="Completed"/>
    <n v="1"/>
    <d v="2024-04-20T00:00:00"/>
    <d v="2023-12-30T00:00:00"/>
    <s v="SDO-ABRA-2023-06-043"/>
    <s v="2023-07-007"/>
    <s v="June 28, 2023"/>
    <s v="July 4, 2023"/>
    <s v="July 17, 2023"/>
    <s v="July 26, 2023"/>
    <s v="August 9, 2023"/>
    <s v="SEMBRI CONSTRUCTION"/>
    <n v="0"/>
    <n v="0"/>
    <n v="0"/>
    <n v="0"/>
    <n v="0"/>
    <n v="1"/>
    <n v="0"/>
    <n v="0"/>
    <n v="0"/>
    <n v="0"/>
    <n v="0"/>
    <n v="2"/>
    <n v="0"/>
    <n v="0"/>
    <n v="0"/>
    <n v="0"/>
    <n v="0"/>
    <n v="1"/>
    <n v="0"/>
    <n v="1"/>
    <n v="0"/>
    <n v="6.24"/>
    <s v="-"/>
    <n v="1"/>
    <m/>
    <m/>
    <m/>
    <m/>
    <s v="CY 2024"/>
    <n v="1"/>
    <m/>
    <n v="0"/>
  </r>
  <r>
    <x v="3"/>
    <s v="CAR"/>
    <s v="Abra"/>
    <n v="135168"/>
    <s v="Abas ES"/>
    <s v="SALLAPADAN"/>
    <n v="0"/>
    <n v="1"/>
    <n v="2"/>
    <s v="CONSTRUCTION OF 1 STOREY 2 CLASSROOMS WITH COMMON TOILET, SCHOOL FURNITURES, WATER SYSTEM, RAINWATER COLLECTOR"/>
    <n v="9090000"/>
    <n v="16780281.43"/>
    <s v="Completed"/>
    <n v="1"/>
    <d v="2024-05-06T00:00:00"/>
    <d v="2023-12-17T00:00:00"/>
    <s v="SDO-ABRA-2023-06-043"/>
    <s v="2023-07-007"/>
    <s v="June 28, 2023"/>
    <s v="July 4, 2023"/>
    <s v="July 17, 2023"/>
    <s v="July 26, 2023"/>
    <s v="August 9, 2023"/>
    <s v="SEMBRI CONSTRUCTION"/>
    <n v="0"/>
    <n v="0"/>
    <n v="0"/>
    <n v="0"/>
    <n v="0"/>
    <n v="1"/>
    <n v="0"/>
    <n v="0"/>
    <n v="0"/>
    <n v="0"/>
    <n v="0"/>
    <n v="2"/>
    <n v="0"/>
    <n v="0"/>
    <n v="0"/>
    <n v="0"/>
    <n v="0"/>
    <n v="1"/>
    <n v="0"/>
    <n v="1"/>
    <n v="0"/>
    <n v="12.23"/>
    <s v="-"/>
    <n v="1"/>
    <m/>
    <m/>
    <m/>
    <m/>
    <s v="CY 2023"/>
    <n v="1"/>
    <m/>
    <n v="0"/>
  </r>
  <r>
    <x v="3"/>
    <s v="CAR"/>
    <s v="Abra"/>
    <n v="135184"/>
    <s v="Gangal Elementary School"/>
    <s v="SALLAPADAN"/>
    <n v="0"/>
    <n v="1"/>
    <n v="2"/>
    <s v="CONSTRUCTION OF 1 STOREY 2 CLASSROOMS WITH COMMON TOILET, SCHOOL FURNITURES, WATER SYSTEM, RAINWATER COLLECTOR"/>
    <n v="9090000"/>
    <n v="17364431.280000001"/>
    <s v="Completed"/>
    <n v="1"/>
    <d v="2024-01-14T00:00:00"/>
    <d v="2023-12-17T00:00:00"/>
    <s v="SDO-ABRA-2023-06-043"/>
    <s v="PB - Construction-2023-002"/>
    <s v="June 28, 2023"/>
    <s v="June 3,2023"/>
    <s v="June 13,2023"/>
    <s v="June 27,2023"/>
    <s v="August 9, 2023"/>
    <s v="SEMBRI CONSTRUCTION"/>
    <n v="0"/>
    <n v="0"/>
    <n v="0"/>
    <n v="0"/>
    <n v="0"/>
    <n v="1"/>
    <n v="0"/>
    <n v="0"/>
    <n v="0"/>
    <n v="0"/>
    <n v="0"/>
    <n v="2"/>
    <n v="0"/>
    <n v="0"/>
    <n v="0"/>
    <n v="0"/>
    <n v="0"/>
    <n v="1"/>
    <n v="0"/>
    <n v="1"/>
    <n v="0"/>
    <n v="12.23"/>
    <s v="-"/>
    <n v="1"/>
    <m/>
    <m/>
    <m/>
    <m/>
    <s v="CY 2023"/>
    <n v="1"/>
    <m/>
    <n v="0"/>
  </r>
  <r>
    <x v="3"/>
    <s v="CAR"/>
    <s v="Benguet"/>
    <n v="135720"/>
    <s v="Baayan ES"/>
    <s v="TUBLAY"/>
    <n v="0"/>
    <n v="1"/>
    <n v="4"/>
    <s v="CONSTRUCTION OF TWO(2) UNITS- ONE (1) STOREY - TWO (2) CLASSROOMS SCHOOL BUILDING (WITH COMMON TOILET) WITH PROVISION OF RAINWATER COLLECTOR, SCHOOL FURNITURE,  WATER SYSTEM AND SLOPE PROTECTION"/>
    <n v="23421679.460000001"/>
    <n v="22992313.949999999"/>
    <s v="Completed"/>
    <n v="1"/>
    <s v="JULY 14, 2024"/>
    <s v="JULY 4, 2024"/>
    <s v="LMS-2023-01"/>
    <s v="LMS-2023-01"/>
    <s v="May 5, 2023"/>
    <s v="May 12, 2023"/>
    <s v="May 25, 2023"/>
    <d v="2023-09-08T00:00:00"/>
    <d v="2023-08-30T00:00:00"/>
    <s v="MHIGS CONSTRUCTION"/>
    <n v="0"/>
    <n v="0"/>
    <n v="0"/>
    <n v="0"/>
    <n v="0"/>
    <n v="1"/>
    <n v="0"/>
    <n v="0"/>
    <n v="0"/>
    <n v="0"/>
    <n v="0"/>
    <n v="4"/>
    <n v="0"/>
    <n v="0"/>
    <n v="0"/>
    <n v="0"/>
    <n v="0"/>
    <n v="1"/>
    <n v="0"/>
    <n v="1"/>
    <n v="0"/>
    <n v="6.24"/>
    <s v="-"/>
    <n v="0"/>
    <n v="1"/>
    <m/>
    <m/>
    <m/>
    <s v="CY 2024"/>
    <n v="1"/>
    <m/>
    <n v="0"/>
  </r>
  <r>
    <x v="3"/>
    <s v="CAR"/>
    <s v="Benguet"/>
    <n v="502340"/>
    <s v="Miguel Palispis Integrated School"/>
    <s v="TUBA"/>
    <s v="Lone"/>
    <n v="1"/>
    <n v="4"/>
    <s v=" PROPOSED CONSTRUCTION OF ONE (1) STOREY - FOUR (4) CLASSROOMS SCHOOL BUILDING (WITH COMMON TOILET) WITH PROVISION OF RAINWATER COLLECTOR, SCHOOL FURNITURE, SOLAR PV ENERGY SYSTEM AND WATER SYSTEM, SLOPE PROTECTION, REPAIR AND REHABILITATION OF CLASSROOMS"/>
    <n v="27377352.57"/>
    <n v="27107027.98"/>
    <s v="Completed"/>
    <n v="1"/>
    <s v="FEBRUARY 5, 2025"/>
    <s v="MAY 29, 2025"/>
    <s v="LMS-2023-306"/>
    <s v="LMS-2023-306"/>
    <s v="December 01, 2023"/>
    <s v="December 11, 2023"/>
    <s v="December 27, 2023"/>
    <d v="2024-02-12T00:00:00"/>
    <d v="2024-03-12T00:00:00"/>
    <s v="HAIGHTS CONSTRUCTION"/>
    <n v="0"/>
    <n v="0"/>
    <n v="0"/>
    <n v="0"/>
    <n v="0"/>
    <n v="1"/>
    <n v="0"/>
    <n v="0"/>
    <n v="0"/>
    <n v="0"/>
    <n v="0"/>
    <n v="4"/>
    <n v="0"/>
    <n v="0"/>
    <n v="0"/>
    <n v="0"/>
    <n v="0"/>
    <n v="1"/>
    <n v="0"/>
    <n v="1"/>
    <n v="0"/>
    <n v="4.25"/>
    <m/>
    <n v="0"/>
    <m/>
    <m/>
    <m/>
    <m/>
    <m/>
    <n v="2"/>
    <m/>
    <n v="1"/>
  </r>
  <r>
    <x v="3"/>
    <s v="CAR"/>
    <s v="Ifugao"/>
    <n v="135786"/>
    <s v="Ammoweg Elementary School"/>
    <s v="ASIPULO"/>
    <n v="0"/>
    <n v="1"/>
    <n v="6"/>
    <s v="CONSTRUCTION OF ONE (1) STOREY - FOUR (4) &amp; TWO(2) CLASSROOMS SCHOOL BUILDING (WITH COMMON TOILET) WITH PROVISION OF RAINWATER COLLECTOR, SCHOOL FURNITURE, WATER SYSTEM AND PERIMETER FENCE (ONE BAY, 3.0M)"/>
    <n v="26101571.529999997"/>
    <n v="12980986.68"/>
    <s v="Completed"/>
    <n v="1"/>
    <d v="2024-06-09T00:00:00"/>
    <d v="2024-07-23T00:00:00"/>
    <s v="n/a"/>
    <n v="0"/>
    <s v="June 23, 2023"/>
    <s v="June 30, 2023"/>
    <s v="July 12, 2023"/>
    <s v="August 24, 2023"/>
    <d v="2023-09-04T00:00:00"/>
    <s v="Matt Glass/Aluminum/Construction Supply and Allied Services"/>
    <s v="w/ time extension due to shearline"/>
    <n v="0"/>
    <n v="0"/>
    <n v="0"/>
    <n v="0"/>
    <n v="1"/>
    <n v="0"/>
    <n v="0"/>
    <n v="0"/>
    <n v="0"/>
    <n v="0"/>
    <n v="6"/>
    <n v="0"/>
    <n v="0"/>
    <n v="0"/>
    <n v="0"/>
    <n v="0"/>
    <n v="1"/>
    <n v="0"/>
    <n v="1"/>
    <n v="0"/>
    <n v="9.24"/>
    <s v="-"/>
    <n v="0"/>
    <n v="1"/>
    <m/>
    <m/>
    <m/>
    <m/>
    <n v="1"/>
    <m/>
    <n v="0"/>
  </r>
  <r>
    <x v="3"/>
    <s v="CAR"/>
    <s v="Kalinga"/>
    <n v="136022"/>
    <s v="Colayo Elementary School"/>
    <s v="PASIL"/>
    <n v="0"/>
    <n v="1"/>
    <n v="4"/>
    <s v="CONSTRUCTION OF TWO (2) UNITS ONE (1) STOREY - TWO (2) CLASSROOMS SCHOOL BUILDING (WITHOUT TOILET) WITH SANITATION FACILITIES (4 - SEATER), SCHOOL FURNITURE, SOLAR PV ENERGY SYSTEM, AND WATER SYSTEM."/>
    <n v="24632636.5"/>
    <n v="12370674.27"/>
    <s v="Completed"/>
    <n v="1"/>
    <d v="2024-06-09T00:00:00"/>
    <d v="2024-07-23T00:00:00"/>
    <s v="LMS 2023-CAR-Kalinga-001"/>
    <s v="LMS 2023-CAR-Kalinga-001"/>
    <s v="June 23, 2023"/>
    <s v="June 30, 2023"/>
    <s v="July 12, 2023"/>
    <s v="August 24, 2023"/>
    <d v="2023-09-04T00:00:00"/>
    <s v="Matt Glass/Aluminum/Construction Supply and Allied Services"/>
    <s v="w/ time extension due to shearline"/>
    <n v="0"/>
    <n v="0"/>
    <n v="0"/>
    <n v="0"/>
    <n v="1"/>
    <n v="0"/>
    <n v="0"/>
    <n v="0"/>
    <n v="0"/>
    <n v="0"/>
    <n v="4"/>
    <n v="0"/>
    <n v="0"/>
    <n v="0"/>
    <n v="0"/>
    <n v="0"/>
    <n v="1"/>
    <n v="0"/>
    <n v="1"/>
    <n v="0"/>
    <n v="9.24"/>
    <s v="-"/>
    <n v="0"/>
    <n v="1"/>
    <m/>
    <m/>
    <m/>
    <m/>
    <n v="1"/>
    <m/>
    <n v="1"/>
  </r>
  <r>
    <x v="3"/>
    <s v="CAR"/>
    <s v="Mt. Province"/>
    <n v="136233"/>
    <s v="Ambagiw Elementary School"/>
    <s v="BESAO"/>
    <n v="0"/>
    <n v="1"/>
    <n v="4"/>
    <s v="CONSTRUCTION OF ELEVATED TWO (2) UNITS ONE (1) STOREY - TWO (2) CLASSROOMS SCHOOL BUILDING (WITH COMMON TOILET) WITH PROVISION OF RAINWATER COLLECTOR, SCHOOL FURNITURE, SOLAR PV ENERGY SYSTEM, WATER SYSTEM, PERIMETER FENCE"/>
    <n v="37084540.170000002"/>
    <n v="12174043.029999999"/>
    <s v="Completed"/>
    <n v="1"/>
    <d v="2024-06-09T00:00:00"/>
    <d v="2024-07-23T00:00:00"/>
    <s v="INF-2023 LMS-001"/>
    <s v="INF-2023 LMS-001"/>
    <s v="June 23, 2023"/>
    <s v="June 30, 2023"/>
    <s v="July 12, 2023"/>
    <s v="August 24, 2023"/>
    <d v="2023-09-04T00:00:00"/>
    <s v="Matt Glass/Aluminum/Construction Supply and Allied Services"/>
    <s v="w/ time extension due to shearline"/>
    <n v="0"/>
    <n v="0"/>
    <n v="0"/>
    <n v="0"/>
    <n v="1"/>
    <n v="0"/>
    <n v="0"/>
    <n v="0"/>
    <n v="0"/>
    <n v="0"/>
    <n v="4"/>
    <n v="0"/>
    <n v="0"/>
    <n v="0"/>
    <n v="0"/>
    <n v="0"/>
    <n v="1"/>
    <n v="0"/>
    <n v="1"/>
    <n v="0"/>
    <n v="9.24"/>
    <s v="-"/>
    <n v="0"/>
    <n v="1"/>
    <m/>
    <m/>
    <m/>
    <m/>
    <n v="1"/>
    <m/>
    <n v="1"/>
  </r>
  <r>
    <x v="3"/>
    <s v="CAR"/>
    <s v="Tabuk City"/>
    <n v="220523"/>
    <s v="Cataw Primary School"/>
    <s v="CITY OF TABUK (Capital)"/>
    <s v="Lone"/>
    <n v="1"/>
    <n v="4"/>
    <s v="PROPOSED CONSTRUCTION OF ONE (1) STOREY - FOUR (4) CLASSROOMS SCHOOL BUILDING (WITH COMMON TOILET) WITH SCHOOL FURNITURE, SOLAR PV ENERGY SYSTEM, FLAG POLE, PERIMETER FENCE, GATE AND WATER SYSTEM"/>
    <n v="23450515.550000001"/>
    <n v="23213776.25"/>
    <s v="Completed"/>
    <n v="1"/>
    <s v="September 15, 2024"/>
    <s v="May 17, 2024"/>
    <s v="1-2023-3"/>
    <s v="1-2023-3"/>
    <s v="October 19- November 10, 2023"/>
    <s v="October 27, 2023 @ 1:31pm"/>
    <s v="November 10, 2023 @ 1:31pm"/>
    <s v="November 30, 2023"/>
    <s v="December 20, 2023"/>
    <s v="Bangyan 3D Construction"/>
    <n v="0"/>
    <n v="0"/>
    <n v="0"/>
    <n v="0"/>
    <n v="0"/>
    <n v="1"/>
    <n v="0"/>
    <n v="0"/>
    <n v="0"/>
    <n v="0"/>
    <n v="0"/>
    <n v="4"/>
    <n v="0"/>
    <n v="0"/>
    <n v="0"/>
    <n v="0"/>
    <n v="0"/>
    <n v="1"/>
    <n v="0"/>
    <n v="1"/>
    <n v="0"/>
    <n v="9.24"/>
    <m/>
    <n v="0"/>
    <m/>
    <m/>
    <m/>
    <m/>
    <m/>
    <n v="2"/>
    <m/>
    <n v="1"/>
  </r>
  <r>
    <x v="3"/>
    <s v="CARAGA"/>
    <s v="Agusan del Norte"/>
    <n v="131531"/>
    <s v="Humilog ES"/>
    <s v="REMEDIOS T. ROMUALDEZ"/>
    <n v="2"/>
    <n v="1"/>
    <n v="4"/>
    <s v=" CONSTRUCTION OF TWO (2) UNITS ONE (1) STOREY TWO (2) CLASSROOMS SCHOOL BUILDING  (WITH COMMON TOILET) WITH PROVISION OF RAINWATER SCHOOL FURNITURE, SOLAR PV ENERGY SYSTEM AND WATER SYSTEM COLLECTOR, "/>
    <n v="17170000.100000001"/>
    <n v="14766095.029999999"/>
    <s v="Completed"/>
    <n v="1"/>
    <d v="1899-12-30T00:00:00"/>
    <d v="1899-12-30T00:00:00"/>
    <s v="LMS 2023 - CARAGA - AGUSAN DEL NORTE - 001"/>
    <s v="LMS 2023 - CARAGA - AGUSAN DEL NORTE - 001"/>
    <d v="1899-12-30T00:00:00"/>
    <d v="1899-12-30T00:00:00"/>
    <d v="1899-12-30T00:00:00"/>
    <d v="2023-07-26T00:00:00"/>
    <d v="2023-08-07T00:00:00"/>
    <s v="Jodels Construction Supplies &amp; Merchandise"/>
    <n v="0"/>
    <n v="0"/>
    <n v="0"/>
    <n v="0"/>
    <n v="0"/>
    <n v="1"/>
    <n v="0"/>
    <n v="0"/>
    <n v="0"/>
    <n v="0"/>
    <n v="0"/>
    <n v="4"/>
    <n v="0"/>
    <n v="0"/>
    <n v="0"/>
    <n v="0"/>
    <n v="0"/>
    <n v="1"/>
    <n v="0"/>
    <n v="0.75"/>
    <n v="0.25"/>
    <n v="5.25"/>
    <s v="-"/>
    <n v="0"/>
    <n v="1"/>
    <m/>
    <m/>
    <m/>
    <m/>
    <n v="1"/>
    <m/>
    <n v="1"/>
  </r>
  <r>
    <x v="3"/>
    <s v="CARAGA"/>
    <s v="Dinagat Island"/>
    <n v="132316"/>
    <s v="Osmeña Elementary School"/>
    <s v="LIBJO (ALBOR)"/>
    <n v="0"/>
    <n v="1"/>
    <n v="4"/>
    <s v="CONSTRUCTION OF ONE (1) STOREY - FOUR (4) CLASSROOM SCHOOL BUILDING (WITH COMMON TOILET), with Provision of WATER SYSTEM-Deep Well Design with electric-powered Submersible water pump, School Furniture, Perimeter Solar Lighting System"/>
    <n v="17166772.68"/>
    <n v="13427411.970000001"/>
    <s v="Completed"/>
    <n v="1"/>
    <d v="2024-02-15T00:00:00"/>
    <d v="2024-03-25T00:00:00"/>
    <s v="INFRA2023-002"/>
    <s v="INFRA2023-004"/>
    <d v="2023-05-02T00:00:00"/>
    <d v="2023-05-16T00:00:00"/>
    <d v="2023-05-25T00:00:00"/>
    <d v="2023-06-02T00:00:00"/>
    <d v="2023-07-20T00:00:00"/>
    <s v="DANREV"/>
    <s v="completed"/>
    <n v="0"/>
    <n v="0"/>
    <n v="0"/>
    <n v="0"/>
    <n v="1"/>
    <n v="0"/>
    <n v="0"/>
    <n v="0"/>
    <n v="0"/>
    <n v="0"/>
    <n v="4"/>
    <n v="0"/>
    <n v="0"/>
    <n v="0"/>
    <n v="0"/>
    <n v="0"/>
    <n v="1"/>
    <n v="0"/>
    <n v="1"/>
    <n v="0"/>
    <n v="3.24"/>
    <s v="-"/>
    <n v="0"/>
    <n v="1"/>
    <m/>
    <m/>
    <m/>
    <s v="CY 2024"/>
    <n v="1"/>
    <m/>
    <n v="1"/>
  </r>
  <r>
    <x v="3"/>
    <s v="CARAGA"/>
    <s v="Siargao"/>
    <n v="132169"/>
    <s v="Halian Elementary School"/>
    <s v="DEL CARMEN"/>
    <n v="1"/>
    <n v="1"/>
    <n v="3"/>
    <s v="CONSTRUCTION OF ONE (1) STOREY - THREE (3) CLASSROOMS SCHOOL BUILDING (WITH COMMON TOILET) WITH PROVISION OF RAINWATER COLLECTOR, SCHOOL FURNITURE, SOLAR PV ENERGY SYSTEM, AND WATER SYSTEM"/>
    <n v="17169796.75"/>
    <n v="16945355.98"/>
    <s v="Completed"/>
    <n v="1"/>
    <d v="2024-04-08T00:00:00"/>
    <d v="2024-07-10T00:00:00"/>
    <s v="BEFF-INFRA2023-018"/>
    <s v="BEFF-INFRA2023-018"/>
    <d v="2024-01-26T00:00:00"/>
    <d v="2024-02-07T00:00:00"/>
    <d v="2024-02-20T00:00:00"/>
    <d v="2024-03-05T00:00:00"/>
    <d v="2024-03-08T00:00:00"/>
    <s v="RBEP Construction"/>
    <n v="0"/>
    <n v="0"/>
    <n v="0"/>
    <n v="0"/>
    <n v="0"/>
    <n v="1"/>
    <n v="0"/>
    <n v="0"/>
    <n v="0"/>
    <n v="0"/>
    <n v="0"/>
    <n v="3"/>
    <n v="0"/>
    <n v="0"/>
    <n v="0"/>
    <n v="0"/>
    <n v="0"/>
    <n v="1"/>
    <n v="0"/>
    <n v="1"/>
    <n v="0"/>
    <n v="7.24"/>
    <s v="-"/>
    <n v="0"/>
    <n v="1"/>
    <m/>
    <m/>
    <m/>
    <m/>
    <n v="1"/>
    <m/>
    <n v="1"/>
  </r>
  <r>
    <x v="3"/>
    <s v="CARAGA"/>
    <s v="Siargao"/>
    <n v="132149"/>
    <s v="Corazon Elementary School"/>
    <s v="GENERAL LUNA"/>
    <n v="1"/>
    <n v="1"/>
    <n v="3"/>
    <s v="CONSTRUCTION OF ONE (1) STOREY - THREE (3) CLASSROOMS SCHOOL BUILDING (WITH COMMON TOILET) WITH PROVISION OF RAINWATER COLLECTOR, SCHOOL FURNITURE, SOLAR PV ENERGY SYSTEM, AND WATER SYSTEM"/>
    <n v="17169796.75"/>
    <n v="16943551"/>
    <s v="Completed"/>
    <n v="1"/>
    <d v="2024-04-08T00:00:00"/>
    <d v="2024-07-10T00:00:00"/>
    <s v="BEFF-INFRA2023-019"/>
    <s v="BEFF-INFRA2023-019"/>
    <d v="2024-01-26T00:00:00"/>
    <d v="2024-02-07T00:00:00"/>
    <d v="2024-02-20T00:00:00"/>
    <d v="2024-03-05T00:00:00"/>
    <d v="2024-03-08T00:00:00"/>
    <s v="RBEP Construction"/>
    <n v="0"/>
    <n v="0"/>
    <n v="0"/>
    <n v="0"/>
    <n v="0"/>
    <n v="1"/>
    <n v="0"/>
    <n v="0"/>
    <n v="0"/>
    <n v="0"/>
    <n v="0"/>
    <n v="3"/>
    <n v="0"/>
    <n v="0"/>
    <n v="0"/>
    <n v="0"/>
    <n v="0"/>
    <n v="1"/>
    <n v="0"/>
    <n v="1"/>
    <n v="0"/>
    <n v="7.24"/>
    <s v="-"/>
    <n v="0"/>
    <n v="1"/>
    <m/>
    <m/>
    <m/>
    <m/>
    <n v="1"/>
    <m/>
    <n v="1"/>
  </r>
  <r>
    <x v="3"/>
    <s v="CARAGA"/>
    <s v="Surigao del Norte"/>
    <n v="132543"/>
    <s v="Laurel ES"/>
    <s v="TAGANA-AN"/>
    <n v="2"/>
    <n v="1"/>
    <n v="2"/>
    <s v="CONSTRUCTION OF ONE (1) STOREY - TWO (2) CLASSROOM SCHOOL BUILDING (WITH COMMON TOILET) WITH PROVISION OF RAINWATER COLLECTOR, SCHOOL FURNITURE, SOLAR PV ENERGY SYSTEM, AND WATER SYSTEM"/>
    <n v="17165004.859999999"/>
    <n v="12091132.49"/>
    <s v="Completed"/>
    <n v="1"/>
    <d v="2023-11-22T00:00:00"/>
    <d v="2023-11-22T00:00:00"/>
    <s v="2023-001-LMS-CARAGA"/>
    <s v="006-2023"/>
    <d v="2023-04-20T00:00:00"/>
    <d v="2023-04-27T00:00:00"/>
    <d v="2023-05-09T00:00:00"/>
    <d v="2023-05-24T00:00:00"/>
    <d v="2023-05-26T00:00:00"/>
    <s v="AMALGO CONSTRUCTION"/>
    <s v="With Time Extension due to Extra Work"/>
    <n v="0"/>
    <n v="0"/>
    <n v="0"/>
    <n v="0"/>
    <n v="1"/>
    <n v="0"/>
    <n v="0"/>
    <n v="0"/>
    <n v="0"/>
    <n v="0"/>
    <n v="2"/>
    <n v="0"/>
    <n v="0"/>
    <n v="0"/>
    <n v="0"/>
    <n v="0"/>
    <n v="1"/>
    <n v="0"/>
    <n v="1"/>
    <n v="0"/>
    <n v="3.24"/>
    <s v="-"/>
    <n v="0"/>
    <n v="1"/>
    <m/>
    <m/>
    <m/>
    <s v="CY 2024"/>
    <n v="1"/>
    <m/>
    <n v="1"/>
  </r>
  <r>
    <x v="3"/>
    <s v="CARAGA"/>
    <s v="Surigao del Sur"/>
    <n v="305747"/>
    <s v="Gacub Atad S. Iligan Tribal National High School"/>
    <s v="CARMEN"/>
    <n v="1"/>
    <n v="1"/>
    <n v="3"/>
    <s v="CONSTRUCTION OF ONE (1) STOREY - THREE (3) CLASSROOMS SCHOOL BUILDING (WITH COMMON TOILET) WITH PROVISION OF RAINWATER COLLECTOR, SCHOOL FURNITURE, PERIMETER SOLAR LIGHTING SYSTEM, AND WATER SYSTEM"/>
    <n v="14359089.129999999"/>
    <n v="11736814.199999999"/>
    <s v="Completed"/>
    <n v="1"/>
    <d v="2024-05-25T00:00:00"/>
    <d v="2024-06-22T00:00:00"/>
    <s v="LMS-001"/>
    <s v="2023 - 002"/>
    <d v="2023-10-02T00:00:00"/>
    <d v="2023-10-16T00:00:00"/>
    <d v="2023-10-25T00:00:00"/>
    <d v="2023-11-02T00:00:00"/>
    <d v="2023-12-20T00:00:00"/>
    <s v="RELY CONSTRUCTION AND SUPPLY"/>
    <s v="With Time Extension due to Extra Work"/>
    <n v="0"/>
    <n v="0"/>
    <n v="0"/>
    <n v="0"/>
    <n v="1"/>
    <n v="0"/>
    <n v="0"/>
    <n v="0"/>
    <n v="0"/>
    <n v="0"/>
    <n v="3"/>
    <n v="0"/>
    <n v="0"/>
    <n v="0"/>
    <n v="0"/>
    <n v="0"/>
    <n v="1"/>
    <n v="0"/>
    <n v="1"/>
    <n v="0"/>
    <n v="7.24"/>
    <s v="-"/>
    <n v="0"/>
    <n v="1"/>
    <m/>
    <m/>
    <m/>
    <m/>
    <n v="1"/>
    <m/>
    <n v="1"/>
  </r>
  <r>
    <x v="3"/>
    <s v="CARAGA"/>
    <s v="Tandag City"/>
    <n v="136972"/>
    <s v="Pag-asa Tribal Community Elementary School"/>
    <s v="CITY OF TANDAG (Capital)"/>
    <n v="1"/>
    <n v="1"/>
    <n v="4"/>
    <s v="CONSTRUCTION OF ONE (1) STOREY - FOUR (4) CLASSROOMS SCHOOL BUILDING (WITH COMMON TOILET) WITH PROVISION OF RAINWATER COLLECTOR, SCHOOL FURNITURE, SOLAR PV ENERGY SYSTEM, AND WATER SYSTEM"/>
    <n v="22972431.699999999"/>
    <n v="22744896.059999999"/>
    <s v="Completed"/>
    <n v="1"/>
    <d v="1899-12-30T00:00:00"/>
    <d v="1899-12-30T00:00:00"/>
    <n v="0"/>
    <n v="0"/>
    <d v="1899-12-30T00:00:00"/>
    <d v="1899-12-30T00:00:00"/>
    <d v="1899-12-30T00:00:00"/>
    <d v="1899-12-30T00:00:00"/>
    <d v="1899-12-30T00:00:00"/>
    <s v="CYL Construction and Supply"/>
    <s v="With Time Extension due to Extra Work"/>
    <n v="0"/>
    <n v="0"/>
    <n v="0"/>
    <n v="0"/>
    <n v="1"/>
    <n v="0"/>
    <n v="0"/>
    <n v="0"/>
    <n v="0"/>
    <n v="0"/>
    <n v="4"/>
    <n v="0"/>
    <n v="0"/>
    <n v="0"/>
    <n v="0"/>
    <n v="0"/>
    <n v="1"/>
    <n v="0"/>
    <n v="0.50129999999999997"/>
    <n v="0.49870000000000003"/>
    <n v="5.25"/>
    <s v="-"/>
    <n v="0"/>
    <n v="1"/>
    <m/>
    <m/>
    <m/>
    <m/>
    <n v="1"/>
    <m/>
    <n v="1"/>
  </r>
  <r>
    <x v="3"/>
    <s v="Region I"/>
    <s v="Ilocos Norte"/>
    <n v="100001"/>
    <s v="Apaleng-Libtong ES"/>
    <s v="BACARRA"/>
    <n v="1"/>
    <n v="1"/>
    <n v="3"/>
    <s v="CONSTRUCTION OF ONE (1) STOREY - THREE (3) CLASSROOMS SCHOOL BUILDING (WITH COMMON TOILET) WITH PROVISION OF RAINWATER COLLECTOR, SCHOOL FURNITURE, PERIMETER FENCE (1 BAY = 3.0m), SOLAR PV ENERGY SYSTEM, AND WATER SYSTEM"/>
    <n v="17170000"/>
    <n v="16983806.600000001"/>
    <s v="Completed"/>
    <n v="1"/>
    <d v="2024-06-16T00:00:00"/>
    <d v="2024-10-15T00:00:00"/>
    <s v="PB-05-2023"/>
    <s v="PB-05-2023"/>
    <d v="2023-07-03T00:00:00"/>
    <d v="2023-07-10T00:00:00"/>
    <d v="2023-07-24T00:00:00"/>
    <d v="2023-08-14T00:00:00"/>
    <d v="2023-08-25T00:00:00"/>
    <s v="ELOCIN CONSTRUCTION"/>
    <n v="0"/>
    <n v="0"/>
    <n v="0"/>
    <n v="0"/>
    <n v="0"/>
    <n v="1"/>
    <n v="0"/>
    <n v="0"/>
    <n v="0"/>
    <n v="0"/>
    <n v="0"/>
    <n v="3"/>
    <n v="0"/>
    <n v="0"/>
    <n v="0"/>
    <n v="0"/>
    <n v="0"/>
    <n v="1"/>
    <n v="0"/>
    <n v="0.99"/>
    <n v="1.0000000000000009E-2"/>
    <n v="5.25"/>
    <s v="-"/>
    <n v="0"/>
    <n v="1"/>
    <m/>
    <m/>
    <m/>
    <m/>
    <n v="1"/>
    <m/>
    <n v="1"/>
  </r>
  <r>
    <x v="3"/>
    <s v="Region I"/>
    <s v="Ilocos Sur"/>
    <n v="100477"/>
    <s v="Lamagan PS"/>
    <s v="CERVANTES"/>
    <n v="2"/>
    <n v="1"/>
    <n v="3"/>
    <s v="CONSTRUCTION OF ONE (1) STOREY - THREE (3) CLASSROOMS SCHOOL BUILDING (WITH COMMON TOILET) WITH PROVISION OF RAINWATER COLLECTOR, SCHOOL FURNITURE, PERIMETER FENCE (1 BAY = 3.0m), SOLAR PV ENERGY SYSTEM, AND WATER SYSTEM"/>
    <n v="17170000"/>
    <n v="13462349.99"/>
    <s v="Completed"/>
    <n v="1"/>
    <d v="2024-01-31T00:00:00"/>
    <d v="2024-04-24T00:00:00"/>
    <s v="2023-07-007-PB-Works"/>
    <s v="N/A"/>
    <d v="2023-07-25T00:00:00"/>
    <d v="2023-08-01T00:00:00"/>
    <d v="2023-08-14T00:00:00"/>
    <d v="2023-08-23T00:00:00"/>
    <d v="2023-09-04T00:00:00"/>
    <s v="WWW.Construction"/>
    <n v="0"/>
    <n v="0"/>
    <n v="0"/>
    <n v="0"/>
    <n v="0"/>
    <n v="1"/>
    <n v="0"/>
    <n v="0"/>
    <n v="0"/>
    <n v="0"/>
    <n v="0"/>
    <n v="3"/>
    <n v="0"/>
    <n v="0"/>
    <n v="0"/>
    <n v="0"/>
    <n v="0"/>
    <n v="1"/>
    <n v="0"/>
    <n v="1"/>
    <n v="0"/>
    <n v="5.24"/>
    <s v="-"/>
    <n v="0"/>
    <n v="1"/>
    <m/>
    <m/>
    <m/>
    <s v="CY 2024"/>
    <n v="1"/>
    <m/>
    <n v="1"/>
  </r>
  <r>
    <x v="3"/>
    <s v="Region I"/>
    <s v="La Union"/>
    <n v="151005"/>
    <s v="Lacong ES-Annex"/>
    <s v="SAN GABRIEL"/>
    <n v="1"/>
    <n v="1"/>
    <n v="3"/>
    <s v="CONSTRUCTION OF ONE (1) STOREY - THREE (3) CLASSROOMS SCHOOL BUILDING (WITH COMMON TOILET) WITH PROVISION OF RAINWATER COLLECTOR, SCHOOL FURNITURE, PERIMETER FENCE (1 BAY = 3.0m), SOLAR PV ENERGY SYSTEM, AND WATER SYSTEM"/>
    <n v="17170000"/>
    <n v="16946057.059999999"/>
    <s v="Completed"/>
    <n v="1"/>
    <d v="2024-01-06T00:00:00"/>
    <d v="2024-01-08T00:00:00"/>
    <s v="2023LMSRO1-01"/>
    <s v="SDOLU-LMS 2023-1"/>
    <d v="2023-05-27T00:00:00"/>
    <d v="2023-06-05T00:00:00"/>
    <d v="2023-06-19T00:00:00"/>
    <d v="2023-07-10T00:00:00"/>
    <d v="2023-07-08T00:00:00"/>
    <s v="HG LOPEZ CONSTRUCTION"/>
    <s v="DIVISION IMPLEMENTED COMPLETED"/>
    <n v="0"/>
    <n v="0"/>
    <n v="0"/>
    <n v="0"/>
    <n v="1"/>
    <n v="0"/>
    <n v="0"/>
    <n v="0"/>
    <n v="0"/>
    <n v="0"/>
    <n v="3"/>
    <n v="0"/>
    <n v="0"/>
    <n v="0"/>
    <n v="0"/>
    <n v="0"/>
    <n v="1"/>
    <n v="0"/>
    <n v="1"/>
    <n v="0"/>
    <n v="5.24"/>
    <s v="-"/>
    <n v="0"/>
    <n v="1"/>
    <m/>
    <m/>
    <m/>
    <s v="CY 2024"/>
    <n v="1"/>
    <m/>
    <n v="1"/>
  </r>
  <r>
    <x v="3"/>
    <s v="Region I"/>
    <s v="La Union"/>
    <n v="101119"/>
    <s v="Daeng ES"/>
    <s v="TUBAO"/>
    <s v="2nd"/>
    <n v="1"/>
    <n v="3"/>
    <s v="PROPOSED CONSTRUCTION OF ONE (1) STOREY - THREE (3) CLASSROOMS SCHOOL BUILDING (WITH COMMON TOILET) WITH PROVISION OF RAINWATER COLLECTOR, SCHOOL FURNITURE, SOLAR PV ENERGY SYSTEM, AND WATER SYSTEM"/>
    <n v="17158043.98"/>
    <n v="16937084.620000001"/>
    <s v="Completed"/>
    <n v="1"/>
    <d v="2024-11-28T00:00:00"/>
    <d v="2024-11-28T00:00:00"/>
    <s v="2023LMSRO1-02"/>
    <s v="SDOLU-LMS 2023-2"/>
    <d v="2023-11-20T00:00:00"/>
    <d v="2023-11-29T00:00:00"/>
    <d v="2023-12-13T00:00:00"/>
    <d v="2023-12-26T00:00:00"/>
    <d v="2024-01-05T00:00:00"/>
    <s v="LAV CONSTRUCTION AND SUPPLY"/>
    <s v="Completed DIVISION IMPLEMENTED  "/>
    <n v="0"/>
    <n v="0"/>
    <n v="0"/>
    <n v="0"/>
    <n v="1"/>
    <n v="0"/>
    <n v="0"/>
    <n v="0"/>
    <n v="0"/>
    <n v="0"/>
    <n v="3"/>
    <n v="0"/>
    <n v="0"/>
    <n v="0"/>
    <n v="0"/>
    <n v="0"/>
    <n v="1"/>
    <n v="0"/>
    <n v="0.86"/>
    <n v="0.14000000000000001"/>
    <n v="5.25"/>
    <m/>
    <n v="0"/>
    <m/>
    <m/>
    <m/>
    <m/>
    <m/>
    <n v="2"/>
    <m/>
    <n v="1"/>
  </r>
  <r>
    <x v="3"/>
    <s v="Region II"/>
    <s v="Cagayan"/>
    <n v="102834"/>
    <s v="Dungan Elementary School"/>
    <s v="RIZAL"/>
    <n v="2"/>
    <n v="1"/>
    <n v="2"/>
    <s v="CONSTRUCTION OF ONE (1) STOREY - TWO (2) CLASSROOMS SCHOOL BUILDING (WITH COMMON TOILET) WITH PROVISION OF RAINWATER COLLECTOR, SCHOOL FURNITURE, SOLAR PV ENERGY SYSTEM, AND WATER SYSTEM"/>
    <n v="15246726.74"/>
    <n v="10698569.48"/>
    <s v="Completed"/>
    <n v="1"/>
    <s v="December 26, 2023"/>
    <s v="April 29, 2024"/>
    <s v="LMS 2022-RII-CAGAYAN-001"/>
    <s v="INFRA2023 045"/>
    <s v="MAY 8, 2023"/>
    <s v="MAY 16, 2023"/>
    <s v="MAY 29, 2023"/>
    <s v="JUNE 19, 2023"/>
    <s v="JUNE 22, 2023"/>
    <s v="GANIE CONSTRUCTION"/>
    <n v="0"/>
    <n v="0"/>
    <n v="0"/>
    <n v="0"/>
    <n v="0"/>
    <n v="1"/>
    <n v="0"/>
    <n v="0"/>
    <n v="0"/>
    <n v="0"/>
    <n v="0"/>
    <n v="2"/>
    <n v="0"/>
    <n v="0"/>
    <n v="0"/>
    <n v="0"/>
    <n v="0"/>
    <n v="1"/>
    <n v="0"/>
    <n v="1"/>
    <n v="0"/>
    <n v="5.24"/>
    <s v="-"/>
    <n v="0"/>
    <n v="1"/>
    <m/>
    <m/>
    <m/>
    <s v="CY 2024"/>
    <n v="1"/>
    <m/>
    <n v="1"/>
  </r>
  <r>
    <x v="3"/>
    <s v="Region II"/>
    <s v="Cagayan"/>
    <n v="102917"/>
    <s v="Capacuan ES"/>
    <s v="SANTA PRAXEDES"/>
    <n v="2"/>
    <n v="1"/>
    <n v="2"/>
    <s v="CONSTRUCTION OF ONE (1) STOREY - TWO (2) CLASSROOMS SCHOOL BUILDING (WITH COMMON TOILET) WITH PROVISION OF RAINWATER COLLECTOR, SCHOOL FURNITURE, SOLAR PV ENERGY SYSTEM, AND WATER SYSTEM"/>
    <n v="15246726.74"/>
    <n v="15072295.699999999"/>
    <s v="Completed"/>
    <n v="1"/>
    <s v="November 7, 2023"/>
    <s v="February 13m 2024"/>
    <s v="LMS 2022-RII-CAGAYAN-002"/>
    <s v="INFRA2023 045"/>
    <s v="MAY 8, 2023"/>
    <s v="MAY 16, 2023"/>
    <s v="MAY 29, 2023"/>
    <s v="JUNE 19, 2023"/>
    <s v="JUNE 22, 2023"/>
    <s v="YZK CONSTRUCTION"/>
    <n v="0"/>
    <n v="0"/>
    <n v="0"/>
    <n v="0"/>
    <n v="0"/>
    <n v="1"/>
    <n v="0"/>
    <n v="0"/>
    <n v="0"/>
    <n v="0"/>
    <n v="0"/>
    <n v="2"/>
    <n v="0"/>
    <n v="0"/>
    <n v="0"/>
    <n v="0"/>
    <n v="0"/>
    <n v="1"/>
    <n v="0"/>
    <n v="1"/>
    <n v="0"/>
    <n v="2.2400000000000002"/>
    <s v="-"/>
    <n v="0"/>
    <n v="1"/>
    <m/>
    <m/>
    <m/>
    <s v="CY 2024"/>
    <n v="1"/>
    <m/>
    <n v="1"/>
  </r>
  <r>
    <x v="3"/>
    <s v="Region II"/>
    <s v="Nueva Vizcaya"/>
    <n v="103988"/>
    <s v="Daclig ES"/>
    <s v="AMBAGUIO"/>
    <n v="0"/>
    <n v="1"/>
    <n v="2"/>
    <s v="CONSTRUCTION OF 1STY2CL SCHOOL BUILDING WITH PROVISION OF SOLAR-POWERED ENERGY SYSTEM, SCHOOL FURNITURE, WATER SYSTEM AND EMBANKMENT"/>
    <n v="17170000"/>
    <n v="13321708.109999999"/>
    <s v="Ongoing"/>
    <n v="0.88200000000000001"/>
    <d v="2024-08-06T00:00:00"/>
    <s v="-"/>
    <s v="PB10-002-SDONV-LMS2023"/>
    <s v="PB10-002-SDONV-LMS2023"/>
    <d v="2023-07-10T00:00:00"/>
    <s v="10/13/2023"/>
    <s v="10/25/2023"/>
    <d v="2023-12-12T00:00:00"/>
    <s v="12/18/2023"/>
    <s v="Zymx Construction &amp; Pecdasen Builders (JVA)"/>
    <s v="with time extension due to road closure, bad weather condition and extra works"/>
    <n v="0"/>
    <n v="0"/>
    <n v="0"/>
    <n v="1"/>
    <n v="0"/>
    <n v="0"/>
    <n v="0"/>
    <n v="0"/>
    <n v="0"/>
    <n v="2"/>
    <n v="0"/>
    <n v="0"/>
    <n v="0"/>
    <n v="0"/>
    <n v="0"/>
    <n v="1"/>
    <n v="0"/>
    <n v="0"/>
    <n v="0.84799999999999998"/>
    <n v="3.400000000000003E-2"/>
    <m/>
    <s v="-"/>
    <n v="0"/>
    <n v="1"/>
    <m/>
    <m/>
    <m/>
    <m/>
    <n v="1"/>
    <m/>
    <n v="1"/>
  </r>
  <r>
    <x v="3"/>
    <s v="Region II"/>
    <s v="Quirino"/>
    <n v="156513"/>
    <s v="DIODOL ES Annex"/>
    <s v="AGLIPAY"/>
    <n v="0"/>
    <n v="1"/>
    <n v="3"/>
    <s v="CONSTRUCTION OF ONE (1) STOREY - THREE (3) CLASSROOMS SCHOOL BUILDING (WITH COMMON TOILET) WITH PROVISION OF RAINWATER COLLECTOR, SCHOOL FURNITURE, SOLAR PV ENERGY SYSTEM, AND WATER SYSTEM (Option 2 - Water Source at a Higher Elevation) WITH SLOPE PROTECTION"/>
    <n v="18077047.82"/>
    <n v="17818880.190000001"/>
    <s v="Completed"/>
    <n v="1"/>
    <s v="May 15, 2024"/>
    <s v="August 01, 2024"/>
    <s v="CY2023 LMS"/>
    <s v="CY2023 LMS"/>
    <d v="2023-06-26T00:00:00"/>
    <d v="2023-07-03T00:00:00"/>
    <d v="2023-07-17T00:00:00"/>
    <d v="2023-08-15T00:00:00"/>
    <d v="2023-09-13T00:00:00"/>
    <s v="Mak-Jay Construction"/>
    <s v="with Time Extensions due to unworkable days due to bad weather condition and delays in the delivery of materials due to unpassable road"/>
    <n v="0"/>
    <n v="0"/>
    <n v="0"/>
    <n v="0"/>
    <n v="1"/>
    <n v="0"/>
    <n v="0"/>
    <n v="0"/>
    <n v="0"/>
    <n v="0"/>
    <n v="3"/>
    <n v="0"/>
    <n v="0"/>
    <n v="0"/>
    <n v="0"/>
    <n v="0"/>
    <n v="1"/>
    <n v="0"/>
    <n v="1"/>
    <n v="0"/>
    <n v="7.24"/>
    <s v="-"/>
    <n v="0"/>
    <n v="1"/>
    <m/>
    <m/>
    <m/>
    <m/>
    <n v="1"/>
    <m/>
    <n v="1"/>
  </r>
  <r>
    <x v="3"/>
    <s v="Region III"/>
    <s v="Nueva Ecija"/>
    <n v="105195"/>
    <s v="Ariendo ES"/>
    <s v="BONGABON"/>
    <n v="3"/>
    <n v="1"/>
    <n v="4"/>
    <s v="CONSTRUCTION OF ONE (1) STOREY - FOUR (4) CLASSROOMS SCHOOL BUILDING (WITHOUT TOILET) WITH PROVISION OF RAINWATER COLLECTOR, WATER AND SANITATION FACILITIES (4 - SEATER), PERIMETER FENCEA, SOLAR PV ENERGY SYSTEM AND SCHOOL FURNITURE"/>
    <n v="17165672.760000002"/>
    <n v="16935358.600000001"/>
    <s v="Completed"/>
    <n v="1"/>
    <d v="2023-12-06T00:00:00"/>
    <d v="2024-03-07T00:00:00"/>
    <s v="DEPED-NE-INFRA-PB-01-2023"/>
    <s v="INFRA-NE-01-2022"/>
    <d v="2023-06-19T00:00:00"/>
    <d v="2023-06-26T00:00:00"/>
    <d v="2023-07-10T00:00:00"/>
    <d v="2023-07-14T00:00:00"/>
    <d v="2023-08-08T00:00:00"/>
    <s v="REBCOR CONST. AND TRADING CORP."/>
    <m/>
    <n v="0"/>
    <n v="0"/>
    <n v="0"/>
    <n v="0"/>
    <n v="1"/>
    <n v="0"/>
    <n v="0"/>
    <n v="0"/>
    <n v="0"/>
    <n v="0"/>
    <n v="4"/>
    <n v="0"/>
    <n v="0"/>
    <n v="0"/>
    <n v="0"/>
    <n v="0"/>
    <n v="1"/>
    <n v="0"/>
    <n v="1"/>
    <n v="0"/>
    <n v="3.24"/>
    <s v="-"/>
    <n v="0"/>
    <n v="1"/>
    <m/>
    <m/>
    <m/>
    <s v="CY 2024"/>
    <n v="1"/>
    <m/>
    <n v="1"/>
  </r>
  <r>
    <x v="3"/>
    <s v="Region III"/>
    <s v="Tarlac"/>
    <n v="106511"/>
    <s v="Gayong-Gayong ES"/>
    <s v="MAYANTOC"/>
    <n v="1"/>
    <n v="1"/>
    <n v="4"/>
    <s v="CONSTRUCTION OF ONE (1) STOREY - FOUR (4) CLASSROOMS SCHOOL BUILDING (WITH COMMON TOILET) WITH PROVISION OF RAINWATER COLLECTOR, SCHOOL FURNITURE, AND WATER SYSTEM"/>
    <n v="11801006.92"/>
    <m/>
    <s v="Completed"/>
    <n v="1"/>
    <m/>
    <d v="2023-10-20T00:00:00"/>
    <m/>
    <m/>
    <d v="2023-05-03T00:00:00"/>
    <d v="2023-05-11T00:00:00"/>
    <d v="2023-05-24T00:00:00"/>
    <d v="2023-06-29T00:00:00"/>
    <d v="2023-07-05T00:00:00"/>
    <s v="CAIXIA CONSTRUCTION"/>
    <m/>
    <n v="0"/>
    <n v="0"/>
    <n v="0"/>
    <n v="0"/>
    <n v="1"/>
    <n v="0"/>
    <n v="0"/>
    <n v="0"/>
    <n v="0"/>
    <n v="0"/>
    <n v="4"/>
    <n v="0"/>
    <n v="0"/>
    <n v="0"/>
    <n v="0"/>
    <n v="0"/>
    <n v="1"/>
    <n v="0"/>
    <n v="1"/>
    <n v="0"/>
    <n v="10.24"/>
    <s v="-"/>
    <n v="1"/>
    <m/>
    <m/>
    <m/>
    <m/>
    <m/>
    <n v="1"/>
    <m/>
    <n v="0"/>
  </r>
  <r>
    <x v="3"/>
    <s v="Region IV-A"/>
    <s v="Batangas"/>
    <n v="107816"/>
    <s v="San Pedro Elementary School"/>
    <s v="TINGLOY"/>
    <n v="2"/>
    <n v="1"/>
    <n v="2"/>
    <s v="CONSTRUCTION OF ONE (1) STOREY - TWO (2) CLASSROOMS SCHOOL BUILDING (WITH COMMON TOILET) WITH PROVISION OF RAINWATER COLLECTOR, SCHOOL FURNITURE, PERIMETER FENCE (1 BAY = 3.0m), SOLAR PV ENERGY SYSTEM, AND WATER SYSTEM"/>
    <n v="17638031.48"/>
    <n v="17402609.510000002"/>
    <s v="Completed"/>
    <n v="1"/>
    <d v="2024-04-23T00:00:00"/>
    <d v="2024-08-30T00:00:00"/>
    <s v="LMS 2022 - IVA - BATANGAS - 001"/>
    <s v="LMS 2023 - IVA - BATANGAS - 001"/>
    <d v="2023-10-20T00:00:00"/>
    <d v="2023-10-26T00:00:00"/>
    <d v="2023-11-06T00:00:00"/>
    <d v="2023-12-20T00:00:00"/>
    <d v="2023-12-29T00:00:00"/>
    <s v="Marakesh Enterprise"/>
    <s v="Certificate of Time Extension was granted to the contractor"/>
    <n v="0"/>
    <n v="0"/>
    <n v="0"/>
    <n v="0"/>
    <n v="1"/>
    <n v="0"/>
    <n v="0"/>
    <n v="0"/>
    <n v="0"/>
    <n v="0"/>
    <n v="2"/>
    <n v="0"/>
    <n v="0"/>
    <n v="0"/>
    <n v="0"/>
    <n v="0"/>
    <n v="1"/>
    <n v="0"/>
    <n v="1"/>
    <n v="0"/>
    <n v="9.24"/>
    <s v="-"/>
    <n v="0"/>
    <n v="1"/>
    <m/>
    <m/>
    <m/>
    <m/>
    <n v="1"/>
    <m/>
    <n v="1"/>
  </r>
  <r>
    <x v="3"/>
    <s v="Region IV-A"/>
    <s v="Batangas"/>
    <n v="107663"/>
    <s v="Hipit Elementary School"/>
    <s v="SAN NICOLAS"/>
    <n v="3"/>
    <n v="1"/>
    <n v="2"/>
    <s v="CONSTRUCTION OF ONE (1) STOREY - TWO (2) CLASSROOMS SCHOOL BUILDING (WITH COMMON TOILET) WITH PROVISION OF RAINWATER COLLECTOR, SCHOOL FURNITURE, PERIMETER FENCE (1 BAY = 3.0m), SOLAR PV ENERGY SYSTEM, AND WATER SYSTEM"/>
    <n v="16047281.48"/>
    <n v="15802341.109999999"/>
    <s v="Completed"/>
    <n v="1"/>
    <d v="2024-04-23T00:00:00"/>
    <d v="2024-08-30T00:00:00"/>
    <s v="LMS 2023 - IVA - BATANGAS - 002"/>
    <s v="LMS 2023 - IVA - BATANGAS - 002"/>
    <d v="2023-10-20T00:00:00"/>
    <d v="2023-10-26T00:00:00"/>
    <d v="2023-11-06T00:00:00"/>
    <d v="2023-12-20T00:00:00"/>
    <d v="2023-12-29T00:00:00"/>
    <s v="Marakesh Enterprise"/>
    <s v="Certificate of Time Extension was granted to the contractor"/>
    <n v="0"/>
    <n v="0"/>
    <n v="0"/>
    <n v="0"/>
    <n v="1"/>
    <n v="0"/>
    <n v="0"/>
    <n v="0"/>
    <n v="0"/>
    <n v="0"/>
    <n v="2"/>
    <n v="0"/>
    <n v="0"/>
    <n v="0"/>
    <n v="0"/>
    <n v="0"/>
    <n v="1"/>
    <n v="0"/>
    <n v="1"/>
    <n v="0"/>
    <n v="9.24"/>
    <s v="-"/>
    <n v="0"/>
    <n v="1"/>
    <m/>
    <m/>
    <m/>
    <m/>
    <n v="1"/>
    <m/>
    <n v="1"/>
  </r>
  <r>
    <x v="3"/>
    <s v="Region IV-A"/>
    <s v="Quezon"/>
    <n v="501326"/>
    <s v="Luod Integrated School"/>
    <s v="PATNANUNGAN"/>
    <n v="1"/>
    <n v="1"/>
    <n v="4"/>
    <s v="CONSTRUCTION OF ONE (1) STOREY - FOUR (4) CLASSROOMS SCHOOL BUILDING (WITH COMMON TOILET) WITH PROVISION OF RAINWATER COLLECTOR, SCHOOL FURNITURE, SOLAR PV ENERGY SYSTEM, AND WATER SYSTEM"/>
    <n v="25802288.870000001"/>
    <n v="25530000"/>
    <s v="Completed"/>
    <n v="1"/>
    <d v="2024-02-04T00:00:00"/>
    <d v="2024-05-04T00:00:00"/>
    <s v="2023-048-INFRA"/>
    <s v="2023-048-INFRA"/>
    <d v="2023-07-19T00:00:00"/>
    <d v="2023-06-02T00:00:00"/>
    <d v="2023-06-14T00:00:00"/>
    <d v="2023-06-22T00:00:00"/>
    <d v="2023-07-12T00:00:00"/>
    <s v="C.G. Cabana Construction and Supply"/>
    <n v="0"/>
    <n v="0"/>
    <n v="0"/>
    <n v="0"/>
    <n v="0"/>
    <n v="1"/>
    <n v="0"/>
    <n v="0"/>
    <n v="0"/>
    <n v="0"/>
    <n v="0"/>
    <n v="4"/>
    <n v="0"/>
    <n v="0"/>
    <n v="0"/>
    <n v="0"/>
    <n v="0"/>
    <n v="1"/>
    <n v="0"/>
    <n v="1"/>
    <n v="0"/>
    <n v="10.24"/>
    <s v="-"/>
    <n v="1"/>
    <m/>
    <m/>
    <m/>
    <m/>
    <m/>
    <n v="1"/>
    <m/>
    <n v="1"/>
  </r>
  <r>
    <x v="3"/>
    <s v="Region IV-A"/>
    <s v="Quezon"/>
    <n v="109052"/>
    <s v="Del Pilar Elementary School"/>
    <s v="QUEZON"/>
    <n v="4"/>
    <n v="1"/>
    <n v="2"/>
    <s v="CONSTRUCTION OF ONE (1) UNIT - ONE (1) STOREY - TWO (2) CLASSROOMS SCHOOL BUILDING (WITH COMMON TOILET) WITH PROVISION OF RAINWATER COLLECTOR, SCHOOL FURNITURE, PERIMETER FENCE (1 BAY = 3.0m), SOLAR PV ENERGY SYSTEM, AND WATER SYSTEM "/>
    <n v="16555387.23"/>
    <n v="16375912.859999999"/>
    <s v="Completed"/>
    <n v="1"/>
    <d v="2024-02-04T00:00:00"/>
    <d v="2024-02-28T00:00:00"/>
    <s v="2023-048-INFRA"/>
    <s v="2023-048-INFRA"/>
    <d v="2023-07-19T00:00:00"/>
    <d v="2023-06-02T00:00:00"/>
    <d v="2023-06-14T00:00:00"/>
    <d v="2023-06-22T00:00:00"/>
    <d v="2023-07-12T00:00:00"/>
    <s v="Quezon Achievers"/>
    <n v="0"/>
    <n v="0"/>
    <n v="0"/>
    <n v="0"/>
    <n v="0"/>
    <n v="1"/>
    <n v="0"/>
    <n v="0"/>
    <n v="0"/>
    <n v="0"/>
    <n v="0"/>
    <n v="2"/>
    <n v="0"/>
    <n v="0"/>
    <n v="0"/>
    <n v="0"/>
    <n v="0"/>
    <n v="1"/>
    <n v="0"/>
    <n v="1"/>
    <n v="0"/>
    <n v="3.24"/>
    <s v="-"/>
    <n v="1"/>
    <m/>
    <m/>
    <m/>
    <m/>
    <s v="CY 2024"/>
    <n v="1"/>
    <m/>
    <n v="1"/>
  </r>
  <r>
    <x v="3"/>
    <s v="Region IV-A"/>
    <s v="Quezon"/>
    <n v="109059"/>
    <s v="Sabang ES"/>
    <s v="QUEZON"/>
    <n v="4"/>
    <n v="1"/>
    <n v="2"/>
    <s v=" CONSTRUCTION OF ONE (1) UNIT - ONE (1) STOREY - TWO (2) CLASSROOMS SCHOOL BUILDING (WITH COMMON TOILET) WITH PROVISION OF RAINWATER COLLECTOR, SCHOOL "/>
    <n v="18146137.23"/>
    <n v="17930000"/>
    <s v="Completed"/>
    <n v="1"/>
    <d v="2024-02-04T00:00:00"/>
    <d v="2023-11-13T00:00:00"/>
    <s v="2023-048-INFRA"/>
    <s v="2023-048-INFRA"/>
    <d v="2023-07-19T00:00:00"/>
    <d v="2023-06-02T00:00:00"/>
    <d v="2023-06-14T00:00:00"/>
    <d v="2023-06-22T00:00:00"/>
    <d v="2023-07-12T00:00:00"/>
    <s v="Botey Construction"/>
    <n v="0"/>
    <n v="0"/>
    <n v="0"/>
    <n v="0"/>
    <n v="0"/>
    <n v="1"/>
    <n v="0"/>
    <n v="0"/>
    <n v="0"/>
    <n v="0"/>
    <n v="0"/>
    <n v="2"/>
    <n v="0"/>
    <n v="0"/>
    <n v="0"/>
    <n v="0"/>
    <n v="0"/>
    <n v="1"/>
    <n v="0"/>
    <n v="1"/>
    <n v="0"/>
    <n v="12.23"/>
    <s v="-"/>
    <n v="1"/>
    <m/>
    <m/>
    <m/>
    <m/>
    <s v="CY 2023"/>
    <n v="1"/>
    <m/>
    <n v="0"/>
  </r>
  <r>
    <x v="3"/>
    <s v="Region IV-A"/>
    <s v="Tanauan City"/>
    <n v="107764"/>
    <s v="Mahabang Buhangin ES"/>
    <s v="CITY OF TANAUAN"/>
    <n v="3"/>
    <n v="1"/>
    <n v="2"/>
    <s v="CONSTRUCTION OF ONE (1) STOREY - TWO (2) CLASSROOMS SCHOOL BUILDING (WITH COMMON TOILET) WITH PROVISION OF, SCHOOL FURNITURE, PERIMETER FENCE 150.0m FRONTAGE (1 BAY = 3.0m), RAIN WATER COLLECTOR TWO (1) SETS AND PROVISION OF SOLAR PANEL"/>
    <n v="17360252.16"/>
    <n v="17138185.469999999"/>
    <s v="Ongoing"/>
    <n v="0.65"/>
    <d v="2025-06-17T00:00:00"/>
    <s v="N/A"/>
    <s v="LMS 2024 TANAUAN-001"/>
    <s v="LMS 2024 TANAUAN-001"/>
    <d v="2024-08-30T00:00:00"/>
    <d v="2024-09-09T00:00:00"/>
    <d v="2024-09-23T00:00:00"/>
    <d v="2024-10-08T00:00:00"/>
    <d v="2024-10-21T00:00:00"/>
    <s v="MARAKESH ENTERPRISES"/>
    <s v="delayed due to request for modification"/>
    <n v="0"/>
    <n v="0"/>
    <n v="0"/>
    <n v="1"/>
    <n v="0"/>
    <n v="0"/>
    <n v="0"/>
    <n v="0"/>
    <n v="0"/>
    <n v="2"/>
    <n v="0"/>
    <n v="0"/>
    <n v="0"/>
    <n v="0"/>
    <n v="0"/>
    <n v="1"/>
    <n v="0"/>
    <n v="0"/>
    <n v="0.2"/>
    <n v="0.45"/>
    <m/>
    <s v="-"/>
    <n v="0"/>
    <n v="1"/>
    <m/>
    <m/>
    <m/>
    <m/>
    <n v="1"/>
    <m/>
    <n v="1"/>
  </r>
  <r>
    <x v="3"/>
    <s v="Region IV-B"/>
    <s v="Oriental Mindoro"/>
    <n v="130206"/>
    <s v="Mungos Mangyan Elementary School"/>
    <s v="BONGABONG"/>
    <n v="2"/>
    <n v="1"/>
    <n v="4"/>
    <s v="CONSTRUCTION OF ONE (1) STOREY - FOUR (4) CLASSROOMS SCHOOL BUILDING (WITH COMMON TOILET) WITH PROVISION OF SCHOOL FURNITURE AND SOLAR PV ENERGY SYSTEM"/>
    <n v="20880049.260000002"/>
    <n v="20622113.460000001"/>
    <s v="Completed"/>
    <n v="1"/>
    <d v="2023-12-26T00:00:00"/>
    <d v="2023-12-20T00:00:00"/>
    <s v="LMS 2023 - MIMAROPA - ORIENTAL MINDORO - 002"/>
    <s v="LMS 05-2023"/>
    <d v="2023-04-19T00:00:00"/>
    <d v="2023-04-27T00:00:00"/>
    <d v="2023-05-10T00:00:00"/>
    <d v="2023-05-19T00:00:00"/>
    <d v="2023-05-26T00:00:00"/>
    <s v="CMSEL CONST. AND DEVELOPER"/>
    <n v="0"/>
    <n v="0"/>
    <n v="0"/>
    <n v="0"/>
    <n v="0"/>
    <n v="1"/>
    <n v="0"/>
    <n v="0"/>
    <n v="0"/>
    <n v="0"/>
    <n v="0"/>
    <n v="4"/>
    <n v="0"/>
    <n v="0"/>
    <n v="0"/>
    <n v="0"/>
    <n v="0"/>
    <n v="1"/>
    <n v="0"/>
    <n v="1"/>
    <n v="0"/>
    <n v="2.2400000000000002"/>
    <s v="-"/>
    <n v="1"/>
    <m/>
    <m/>
    <m/>
    <m/>
    <s v="CY 2024"/>
    <n v="1"/>
    <m/>
    <n v="1"/>
  </r>
  <r>
    <x v="3"/>
    <s v="Region IV-B"/>
    <s v="Oriental Mindoro"/>
    <n v="136953"/>
    <s v="Naswak Hatubuan Bangon Elementary School"/>
    <s v="BONGABONG"/>
    <n v="2"/>
    <n v="1"/>
    <n v="4"/>
    <s v="CONSTRUCTION OF ONE (1) STOREY - FOUR (4) CLASSROOMS SCHOOL BUILDING (WITH COMMON TOILET) WITH PROVISION OF SCHOOL FURNITURE AND SOLAR PV ENERGY SYSTEM"/>
    <n v="21303170.780000001"/>
    <n v="21050000"/>
    <s v="Completed"/>
    <n v="1"/>
    <d v="2024-01-25T00:00:00"/>
    <d v="2024-01-19T00:00:00"/>
    <s v="LMS 2023 - MIMAROPA - ORIENTAL MINDORO - 001"/>
    <s v="LMS 04-2023"/>
    <d v="2023-04-19T00:00:00"/>
    <d v="2023-04-27T00:00:00"/>
    <d v="2023-05-10T00:00:00"/>
    <d v="2023-05-18T00:00:00"/>
    <d v="2023-05-26T00:00:00"/>
    <s v="A.D.L. CONSTRAK OPC"/>
    <n v="0"/>
    <n v="0"/>
    <n v="0"/>
    <n v="0"/>
    <n v="0"/>
    <n v="1"/>
    <n v="0"/>
    <n v="0"/>
    <n v="0"/>
    <n v="0"/>
    <n v="0"/>
    <n v="4"/>
    <n v="0"/>
    <n v="0"/>
    <n v="0"/>
    <n v="0"/>
    <n v="0"/>
    <n v="1"/>
    <n v="0"/>
    <n v="1"/>
    <n v="0"/>
    <n v="2.2400000000000002"/>
    <s v="-"/>
    <n v="1"/>
    <m/>
    <m/>
    <m/>
    <m/>
    <s v="CY 2024"/>
    <n v="1"/>
    <m/>
    <n v="1"/>
  </r>
  <r>
    <x v="3"/>
    <s v="Region IV-B"/>
    <s v="Oriental Mindoro"/>
    <n v="137123"/>
    <s v="Cambayang Elementary School"/>
    <s v="BULALACAO (SAN PEDRO)"/>
    <n v="2"/>
    <n v="1"/>
    <n v="4"/>
    <s v="PROPOSED CONSTRUCTION OF ONE (1) STOREY - FOUR (4) CLASSROOMS SCHOOL BUILDING (WITH COMMON TOILET) WITH PROVISION OF SCHOOL FURNITURE "/>
    <n v="14291013.26"/>
    <n v="14120000"/>
    <s v="Completed"/>
    <n v="1"/>
    <d v="2023-12-26T00:00:00"/>
    <d v="2024-12-02T00:00:00"/>
    <s v="LMS 2023 - MIMAROPA - ORIENTAL MINDORO - 003"/>
    <s v="LMS 06-2023"/>
    <d v="2023-04-19T00:00:00"/>
    <d v="2023-04-27T00:00:00"/>
    <d v="2023-05-10T00:00:00"/>
    <d v="2023-05-20T00:00:00"/>
    <d v="2023-05-26T00:00:00"/>
    <s v="A.D.L. CONSTRAK OPC"/>
    <n v="0"/>
    <n v="0"/>
    <n v="0"/>
    <n v="0"/>
    <n v="0"/>
    <n v="1"/>
    <n v="0"/>
    <n v="0"/>
    <n v="0"/>
    <n v="0"/>
    <n v="0"/>
    <n v="4"/>
    <n v="0"/>
    <n v="0"/>
    <n v="0"/>
    <n v="0"/>
    <n v="0"/>
    <n v="1"/>
    <n v="0"/>
    <n v="1"/>
    <n v="0"/>
    <n v="2.2400000000000002"/>
    <s v="-"/>
    <n v="1"/>
    <m/>
    <m/>
    <m/>
    <m/>
    <s v="CY 2024"/>
    <n v="1"/>
    <m/>
    <n v="0"/>
  </r>
  <r>
    <x v="3"/>
    <s v="Region IV-B"/>
    <s v="Puerto Princesa City"/>
    <n v="171501"/>
    <s v="Manggapin Elementary School"/>
    <s v="PUERTO PRINCESA CITY (Capital)"/>
    <s v="2nd"/>
    <n v="1"/>
    <n v="4"/>
    <s v="PROPOSED CONSTRUCTION OF ONE (1) STOREY - FOUR (4) CLASSROOMS SCHOOL BUILDING (WITH COMMON TOILET) WITH PROVISION OF SCHOOL FURNITURE AND SOLAR PV ENERGY SYSTEM AT MANGGAPIN ELEMENTARY SCHOOL"/>
    <n v="22354334.98"/>
    <n v="22131576"/>
    <s v="Completed"/>
    <n v="1"/>
    <s v="July 25, 2024   Revised: August 23, 2024"/>
    <s v="Aug. 26, 2024"/>
    <s v="INFRA 2023-10-03"/>
    <s v="INFRA 2023-10-03"/>
    <s v="Oct. 25, 2023"/>
    <s v="Oct. 31, 2023"/>
    <s v="Nov. 13, 2023"/>
    <s v="Nov. 16, 2023"/>
    <s v="Nov. 21, 2023"/>
    <s v="Maryknoll Builders and Supply"/>
    <n v="0"/>
    <n v="0"/>
    <n v="0"/>
    <n v="0"/>
    <n v="0"/>
    <n v="1"/>
    <n v="0"/>
    <n v="0"/>
    <n v="0"/>
    <n v="0"/>
    <n v="0"/>
    <n v="4"/>
    <n v="0"/>
    <n v="0"/>
    <n v="0"/>
    <n v="0"/>
    <n v="0"/>
    <n v="1"/>
    <n v="0"/>
    <n v="0.9"/>
    <n v="9.9999999999999978E-2"/>
    <n v="5.25"/>
    <m/>
    <n v="0"/>
    <m/>
    <m/>
    <m/>
    <m/>
    <m/>
    <n v="2"/>
    <m/>
    <n v="1"/>
  </r>
  <r>
    <x v="3"/>
    <s v="Region IX"/>
    <s v="Zamboanga del Norte"/>
    <n v="303714"/>
    <s v="Mutia NHS Annex - Tubak"/>
    <s v="MUTIA"/>
    <n v="1"/>
    <n v="1"/>
    <n v="2"/>
    <s v="CONSTRUCTION OF ONE (1) STOREY - TWO (2) CLASSROOMS SCHOOL BUILDING (WITH COMMON TOILET) WITH PROVISION OF RAINWATER COLLECTOR, SCHOOL FURNITURE, PERIMETER SOLAR LIGHT AND SOLAR PV ENERGY SYSTEM "/>
    <n v="17166895.91"/>
    <n v="16993668.899999999"/>
    <s v="Completed"/>
    <n v="1"/>
    <d v="2023-11-15T00:00:00"/>
    <d v="2023-12-30T00:00:00"/>
    <s v="2023-8-CBZN"/>
    <s v="CB-2023-008"/>
    <d v="2023-04-05T00:00:00"/>
    <d v="2023-04-14T00:00:00"/>
    <d v="2023-04-27T00:00:00"/>
    <d v="2023-05-30T00:00:00"/>
    <d v="2023-06-07T00:00:00"/>
    <s v="YSL BUILDERS"/>
    <s v="None"/>
    <n v="0"/>
    <n v="0"/>
    <n v="0"/>
    <n v="0"/>
    <n v="1"/>
    <n v="0"/>
    <n v="0"/>
    <n v="0"/>
    <n v="0"/>
    <n v="0"/>
    <n v="2"/>
    <n v="0"/>
    <n v="0"/>
    <n v="0"/>
    <n v="0"/>
    <n v="0"/>
    <n v="1"/>
    <n v="0"/>
    <n v="1"/>
    <n v="0"/>
    <n v="5.24"/>
    <s v="-"/>
    <n v="1"/>
    <m/>
    <m/>
    <m/>
    <m/>
    <s v="CY 2024"/>
    <n v="1"/>
    <m/>
    <n v="1"/>
  </r>
  <r>
    <x v="3"/>
    <s v="Region IX"/>
    <s v="Zamboanga del Norte"/>
    <n v="124547"/>
    <s v="Adante ES"/>
    <s v="PIÑAN (NEW PIÑAN)"/>
    <s v="1st"/>
    <n v="1"/>
    <n v="4"/>
    <s v="PROPOSED CONSTRUCTION OF 2 UNITS ONE (1) STOREY - TWO (2) CLASSROOMS SCHOOL BUILDING (WITH COMMON TOILET) WITH PROVISION OF RAINWATER COLLECTOR, SCHOOL FURNITURE, PERIMETER SOLAR LIGHT, SOLAR PV ENERGY SYSTEM AND WATER SYSTEM"/>
    <n v="25577846.130000003"/>
    <n v="25295175.539999999"/>
    <s v="Completed"/>
    <n v="1"/>
    <d v="2024-06-30T00:00:00"/>
    <d v="2024-11-25T00:00:00"/>
    <s v="2023-024-CBZN"/>
    <s v="CB2023-023"/>
    <s v="Nov. 14, 2023"/>
    <s v="Nov. 24, 2023"/>
    <s v="Dec. 07, 2023"/>
    <s v="Dec. 18, 2023"/>
    <s v="Dec. 28, 2023"/>
    <s v="YSL BUILDERS"/>
    <s v="None"/>
    <n v="0"/>
    <n v="0"/>
    <n v="0"/>
    <n v="0"/>
    <n v="1"/>
    <n v="0"/>
    <n v="0"/>
    <n v="0"/>
    <n v="0"/>
    <n v="0"/>
    <n v="4"/>
    <n v="0"/>
    <n v="0"/>
    <n v="0"/>
    <n v="0"/>
    <n v="0"/>
    <n v="1"/>
    <n v="0"/>
    <n v="1"/>
    <n v="0"/>
    <n v="7.24"/>
    <m/>
    <n v="0"/>
    <m/>
    <m/>
    <m/>
    <m/>
    <m/>
    <n v="2"/>
    <m/>
    <n v="1"/>
  </r>
  <r>
    <x v="3"/>
    <s v="Region IX"/>
    <s v="Zamboanga del Sur"/>
    <n v="125307"/>
    <s v="Bag-ong Opon Elementary School"/>
    <s v="RAMON MAGSAYSAY (LIARGO)"/>
    <n v="1"/>
    <n v="1"/>
    <n v="3"/>
    <s v="CONSTRUCTION OF ONE (1) STOREY - THREE (3) CLASSROOMS SCHOOL BUILDING (WITH COMMON TOILET), SCHOOL FURNITURE, SOLAR PV ENERGY SYSTEM, AND WATER SYSTEM"/>
    <n v="19077138.919999998"/>
    <n v="18787999.57"/>
    <s v="Completed"/>
    <n v="1"/>
    <d v="2023-11-04T00:00:00"/>
    <d v="2023-12-14T00:00:00"/>
    <s v="ZDS-23-LMS-01"/>
    <s v="ZDS-23-LMS-01"/>
    <d v="2023-04-13T00:00:00"/>
    <d v="2023-04-26T00:00:00"/>
    <d v="2023-05-08T00:00:00"/>
    <d v="2023-05-22T00:00:00"/>
    <d v="2023-05-31T00:00:00"/>
    <s v="GENETIAN BUILDERS AND ENTERPRISES INC"/>
    <s v="None"/>
    <n v="0"/>
    <n v="0"/>
    <n v="0"/>
    <n v="0"/>
    <n v="1"/>
    <n v="0"/>
    <n v="0"/>
    <n v="0"/>
    <n v="0"/>
    <n v="0"/>
    <n v="3"/>
    <n v="0"/>
    <n v="0"/>
    <n v="0"/>
    <n v="0"/>
    <n v="0"/>
    <n v="1"/>
    <n v="0"/>
    <n v="1"/>
    <n v="0"/>
    <n v="6.24"/>
    <s v="-"/>
    <n v="1"/>
    <m/>
    <m/>
    <m/>
    <m/>
    <s v="CY 2024"/>
    <n v="1"/>
    <m/>
    <n v="1"/>
  </r>
  <r>
    <x v="3"/>
    <s v="Region IX"/>
    <s v="Zamboanga del Sur"/>
    <n v="124940"/>
    <s v="Buburay ES"/>
    <s v="DIMATALING"/>
    <n v="2"/>
    <n v="1"/>
    <n v="3"/>
    <s v="CONSTRUCTION OF ONE (1) STOREY - THREE (3) CLASSROOMS SCHOOL BUILDING (WITH COMMON TOILET), SCHOOL FURNITURE, SOLAR PV ENERGY SYSTEM, AND WATER SYSTEM"/>
    <n v="18381376.010000002"/>
    <n v="18086919.559999999"/>
    <s v="Completed"/>
    <n v="1"/>
    <d v="2023-11-04T00:00:00"/>
    <d v="2023-11-30T00:00:00"/>
    <s v="ZDS-23-LMS-02"/>
    <s v="ZDS-23-LMS-02"/>
    <d v="2023-04-13T00:00:00"/>
    <d v="2023-04-26T00:00:00"/>
    <d v="2023-05-08T00:00:00"/>
    <d v="2023-05-22T00:00:00"/>
    <d v="2023-05-31T00:00:00"/>
    <s v="GENETIAN BUILDERS AND ENTERPRISES INC"/>
    <s v="None"/>
    <n v="0"/>
    <n v="0"/>
    <n v="0"/>
    <n v="0"/>
    <n v="1"/>
    <n v="0"/>
    <n v="0"/>
    <n v="0"/>
    <n v="0"/>
    <n v="0"/>
    <n v="3"/>
    <n v="0"/>
    <n v="0"/>
    <n v="0"/>
    <n v="0"/>
    <n v="0"/>
    <n v="1"/>
    <n v="0"/>
    <n v="1"/>
    <n v="0"/>
    <n v="2.2400000000000002"/>
    <s v="-"/>
    <n v="1"/>
    <m/>
    <m/>
    <m/>
    <m/>
    <s v="CY 2024"/>
    <n v="1"/>
    <m/>
    <n v="1"/>
  </r>
  <r>
    <x v="3"/>
    <s v="Region IX"/>
    <s v="Zamboanga Sibugay"/>
    <n v="125854"/>
    <s v="Talusan CES"/>
    <s v="TALUSAN"/>
    <n v="1"/>
    <n v="1"/>
    <n v="4"/>
    <s v="CONSTRUCTION OF ONE (1) STOREY - FOUR (4) CLASSROOMS SCHOOL BUILDING (WITH COMMON TOILET) WITH PROVISION OF RAINWATER COLLECTOR, SCHOOL FURNITURE AND WATER SYSTEM"/>
    <n v="13320323.48"/>
    <n v="11154681.24"/>
    <s v="Completed"/>
    <n v="1"/>
    <d v="2023-11-04T00:00:00"/>
    <s v="-"/>
    <s v="ZS-2023-LMS-01"/>
    <s v="ZS-2023-LMS-01"/>
    <d v="2023-04-04T00:00:00"/>
    <d v="2023-04-17T00:00:00"/>
    <d v="2023-04-28T00:00:00"/>
    <d v="2023-06-23T00:00:00"/>
    <d v="2023-07-07T00:00:00"/>
    <s v="Shameem Construction"/>
    <s v="None"/>
    <n v="0"/>
    <n v="0"/>
    <n v="0"/>
    <n v="0"/>
    <n v="1"/>
    <n v="0"/>
    <n v="0"/>
    <n v="0"/>
    <n v="0"/>
    <n v="0"/>
    <n v="4"/>
    <n v="0"/>
    <n v="0"/>
    <n v="0"/>
    <n v="0"/>
    <n v="0"/>
    <n v="1"/>
    <n v="0"/>
    <n v="1"/>
    <n v="0"/>
    <n v="6.24"/>
    <s v="-"/>
    <n v="0"/>
    <n v="1"/>
    <m/>
    <m/>
    <m/>
    <s v="CY 2024"/>
    <n v="1"/>
    <m/>
    <n v="0"/>
  </r>
  <r>
    <x v="3"/>
    <s v="Region V"/>
    <s v="Camarines Norte"/>
    <n v="112269"/>
    <s v="Resettlement ES"/>
    <s v="SAN LORENZO RUIZ (IMELDA)"/>
    <n v="2"/>
    <n v="1"/>
    <n v="2"/>
    <s v="CONSTRUCTION OF ONE (1) STOREY - TWO (2) CLASSROOMS SCHOOL BUILDING (WITH COMMON TOILET) WITH PROVISION OF, SCHOOL FURNITURE, CONCRETE PATHWAY (WIDTH = 4.0m), PERIMETER FENCE 150.0m FRONTAGE (1 BAY = 3.0m) AND REPAIR OF 2CL BLSB TYPE 1"/>
    <n v="17976228.27"/>
    <n v="17729608.629999999"/>
    <s v="Completed"/>
    <n v="1"/>
    <d v="2023-11-11T00:00:00"/>
    <d v="2024-02-26T00:00:00"/>
    <s v="INFRA02-05_x000a_2023CN"/>
    <s v="INFRA02-05_x000a_2023CN"/>
    <d v="2023-05-08T00:00:00"/>
    <d v="2023-05-15T00:00:00"/>
    <d v="2023-06-05T00:00:00"/>
    <d v="2023-06-16T00:00:00"/>
    <d v="2023-06-29T00:00:00"/>
    <s v="RidersCorner Construction &amp; Gen. Mdse."/>
    <s v="COMPLETED"/>
    <n v="0"/>
    <n v="0"/>
    <n v="0"/>
    <n v="0"/>
    <n v="1"/>
    <n v="0"/>
    <n v="0"/>
    <n v="0"/>
    <n v="0"/>
    <n v="0"/>
    <n v="2"/>
    <n v="0"/>
    <n v="0"/>
    <n v="0"/>
    <n v="0"/>
    <n v="0"/>
    <n v="1"/>
    <n v="0"/>
    <n v="1"/>
    <n v="0"/>
    <n v="1.24"/>
    <s v="-"/>
    <n v="1"/>
    <m/>
    <m/>
    <m/>
    <m/>
    <s v="CY 2024"/>
    <n v="1"/>
    <m/>
    <n v="0"/>
  </r>
  <r>
    <x v="3"/>
    <s v="Region V"/>
    <s v="Catanduanes"/>
    <n v="113214"/>
    <s v="Sabloyon Elementary School"/>
    <s v="CARAMORAN"/>
    <n v="0"/>
    <n v="1"/>
    <n v="2"/>
    <s v="CONSTRUCTION OF ONE (1) STOREY - TWO (2) CLASSROOMS SCHOOL BUILDING (WITH COMMON TOILET) WITH PROVISION OF SCHOOL FURNITURE WITH HAULING COST"/>
    <n v="7587681.6799999997"/>
    <n v="0"/>
    <s v="Completed"/>
    <n v="1"/>
    <d v="1899-12-30T00:00:00"/>
    <d v="1899-12-30T00:00:00"/>
    <n v="0"/>
    <n v="0"/>
    <d v="1899-12-30T00:00:00"/>
    <d v="1899-12-30T00:00:00"/>
    <d v="1899-12-30T00:00:00"/>
    <d v="1899-12-30T00:00:00"/>
    <d v="1899-12-30T00:00:00"/>
    <n v="0"/>
    <n v="0"/>
    <n v="0"/>
    <n v="0"/>
    <n v="0"/>
    <n v="0"/>
    <n v="1"/>
    <n v="0"/>
    <n v="0"/>
    <n v="0"/>
    <n v="0"/>
    <n v="0"/>
    <n v="2"/>
    <n v="0"/>
    <n v="0"/>
    <n v="0"/>
    <n v="0"/>
    <n v="0"/>
    <n v="1"/>
    <n v="0"/>
    <n v="1"/>
    <n v="0"/>
    <n v="3.24"/>
    <s v="-"/>
    <n v="1"/>
    <m/>
    <m/>
    <m/>
    <m/>
    <s v="CY 2024"/>
    <n v="1"/>
    <m/>
    <n v="0"/>
  </r>
  <r>
    <x v="3"/>
    <s v="Region V"/>
    <s v="Masbate"/>
    <n v="136922"/>
    <s v="Arriesgado Elementary School"/>
    <s v="CLAVERIA"/>
    <n v="1"/>
    <n v="1"/>
    <n v="3"/>
    <s v="CONSTRUCTION OF ONE (1) STOREY - THREE (3) CLASSROOMS SCHOOL BUILDING WITH PROVISION OF RAINWATER COLLECTOR, SCHOOL FURNITURE, WATER SANITATION AND WATER SYSTEM WITH HAULING COST"/>
    <n v="12784616.01"/>
    <n v="12631866.08"/>
    <s v="Completed"/>
    <n v="1"/>
    <d v="2023-12-07T00:00:00"/>
    <d v="2024-01-10T00:00:00"/>
    <s v="INFRA 2023-05-002"/>
    <s v="2023-07-001"/>
    <d v="2023-05-11T00:00:00"/>
    <d v="2023-05-19T00:00:00"/>
    <d v="2023-06-02T00:00:00"/>
    <d v="2023-07-03T00:00:00"/>
    <d v="2023-07-10T00:00:00"/>
    <s v="NJNY Const. &amp; Supply"/>
    <n v="0"/>
    <n v="0"/>
    <n v="0"/>
    <n v="0"/>
    <n v="0"/>
    <n v="1"/>
    <n v="0"/>
    <n v="0"/>
    <n v="0"/>
    <n v="0"/>
    <n v="0"/>
    <n v="3"/>
    <n v="0"/>
    <n v="0"/>
    <n v="0"/>
    <n v="0"/>
    <n v="0"/>
    <n v="1"/>
    <n v="0"/>
    <n v="1"/>
    <n v="0"/>
    <n v="1.24"/>
    <s v="-"/>
    <n v="1"/>
    <m/>
    <m/>
    <m/>
    <m/>
    <s v="CY 2024"/>
    <n v="1"/>
    <m/>
    <n v="0"/>
  </r>
  <r>
    <x v="3"/>
    <s v="Region V"/>
    <s v="Masbate"/>
    <n v="113662"/>
    <s v="Tabuk Elementary School"/>
    <s v="MANDAON"/>
    <n v="2"/>
    <n v="1"/>
    <n v="3"/>
    <s v="CONSTRUCTION OF ONE (1) STOREY - THREE (3) CLASSROOMS SCHOOL BUILDING WITH PROVISION OF RAINWATER COLLECTOR, SCHOOL FURNITURE, WATER SANITATION AND WATER SYSTEM WITH HAULING COST"/>
    <n v="12784616.01"/>
    <n v="12631638.76"/>
    <s v="Completed"/>
    <n v="1"/>
    <d v="2023-12-03T00:00:00"/>
    <d v="2024-01-16T00:00:00"/>
    <s v="INFRA 2023-05-002"/>
    <s v="2023-07-002"/>
    <d v="2023-05-11T00:00:00"/>
    <d v="2023-05-19T00:00:00"/>
    <d v="2023-06-02T00:00:00"/>
    <d v="2023-07-03T00:00:00"/>
    <d v="2023-07-06T00:00:00"/>
    <s v="EJ Cantoria Const. &amp; Supply"/>
    <n v="0"/>
    <n v="0"/>
    <n v="0"/>
    <n v="0"/>
    <n v="0"/>
    <n v="1"/>
    <n v="0"/>
    <n v="0"/>
    <n v="0"/>
    <n v="0"/>
    <n v="0"/>
    <n v="3"/>
    <n v="0"/>
    <n v="0"/>
    <n v="0"/>
    <n v="0"/>
    <n v="0"/>
    <n v="1"/>
    <n v="0"/>
    <n v="1"/>
    <n v="0"/>
    <n v="3.24"/>
    <s v="-"/>
    <n v="1"/>
    <m/>
    <m/>
    <m/>
    <m/>
    <s v="CY 2024"/>
    <n v="1"/>
    <m/>
    <n v="0"/>
  </r>
  <r>
    <x v="3"/>
    <s v="Region V"/>
    <s v="Masbate"/>
    <n v="501528"/>
    <s v="Tugbo Integrated School"/>
    <s v="MOBO"/>
    <n v="2"/>
    <n v="1"/>
    <n v="3"/>
    <s v="CONSTRUCTION OF ONE (1) STOREY - THREE (3) CLASSROOMS SCHOOL BUILDING WITH PROVISION OF RAINWATER COLLECTOR, SCHOOL FURNITURE, WATER SANITATION AND WATER SYSTEM WITH HAULING COST"/>
    <n v="12784616.01"/>
    <n v="12632137.16"/>
    <s v="Completed"/>
    <n v="1"/>
    <d v="2023-12-10T00:00:00"/>
    <d v="2024-04-01T00:00:00"/>
    <s v="INFRA 2023-05-002"/>
    <s v="2023-07-038"/>
    <d v="2023-05-11T00:00:00"/>
    <d v="2023-05-19T00:00:00"/>
    <d v="2023-06-02T00:00:00"/>
    <d v="2023-07-03T00:00:00"/>
    <d v="2023-07-13T00:00:00"/>
    <s v="Square N Const &amp; Supply"/>
    <n v="0"/>
    <n v="0"/>
    <n v="0"/>
    <n v="0"/>
    <n v="0"/>
    <n v="1"/>
    <n v="0"/>
    <n v="0"/>
    <n v="0"/>
    <n v="0"/>
    <n v="0"/>
    <n v="3"/>
    <n v="0"/>
    <n v="0"/>
    <n v="0"/>
    <n v="0"/>
    <n v="0"/>
    <n v="1"/>
    <n v="0"/>
    <n v="1"/>
    <n v="0"/>
    <n v="5.24"/>
    <s v="-"/>
    <n v="1"/>
    <m/>
    <m/>
    <m/>
    <m/>
    <s v="CY 2024"/>
    <n v="1"/>
    <m/>
    <n v="0"/>
  </r>
  <r>
    <x v="3"/>
    <s v="Region V"/>
    <s v="Masbate"/>
    <n v="501545"/>
    <s v="Madamba Integrated School"/>
    <s v="CATAINGAN"/>
    <n v="3"/>
    <n v="1"/>
    <n v="3"/>
    <s v="CONSTRUCTION OF ONE (1) STOREY - THREE (3) CLASSROOMS SCHOOL BUILDING WITH PROVISION OF RAINWATER COLLECTOR, SCHOOL FURNITURE, WATER SANITATION AND WATER SYSTEM WITH HAULING COST"/>
    <n v="14029531.76"/>
    <n v="13867265.99"/>
    <s v="Completed"/>
    <n v="1"/>
    <d v="2023-12-02T00:00:00"/>
    <d v="2024-01-15T00:00:00"/>
    <s v="INFRA 2023-05-002"/>
    <s v="2023-07-039"/>
    <d v="2023-05-11T00:00:00"/>
    <d v="2023-05-19T00:00:00"/>
    <d v="2023-06-02T00:00:00"/>
    <d v="2023-07-03T00:00:00"/>
    <d v="2023-07-05T00:00:00"/>
    <s v="3R3M Const &amp; Supply"/>
    <n v="0"/>
    <n v="0"/>
    <n v="0"/>
    <n v="0"/>
    <n v="0"/>
    <n v="1"/>
    <n v="0"/>
    <n v="0"/>
    <n v="0"/>
    <n v="0"/>
    <n v="0"/>
    <n v="3"/>
    <n v="0"/>
    <n v="0"/>
    <n v="0"/>
    <n v="0"/>
    <n v="0"/>
    <n v="1"/>
    <n v="0"/>
    <n v="1"/>
    <n v="0"/>
    <n v="5.24"/>
    <s v="-"/>
    <n v="1"/>
    <m/>
    <m/>
    <m/>
    <m/>
    <s v="CY 2024"/>
    <n v="1"/>
    <m/>
    <n v="0"/>
  </r>
  <r>
    <x v="3"/>
    <s v="Region V"/>
    <s v="Masbate"/>
    <n v="113531"/>
    <s v="Calapayan Elementary School"/>
    <s v="CAWAYAN"/>
    <n v="3"/>
    <n v="1"/>
    <n v="2"/>
    <s v="CONSTRUCTION OF ONE (1) STOREY - TWO (2) CLASSROOMS SCHOOL BUILDING (WITH COMMON TOILET) WITH PROVISION OF SCHOOL FURNITURE WITH HAULING COST"/>
    <n v="8597681.6900000013"/>
    <n v="8496949.8499999996"/>
    <s v="Completed"/>
    <n v="1"/>
    <d v="2023-12-10T00:00:00"/>
    <d v="2023-12-12T00:00:00"/>
    <s v="INFRA 2023-05-002"/>
    <s v="2023-07-040"/>
    <d v="2023-05-11T00:00:00"/>
    <d v="2023-05-19T00:00:00"/>
    <d v="2023-06-02T00:00:00"/>
    <d v="2023-07-03T00:00:00"/>
    <d v="2023-07-13T00:00:00"/>
    <s v="Square N Const &amp; Supply"/>
    <n v="0"/>
    <n v="0"/>
    <n v="0"/>
    <n v="0"/>
    <n v="0"/>
    <n v="1"/>
    <n v="0"/>
    <n v="0"/>
    <n v="0"/>
    <n v="0"/>
    <n v="0"/>
    <n v="2"/>
    <n v="0"/>
    <n v="0"/>
    <n v="0"/>
    <n v="0"/>
    <n v="0"/>
    <n v="1"/>
    <n v="0"/>
    <n v="1"/>
    <n v="0"/>
    <n v="1.24"/>
    <s v="-"/>
    <n v="1"/>
    <m/>
    <m/>
    <m/>
    <m/>
    <s v="CY 2024"/>
    <n v="1"/>
    <m/>
    <n v="0"/>
  </r>
  <r>
    <x v="3"/>
    <s v="Region V"/>
    <s v="Masbate"/>
    <n v="302123"/>
    <s v="Buracan National High School"/>
    <s v="DIMASALANG"/>
    <n v="3"/>
    <n v="1"/>
    <n v="3"/>
    <s v="CONSTRUCTION OF ONE (1) STOREY - THREE (3) CLASSROOMS SCHOOL BUILDING WITH PROVISION OF RAINWATER COLLECTOR, SCHOOL FURNITURE, WATER SANITATION AND WATER SYSTEM WITH HAULING COST"/>
    <n v="13996557.549999999"/>
    <n v="13831624.51"/>
    <s v="Completed"/>
    <n v="1"/>
    <d v="2024-12-10T00:00:00"/>
    <d v="2024-01-15T00:00:00"/>
    <s v="INFRA 2023-05-002"/>
    <s v="2023-07-041"/>
    <d v="2023-05-11T00:00:00"/>
    <d v="2023-05-19T00:00:00"/>
    <d v="2023-06-02T00:00:00"/>
    <d v="2023-07-03T00:00:00"/>
    <d v="2023-07-13T00:00:00"/>
    <s v="Square N Const &amp; Supply"/>
    <n v="0"/>
    <n v="0"/>
    <n v="0"/>
    <n v="0"/>
    <n v="0"/>
    <n v="1"/>
    <n v="0"/>
    <n v="0"/>
    <n v="0"/>
    <n v="0"/>
    <n v="0"/>
    <n v="3"/>
    <n v="0"/>
    <n v="0"/>
    <n v="0"/>
    <n v="0"/>
    <n v="0"/>
    <n v="1"/>
    <n v="0"/>
    <n v="1"/>
    <n v="0"/>
    <n v="3.24"/>
    <s v="-"/>
    <n v="1"/>
    <m/>
    <m/>
    <m/>
    <m/>
    <s v="CY 2024"/>
    <n v="1"/>
    <m/>
    <n v="0"/>
  </r>
  <r>
    <x v="3"/>
    <s v="Region VI"/>
    <s v="Aklan"/>
    <n v="114931"/>
    <s v="Lanipga Napatag Primary School"/>
    <s v="TANGALAN"/>
    <n v="2"/>
    <n v="1"/>
    <n v="2"/>
    <s v="CONSTRUCTION OF ONE (1) STOREY - TWO (2) CLASSROOMS SCHOOL BUILDING (WITH COMMON TOILET) WITH PROVISION OF RAINWATER COLLECTOR, SCHOOL FURNITURE, SOLAR PV ENERGY SYSTEM, AND WATER SYSTEM"/>
    <n v="19969508.48"/>
    <n v="16152092.890000001"/>
    <s v="Completed"/>
    <n v="1"/>
    <d v="2023-12-31T00:00:00"/>
    <d v="2024-07-03T00:00:00"/>
    <s v="DepED-RO6-D1-LMS2023-019-2023"/>
    <s v="DepED-RO6-D1-LMS2023-019-2023"/>
    <d v="2023-04-26T00:00:00"/>
    <d v="2023-05-03T00:00:00"/>
    <d v="2023-05-15T00:00:00"/>
    <d v="2023-06-19T00:00:00"/>
    <d v="2023-06-27T00:00:00"/>
    <s v="CGGFR CONSTRUCTION AND CONSTRUCTION SUPPLY"/>
    <n v="0"/>
    <n v="0"/>
    <n v="0"/>
    <n v="0"/>
    <n v="0"/>
    <n v="1"/>
    <n v="0"/>
    <n v="0"/>
    <n v="0"/>
    <n v="0"/>
    <n v="0"/>
    <n v="2"/>
    <n v="0"/>
    <n v="0"/>
    <n v="0"/>
    <n v="0"/>
    <n v="0"/>
    <n v="1"/>
    <n v="0"/>
    <n v="1"/>
    <n v="0"/>
    <n v="3.24"/>
    <s v="-"/>
    <n v="0"/>
    <n v="1"/>
    <m/>
    <m/>
    <m/>
    <s v="CY 2024"/>
    <n v="1"/>
    <m/>
    <n v="1"/>
  </r>
  <r>
    <x v="3"/>
    <s v="Region VI"/>
    <s v="Antique"/>
    <n v="115139"/>
    <s v="Tinindugan Primary School"/>
    <s v="LIBERTAD"/>
    <n v="0"/>
    <n v="1"/>
    <n v="2"/>
    <s v="CONSTRUCTION OF ONE (1) STOREY - TWO (2) CLASSROOMS SCHOOL BUILDING (WITH COMMON TOILET) WITH PROVISION OF RAINWATER COLLECTOR, SCHOOL FURNITURE, SOLAR PV ENERGY SYSTEM, AND WATER SYSTEM"/>
    <n v="17170000"/>
    <n v="12901507.380000001"/>
    <s v="Completed"/>
    <n v="1"/>
    <d v="2024-05-01T00:00:00"/>
    <d v="2024-06-25T00:00:00"/>
    <s v="R6-D2-BEFF2023-11-NC"/>
    <s v="R6-D2-BEFF2023-11-NC"/>
    <d v="2023-06-12T00:00:00"/>
    <d v="2023-06-19T00:00:00"/>
    <d v="2023-07-03T00:00:00"/>
    <d v="2023-09-18T00:00:00"/>
    <d v="2023-11-28T00:00:00"/>
    <s v="MJSb Builders and Supply"/>
    <s v="Completed as per POW and VO"/>
    <n v="0"/>
    <n v="0"/>
    <n v="0"/>
    <n v="0"/>
    <n v="1"/>
    <n v="0"/>
    <n v="0"/>
    <n v="0"/>
    <n v="0"/>
    <n v="0"/>
    <n v="2"/>
    <n v="0"/>
    <n v="0"/>
    <n v="0"/>
    <n v="0"/>
    <n v="0"/>
    <n v="1"/>
    <n v="0"/>
    <n v="1"/>
    <n v="0"/>
    <n v="6.24"/>
    <s v="-"/>
    <n v="0"/>
    <n v="1"/>
    <m/>
    <m/>
    <m/>
    <s v="CY 2024"/>
    <n v="1"/>
    <m/>
    <n v="1"/>
  </r>
  <r>
    <x v="3"/>
    <s v="Region VI"/>
    <s v="Guimaras"/>
    <n v="115859"/>
    <s v="Tangaw Primary School"/>
    <s v="SAN LORENZO"/>
    <n v="0"/>
    <n v="1"/>
    <n v="4"/>
    <s v="CONSTRUCTION OF ONE (1) STOREY - FOUR (4) CLASSROOMS SCHOOL BUILDING (WITH COMMON TOILET) ROOFING, STEEL TRUSSES CONCRETE WORKS, MASONRY WORKS, ELECTRICAL WORKS, AND PLUMBINGWITH PROVISION OF RAINWATER COLLECTOR, SCHOOL FURNITURE,   AND WATER SYSTEM"/>
    <n v="17170000"/>
    <n v="12209995.279999999"/>
    <s v="Completed"/>
    <n v="1"/>
    <d v="2024-01-19T00:00:00"/>
    <d v="2024-03-15T00:00:00"/>
    <s v="No. 03-2023"/>
    <s v="No. 03-2023"/>
    <d v="2023-04-12T00:00:00"/>
    <d v="2023-04-28T00:00:00"/>
    <d v="2023-05-11T00:00:00"/>
    <d v="2023-06-06T00:00:00"/>
    <d v="2023-06-16T00:00:00"/>
    <s v="Early Riser Construction"/>
    <s v="Completed with approved VO in the amount of  956,217.09"/>
    <n v="0"/>
    <n v="0"/>
    <n v="0"/>
    <n v="0"/>
    <n v="1"/>
    <n v="0"/>
    <n v="0"/>
    <n v="0"/>
    <n v="0"/>
    <n v="0"/>
    <n v="4"/>
    <n v="0"/>
    <n v="0"/>
    <n v="0"/>
    <n v="0"/>
    <n v="0"/>
    <n v="1"/>
    <n v="0"/>
    <n v="1"/>
    <n v="0"/>
    <n v="3.24"/>
    <s v="-"/>
    <n v="0"/>
    <n v="1"/>
    <m/>
    <m/>
    <m/>
    <s v="CY 2024"/>
    <n v="1"/>
    <m/>
    <n v="0"/>
  </r>
  <r>
    <x v="3"/>
    <s v="Region VI"/>
    <s v="Iloilo"/>
    <n v="116107"/>
    <s v="Cairohan PS"/>
    <s v="BINGAWAN"/>
    <n v="3"/>
    <n v="1"/>
    <n v="2"/>
    <s v="ONE (1) STOREY-TWO (2) CLASSROOMS SCHOOL BUILDING (WITH COMON TOILET) WITH PROVISION OF RAIN WATER COLLECTOR SCHOOL FURNITURE, SOLAR PV ENERGY AND WATER SYSTEM"/>
    <n v="18854193.629999999"/>
    <n v="12144077.99"/>
    <s v="Completed"/>
    <n v="1"/>
    <d v="2024-03-30T00:00:00"/>
    <d v="2024-08-07T00:00:00"/>
    <s v="BEFF2023-RVI-022-LMS-L1"/>
    <s v="BEFF2023-RVI-022-LMS-L1"/>
    <d v="2023-04-17T00:00:00"/>
    <d v="2023-04-24T00:00:00"/>
    <d v="2023-05-08T00:00:00"/>
    <d v="2023-06-29T00:00:00"/>
    <d v="2023-08-03T00:00:00"/>
    <s v="CDJ Builders Corporation"/>
    <n v="0"/>
    <n v="0"/>
    <n v="0"/>
    <n v="0"/>
    <n v="0"/>
    <n v="1"/>
    <n v="0"/>
    <n v="0"/>
    <n v="0"/>
    <n v="0"/>
    <n v="0"/>
    <n v="2"/>
    <n v="0"/>
    <n v="0"/>
    <n v="0"/>
    <n v="0"/>
    <n v="0"/>
    <n v="1"/>
    <n v="0"/>
    <n v="1"/>
    <n v="0"/>
    <n v="3.25"/>
    <s v="-"/>
    <n v="0"/>
    <n v="1"/>
    <m/>
    <m/>
    <m/>
    <m/>
    <n v="1"/>
    <m/>
    <n v="1"/>
  </r>
  <r>
    <x v="3"/>
    <s v="Region VI"/>
    <s v="Iloilo"/>
    <n v="116099"/>
    <s v="Malico PS"/>
    <s v="BATAD"/>
    <n v="5"/>
    <n v="1"/>
    <n v="4"/>
    <s v="ONE (1) STOREY-FOUR (4) CLASSROOMS SCHOOL BUILDING (WITH COMON TOILET) WITH PROVISION OF RAIN WATER COLLECTOR SCHOOL FURNITURE, SOLAR PV ENERGY AND WATER SYSTEM"/>
    <n v="23471443.859999999"/>
    <n v="15174823.710000001"/>
    <s v="Completed"/>
    <n v="1"/>
    <d v="2024-03-30T00:00:00"/>
    <d v="2024-08-08T00:00:00"/>
    <s v="BEFF2023-RVI-022-LMS-L2"/>
    <s v="BEFF2023-RVI-022-LMS-L2"/>
    <d v="2023-04-17T00:00:00"/>
    <d v="2023-04-24T00:00:00"/>
    <d v="2023-05-08T00:00:00"/>
    <d v="2023-06-29T00:00:00"/>
    <d v="2023-08-03T00:00:00"/>
    <s v="CDJ Builders Corporation"/>
    <n v="0"/>
    <n v="0"/>
    <n v="0"/>
    <n v="0"/>
    <n v="0"/>
    <n v="1"/>
    <n v="0"/>
    <n v="0"/>
    <n v="0"/>
    <n v="0"/>
    <n v="0"/>
    <n v="4"/>
    <n v="0"/>
    <n v="0"/>
    <n v="0"/>
    <n v="0"/>
    <n v="0"/>
    <n v="1"/>
    <n v="0"/>
    <n v="1"/>
    <n v="0"/>
    <n v="3.25"/>
    <s v="-"/>
    <n v="0"/>
    <n v="1"/>
    <m/>
    <m/>
    <m/>
    <m/>
    <n v="1"/>
    <m/>
    <n v="1"/>
  </r>
  <r>
    <x v="3"/>
    <s v="Region VII"/>
    <s v="Bohol"/>
    <n v="117998"/>
    <s v="Boyog ES"/>
    <s v="BALILIHAN"/>
    <n v="1"/>
    <n v="1"/>
    <n v="4"/>
    <s v="CONSTRUCTION OF ONE (1) STOREY-FOUR (4) CLASSROOMS SCHOOL BUILDING (WITH COMON TOILET) WITH PROVISION OF SCHOOL FURNITURE"/>
    <n v="10766058.66"/>
    <n v="10644375.550000001"/>
    <s v="Completed"/>
    <n v="1"/>
    <s v="05/15/2024"/>
    <d v="2024-06-11T00:00:00"/>
    <s v="PBI 2023-27"/>
    <s v="PBI 2023-27"/>
    <d v="2023-07-10T00:00:00"/>
    <d v="2023-07-18T00:00:00"/>
    <d v="2023-08-03T00:00:00"/>
    <d v="2023-10-09T00:00:00"/>
    <d v="2023-11-16T00:00:00"/>
    <s v="C. JANSENN CONSTRUCTION AND GENERAL MERCHANDISE"/>
    <n v="0"/>
    <n v="0"/>
    <n v="0"/>
    <n v="0"/>
    <n v="0"/>
    <n v="1"/>
    <n v="0"/>
    <n v="0"/>
    <n v="0"/>
    <n v="0"/>
    <n v="0"/>
    <n v="4"/>
    <n v="0"/>
    <n v="0"/>
    <n v="0"/>
    <n v="0"/>
    <n v="0"/>
    <n v="1"/>
    <n v="0"/>
    <n v="1"/>
    <n v="0"/>
    <n v="6.24"/>
    <s v="-"/>
    <n v="1"/>
    <m/>
    <m/>
    <m/>
    <m/>
    <s v="CY 2024"/>
    <n v="1"/>
    <m/>
    <n v="0"/>
  </r>
  <r>
    <x v="3"/>
    <s v="Region VII"/>
    <s v="Bohol"/>
    <n v="103611"/>
    <s v="Cantumogcad ES"/>
    <s v="BUENAVISTA"/>
    <n v="2"/>
    <n v="1"/>
    <n v="4"/>
    <s v="CONSTRUCTION OF 2 UNITS ONE (1) STOREY-TWO (2) CLASSROOMS SCHOOL BUILDING (WITH COMON TOILET) WITH PROVISION OF RAINWATER COLLECTOR AND SCHOOL FURNITURE"/>
    <n v="12125725.66"/>
    <n v="11981920.24"/>
    <s v="Completed"/>
    <n v="1"/>
    <s v="05/15/2024"/>
    <d v="2024-05-13T00:00:00"/>
    <s v="PBI 2023-28"/>
    <s v="PBI 2023-28"/>
    <d v="2023-07-10T00:00:00"/>
    <d v="2023-07-18T00:00:00"/>
    <d v="2023-08-03T00:00:00"/>
    <d v="2023-10-09T00:00:00"/>
    <d v="2023-11-16T00:00:00"/>
    <s v="C. JANSENN CONSTRUCTION AND GENERAL MERCHANDISE"/>
    <n v="0"/>
    <n v="0"/>
    <n v="0"/>
    <n v="0"/>
    <n v="0"/>
    <n v="1"/>
    <n v="0"/>
    <n v="0"/>
    <n v="0"/>
    <n v="0"/>
    <n v="0"/>
    <n v="4"/>
    <n v="0"/>
    <n v="0"/>
    <n v="0"/>
    <n v="0"/>
    <n v="0"/>
    <n v="1"/>
    <n v="0"/>
    <n v="1"/>
    <n v="0"/>
    <n v="5.24"/>
    <s v="-"/>
    <n v="0"/>
    <n v="1"/>
    <m/>
    <m/>
    <m/>
    <s v="CY 2024"/>
    <n v="1"/>
    <m/>
    <n v="0"/>
  </r>
  <r>
    <x v="3"/>
    <s v="Region VII"/>
    <s v="Bohol"/>
    <n v="117965"/>
    <s v="Tanod ES"/>
    <s v="ANDA"/>
    <n v="3"/>
    <n v="1"/>
    <n v="2"/>
    <s v="CONSTRUCTION OF ONE (1) STOREY-TWO (2) CLASSROOMS SCHOOL BUILDING (WITH COMON TOILET) WITH PROVISION OF RAINWATER COLLECTOR AND SCHOOL FURNITURE"/>
    <n v="6161022.46"/>
    <n v="6032357.5"/>
    <s v="Completed"/>
    <n v="1"/>
    <s v="4/16/2024"/>
    <d v="2024-06-25T00:00:00"/>
    <s v="PBI 2023-29"/>
    <s v="PBI 2023-29"/>
    <d v="2023-07-10T00:00:00"/>
    <d v="2023-07-18T00:00:00"/>
    <d v="2023-08-03T00:00:00"/>
    <d v="2023-10-09T00:00:00"/>
    <d v="2023-11-17T00:00:00"/>
    <s v="DMAM CONSTRUCTION SERVICES"/>
    <n v="0"/>
    <n v="0"/>
    <n v="0"/>
    <n v="0"/>
    <n v="0"/>
    <n v="1"/>
    <n v="0"/>
    <n v="0"/>
    <n v="0"/>
    <n v="0"/>
    <n v="0"/>
    <n v="2"/>
    <n v="0"/>
    <n v="0"/>
    <n v="0"/>
    <n v="0"/>
    <n v="0"/>
    <n v="1"/>
    <n v="0"/>
    <n v="1"/>
    <n v="0"/>
    <n v="7.24"/>
    <s v="-"/>
    <n v="1"/>
    <m/>
    <m/>
    <m/>
    <m/>
    <m/>
    <n v="1"/>
    <m/>
    <n v="0"/>
  </r>
  <r>
    <x v="3"/>
    <s v="Region VII"/>
    <s v="Bohol"/>
    <n v="118859"/>
    <s v="Pangian ES"/>
    <s v="VALENCIA"/>
    <n v="3"/>
    <n v="1"/>
    <n v="2"/>
    <s v="CONSTRUCTION OF ONE (1) STOREY-TWO (2) CLASSROOMS SCHOOL BUILDING (WITH COMON TOILET)WITH PROVISION OF SCHOOL FURNITURE"/>
    <n v="6014632.0199999996"/>
    <n v="4452592.82"/>
    <s v="Completed"/>
    <n v="1"/>
    <s v="4/26/2024"/>
    <d v="2024-06-28T00:00:00"/>
    <s v="PBI 2023-30"/>
    <s v="PBI 2023-30"/>
    <d v="2023-07-10T00:00:00"/>
    <d v="2023-07-18T00:00:00"/>
    <d v="2023-08-03T00:00:00"/>
    <d v="2023-10-09T00:00:00"/>
    <d v="2023-11-28T00:00:00"/>
    <s v="LTS BUILDERS AND CONSTRUCTION SUPPLY"/>
    <n v="0"/>
    <n v="0"/>
    <n v="0"/>
    <n v="0"/>
    <n v="0"/>
    <n v="1"/>
    <n v="0"/>
    <n v="0"/>
    <n v="0"/>
    <n v="0"/>
    <n v="0"/>
    <n v="2"/>
    <n v="0"/>
    <n v="0"/>
    <n v="0"/>
    <n v="0"/>
    <n v="0"/>
    <n v="1"/>
    <n v="0"/>
    <n v="1"/>
    <n v="0"/>
    <n v="7.24"/>
    <s v="-"/>
    <n v="1"/>
    <m/>
    <m/>
    <m/>
    <m/>
    <m/>
    <n v="1"/>
    <m/>
    <n v="0"/>
  </r>
  <r>
    <x v="3"/>
    <s v="Region VII"/>
    <s v="Cebu"/>
    <n v="119061"/>
    <s v="Balintawak ES"/>
    <s v="BANTAYAN"/>
    <n v="4"/>
    <n v="1"/>
    <n v="4"/>
    <s v="CONSTRUCTION OF 1STY-4CL SCHOOL BUILDING WITH COMMON TOILET WITH PROVISION OF RAINWATER COLLECTOR, SCHOOL FURNITURE AND WATER SYSTEM"/>
    <n v="11727969.189999999"/>
    <n v="11561367.390000001"/>
    <s v="Completed"/>
    <n v="1"/>
    <d v="2024-09-01T00:00:00"/>
    <d v="2024-09-01T00:00:00"/>
    <s v="CY 2023 LMS-R7-CEBU"/>
    <s v="CY 2023 LMS-R7-CEBU-03"/>
    <d v="2023-07-19T00:00:00"/>
    <d v="2023-07-26T00:00:00"/>
    <d v="2023-08-07T00:00:00"/>
    <d v="2023-08-17T00:00:00"/>
    <s v="31/08/2023"/>
    <s v="ROVILLA CONSTRUCTION"/>
    <n v="0"/>
    <n v="0"/>
    <n v="0"/>
    <n v="0"/>
    <n v="0"/>
    <n v="1"/>
    <n v="0"/>
    <n v="0"/>
    <n v="0"/>
    <n v="0"/>
    <n v="0"/>
    <n v="4"/>
    <n v="0"/>
    <n v="0"/>
    <n v="0"/>
    <n v="0"/>
    <n v="0"/>
    <n v="1"/>
    <n v="0"/>
    <n v="1"/>
    <n v="0"/>
    <n v="7.24"/>
    <s v="-"/>
    <n v="0"/>
    <n v="1"/>
    <m/>
    <m/>
    <m/>
    <m/>
    <n v="1"/>
    <m/>
    <n v="0"/>
  </r>
  <r>
    <x v="3"/>
    <s v="Region VII"/>
    <s v="Cebu"/>
    <n v="119063"/>
    <s v="Guiwanon Elementary School"/>
    <s v="BANTAYAN"/>
    <n v="4"/>
    <n v="1"/>
    <n v="3"/>
    <s v="CONSTRUCTION OF 1STY-3CL SCHOOL BUILDING WITH COMMON TOILET WITH PROVISION OF RAINWATER COLLECTOR, SCHOOL FURNITURE AND WATER SYSTEM"/>
    <n v="9943843.0800000001"/>
    <n v="9794772.3900000006"/>
    <s v="Completed"/>
    <n v="1"/>
    <s v="25/12/2023"/>
    <s v="25/12/2023"/>
    <s v="CY 2023 LMS-R7-CEBU"/>
    <s v="CY 2023 LMS-R7-CEBU-01"/>
    <d v="2023-07-19T00:00:00"/>
    <d v="2023-07-26T00:00:00"/>
    <d v="2023-08-07T00:00:00"/>
    <d v="2023-08-17T00:00:00"/>
    <s v="31/08/2023"/>
    <s v="ROVILLA CONSTRUCTION"/>
    <n v="0"/>
    <n v="0"/>
    <n v="0"/>
    <n v="0"/>
    <n v="0"/>
    <n v="1"/>
    <n v="0"/>
    <n v="0"/>
    <n v="0"/>
    <n v="0"/>
    <n v="0"/>
    <n v="3"/>
    <n v="0"/>
    <n v="0"/>
    <n v="0"/>
    <n v="0"/>
    <n v="0"/>
    <n v="1"/>
    <n v="0"/>
    <n v="1"/>
    <n v="0"/>
    <n v="7.24"/>
    <s v="-"/>
    <n v="1"/>
    <m/>
    <m/>
    <m/>
    <m/>
    <m/>
    <n v="1"/>
    <m/>
    <n v="0"/>
  </r>
  <r>
    <x v="3"/>
    <s v="Region VII"/>
    <s v="Cebu"/>
    <n v="119071"/>
    <s v="Vito ES"/>
    <s v="BANTAYAN"/>
    <n v="4"/>
    <n v="1"/>
    <n v="3"/>
    <s v="CONSTRUCTION OF 1STY-3CL SCHOOL BUILDING WITH COMMON TOILET WITH PROVISION OF RAINWATER COLLECTOR, SCHOOL FURNITURE AND WATER SYSTEM"/>
    <n v="9896120.5800000001"/>
    <n v="9745999.3399999999"/>
    <s v="Completed"/>
    <n v="1"/>
    <s v="25/12/2023"/>
    <s v="25/12/2023"/>
    <s v="CY 2023 LMS-R7-CEBU"/>
    <s v="CY 2023 LMS-R7-CEBU-02"/>
    <d v="2023-07-19T00:00:00"/>
    <d v="2023-07-26T00:00:00"/>
    <d v="2023-08-07T00:00:00"/>
    <d v="2023-08-17T00:00:00"/>
    <s v="31/08/2023"/>
    <s v="ROVILLA CONSTRUCTION"/>
    <n v="0"/>
    <n v="0"/>
    <n v="0"/>
    <n v="0"/>
    <n v="0"/>
    <n v="1"/>
    <n v="0"/>
    <n v="0"/>
    <n v="0"/>
    <n v="0"/>
    <n v="0"/>
    <n v="3"/>
    <n v="0"/>
    <n v="0"/>
    <n v="0"/>
    <n v="0"/>
    <n v="0"/>
    <n v="1"/>
    <n v="0"/>
    <n v="1"/>
    <n v="0"/>
    <n v="7.24"/>
    <s v="-"/>
    <n v="1"/>
    <m/>
    <m/>
    <m/>
    <m/>
    <m/>
    <n v="1"/>
    <m/>
    <n v="0"/>
  </r>
  <r>
    <x v="3"/>
    <s v="Region VII"/>
    <s v="Cebu"/>
    <n v="119192"/>
    <s v="Francisco S. Villamor Sr.Elementary School"/>
    <s v="CARMEN"/>
    <n v="5"/>
    <n v="1"/>
    <n v="3"/>
    <s v="CONSTRUCTION OF 1STY-3CL SCHOOL BUILDING WITH COMMON TOILET WITH PROVISION OF RAINWATER COLLECTOR, SCHOOL FURNITURE AND WATER SYSTEM"/>
    <n v="9745045.0600000005"/>
    <n v="9618165.2799999993"/>
    <s v="Completed"/>
    <n v="1"/>
    <d v="2024-03-01T00:00:00"/>
    <d v="2024-01-03T00:00:00"/>
    <s v="CY 2023 LMS-R7-CEBU"/>
    <s v="CY 2023 LMS-R7-CEBU-04"/>
    <d v="2023-07-19T00:00:00"/>
    <d v="2023-07-26T00:00:00"/>
    <d v="2023-08-07T00:00:00"/>
    <d v="2023-08-17T00:00:00"/>
    <d v="2023-12-09T00:00:00"/>
    <s v="TRI-BAIRN CONSTRUCTION"/>
    <n v="0"/>
    <n v="0"/>
    <n v="0"/>
    <n v="0"/>
    <n v="0"/>
    <n v="1"/>
    <n v="0"/>
    <n v="0"/>
    <n v="0"/>
    <n v="0"/>
    <n v="0"/>
    <n v="3"/>
    <n v="0"/>
    <n v="0"/>
    <n v="0"/>
    <n v="0"/>
    <n v="0"/>
    <n v="1"/>
    <n v="0"/>
    <n v="1"/>
    <n v="0"/>
    <n v="6.24"/>
    <s v="-"/>
    <n v="1"/>
    <m/>
    <m/>
    <m/>
    <m/>
    <s v="CY 2024"/>
    <n v="1"/>
    <m/>
    <n v="0"/>
  </r>
  <r>
    <x v="3"/>
    <s v="Region VII"/>
    <s v="Cebu"/>
    <n v="119230"/>
    <s v="Magay ES"/>
    <s v="COMPOSTELA"/>
    <n v="5"/>
    <n v="1"/>
    <n v="4"/>
    <s v="PROPOSED CONSTRUCTION OF 1STY-4CL SCHOOL BUILDING WITH COMMON TOILET WITH PROVISION OF RAINWATER COLLECTOR, SCHOOL FURNITURE AND WATER SYSTEM"/>
    <n v="11139089.16"/>
    <n v="10978920.9"/>
    <s v="Completed"/>
    <n v="1"/>
    <d v="2024-09-01T00:00:00"/>
    <s v="25/12/2023"/>
    <s v="CY 2023 LMS-R7-CEBU"/>
    <s v="CY 2023 LMS-R7-CEBU-06"/>
    <d v="2023-07-19T00:00:00"/>
    <d v="2023-07-26T00:00:00"/>
    <d v="2023-08-07T00:00:00"/>
    <d v="2023-08-17T00:00:00"/>
    <s v="31/08/2023"/>
    <s v="BARR STEEL CONSTRUCTION"/>
    <n v="0"/>
    <n v="0"/>
    <n v="0"/>
    <n v="0"/>
    <n v="0"/>
    <n v="1"/>
    <n v="0"/>
    <n v="0"/>
    <n v="0"/>
    <n v="0"/>
    <n v="0"/>
    <n v="4"/>
    <n v="0"/>
    <n v="0"/>
    <n v="0"/>
    <n v="0"/>
    <n v="0"/>
    <n v="1"/>
    <n v="0"/>
    <n v="1"/>
    <n v="0"/>
    <n v="6.24"/>
    <s v="-"/>
    <n v="0"/>
    <n v="1"/>
    <m/>
    <m/>
    <m/>
    <s v="CY 2024"/>
    <n v="1"/>
    <m/>
    <n v="0"/>
  </r>
  <r>
    <x v="3"/>
    <s v="Region VII"/>
    <s v="Cebu"/>
    <n v="501350"/>
    <s v="Tag-ubi Integrated School"/>
    <s v="COMPOSTELA"/>
    <n v="5"/>
    <n v="1"/>
    <n v="3"/>
    <s v="CONSTRUCTION OF 1STY-3CL SCHOOL BUILDING WITH COMMON TOILET WITH PROVISION OF RAINWATER COLLECTOR, SCHOOL FURNITURE AND WATER SYSTEM"/>
    <n v="9399879.7599999998"/>
    <n v="7288932.4500000002"/>
    <s v="Completed"/>
    <n v="1"/>
    <s v="25/12/2023"/>
    <s v="25/12/2023"/>
    <s v="CY 2023 LMS-R7-CEBU"/>
    <s v="CY 2023 LMS-R7-CEBU-05"/>
    <d v="2023-07-19T00:00:00"/>
    <d v="2023-07-26T00:00:00"/>
    <d v="2023-08-07T00:00:00"/>
    <d v="2023-08-17T00:00:00"/>
    <s v="31/08/2023"/>
    <s v="ANIELTHON CONSTRUCTION AND SUPPLY"/>
    <n v="0"/>
    <n v="0"/>
    <n v="0"/>
    <n v="0"/>
    <n v="0"/>
    <n v="1"/>
    <n v="0"/>
    <n v="0"/>
    <n v="0"/>
    <n v="0"/>
    <n v="0"/>
    <n v="3"/>
    <n v="0"/>
    <n v="0"/>
    <n v="0"/>
    <n v="0"/>
    <n v="0"/>
    <n v="1"/>
    <n v="0"/>
    <n v="1"/>
    <n v="0"/>
    <n v="2.2400000000000002"/>
    <s v="-"/>
    <n v="1"/>
    <m/>
    <m/>
    <m/>
    <m/>
    <s v="CY 2024"/>
    <n v="1"/>
    <m/>
    <n v="0"/>
  </r>
  <r>
    <x v="3"/>
    <s v="Region VIII"/>
    <s v="Biliran"/>
    <n v="120816"/>
    <s v="Bacolod Elementary School"/>
    <s v="CULABA"/>
    <n v="0"/>
    <n v="1"/>
    <n v="2"/>
    <s v="CONSTRUCTION OF ONE (1) STOREY - TWO (2) CLASSROOMS SCHOOL BUILDING (WITH COMMON TOILET) WITH PROVISION OF RAINWATER COLLECTOR, SCHOOL FURNITURE, SOLAR PV ENERGY SYSTEM AND WATER SYSTEM"/>
    <n v="14376421.620000001"/>
    <n v="14224004.880000001"/>
    <s v="Completed"/>
    <n v="1"/>
    <d v="2024-01-12T00:00:00"/>
    <d v="2024-03-22T00:00:00"/>
    <s v="2023INFRA-LMS-05"/>
    <s v="LMS 2023CONSTRUCTION-05"/>
    <n v="45079"/>
    <n v="45078"/>
    <n v="45103"/>
    <n v="45127"/>
    <n v="45147"/>
    <s v="MB ANG CONSTRUCTION &amp; SUPPLY"/>
    <s v="Completed as per POW and VO"/>
    <n v="0"/>
    <n v="0"/>
    <n v="0"/>
    <n v="0"/>
    <n v="1"/>
    <n v="0"/>
    <n v="0"/>
    <n v="0"/>
    <n v="0"/>
    <n v="0"/>
    <n v="2"/>
    <n v="0"/>
    <n v="0"/>
    <n v="0"/>
    <n v="0"/>
    <n v="0"/>
    <n v="1"/>
    <n v="0"/>
    <n v="1"/>
    <n v="0"/>
    <n v="4.24"/>
    <s v="-"/>
    <n v="0"/>
    <n v="1"/>
    <m/>
    <m/>
    <m/>
    <s v="CY 2024"/>
    <n v="1"/>
    <m/>
    <n v="1"/>
  </r>
  <r>
    <x v="3"/>
    <s v="Region VIII"/>
    <s v="Eastern Samar"/>
    <n v="122516"/>
    <s v="Salvacion Elementary School"/>
    <s v="GIPORLOS"/>
    <n v="0"/>
    <n v="1"/>
    <n v="2"/>
    <s v="CONSTRUCTION OF ONE (1) STOREY - TWO (2) CLASSROOMS SCHOOL BUILDING (WITH COMMON TOILET) WITH PROVISION OF RAINWATER COLLECTOR, SCHOOL FURNITURE, SOLAR PV ENERGY SYSTEM AND WATER SYSTEM"/>
    <n v="15484974.48"/>
    <n v="0"/>
    <s v="Completed"/>
    <n v="1"/>
    <d v="1899-12-30T00:00:00"/>
    <d v="1899-12-30T00:00:00"/>
    <n v="0"/>
    <n v="0"/>
    <n v="0"/>
    <n v="0"/>
    <n v="0"/>
    <n v="0"/>
    <n v="0"/>
    <n v="0"/>
    <n v="0"/>
    <n v="0"/>
    <n v="0"/>
    <n v="0"/>
    <n v="0"/>
    <n v="1"/>
    <n v="0"/>
    <n v="0"/>
    <n v="0"/>
    <n v="0"/>
    <n v="0"/>
    <n v="2"/>
    <n v="0"/>
    <n v="0"/>
    <n v="0"/>
    <n v="0"/>
    <n v="0"/>
    <n v="1"/>
    <n v="0"/>
    <n v="1"/>
    <n v="0"/>
    <n v="3.24"/>
    <s v="-"/>
    <n v="0"/>
    <n v="1"/>
    <m/>
    <m/>
    <m/>
    <s v="CY 2024"/>
    <n v="1"/>
    <m/>
    <n v="1"/>
  </r>
  <r>
    <x v="3"/>
    <s v="Region VIII"/>
    <s v="Eastern Samar"/>
    <n v="122696"/>
    <s v="Lusod Elementary School"/>
    <s v="SALCEDO"/>
    <n v="0"/>
    <n v="1"/>
    <n v="2"/>
    <s v="CONSTRUCTION OF ONE (1) STOREY - TWO (2) CLASSROOMS SCHOOL BUILDING (WITH COMMON TOILET) WITH PROVISION OF RAINWATER COLLECTOR, SCHOOL FURNITURE, SOLAR PV ENERGY SYSTEM AND WATER SYSTEM"/>
    <n v="15745303.5"/>
    <n v="0"/>
    <s v="Completed"/>
    <n v="1"/>
    <d v="1899-12-30T00:00:00"/>
    <d v="1899-12-30T00:00:00"/>
    <n v="0"/>
    <n v="0"/>
    <n v="0"/>
    <n v="0"/>
    <n v="0"/>
    <n v="0"/>
    <n v="0"/>
    <n v="0"/>
    <n v="0"/>
    <n v="0"/>
    <n v="0"/>
    <n v="0"/>
    <n v="0"/>
    <n v="1"/>
    <n v="0"/>
    <n v="0"/>
    <n v="0"/>
    <n v="0"/>
    <n v="0"/>
    <n v="2"/>
    <n v="0"/>
    <n v="0"/>
    <n v="0"/>
    <n v="0"/>
    <n v="0"/>
    <n v="1"/>
    <n v="0"/>
    <n v="1"/>
    <n v="0"/>
    <n v="3.24"/>
    <s v="-"/>
    <n v="0"/>
    <n v="1"/>
    <m/>
    <m/>
    <m/>
    <s v="CY 2024"/>
    <n v="1"/>
    <m/>
    <n v="1"/>
  </r>
  <r>
    <x v="3"/>
    <s v="Region VIII"/>
    <s v="Leyte"/>
    <n v="121561"/>
    <s v="Caabangan Elementary School"/>
    <s v="LA PAZ"/>
    <n v="2"/>
    <n v="1"/>
    <n v="2"/>
    <s v="CONSTRUCTION OF ONE (1) STOREY - TWO (2) CLASSROOMS SCHOOL BUILDING (WITH COMMON TOILET) WITH PROVISION OF RAINWATER COLLECTOR, SCHOOL FURNITURE, AND SOLAR PV ENERGY SYSTEM"/>
    <n v="12995983.5"/>
    <n v="11450720.529999999"/>
    <s v="Completed"/>
    <n v="1"/>
    <d v="2023-12-14T00:00:00"/>
    <d v="2023-12-08T00:00:00"/>
    <s v="2023-(RVIII)-LEYTE-LOT-1"/>
    <s v="2023-(RVIII)-LEYTE-LOT-1"/>
    <n v="45041"/>
    <n v="45049"/>
    <n v="45061"/>
    <n v="45104"/>
    <n v="45117"/>
    <s v="VHITS D.G. BUILDERS AND ENTERPRISES"/>
    <n v="0"/>
    <n v="0"/>
    <n v="0"/>
    <n v="0"/>
    <n v="0"/>
    <n v="1"/>
    <n v="0"/>
    <n v="0"/>
    <n v="0"/>
    <n v="0"/>
    <n v="0"/>
    <n v="2"/>
    <n v="0"/>
    <n v="0"/>
    <n v="0"/>
    <n v="0"/>
    <n v="0"/>
    <n v="1"/>
    <n v="0"/>
    <n v="1"/>
    <n v="0"/>
    <n v="1.24"/>
    <s v="-"/>
    <n v="0"/>
    <n v="1"/>
    <m/>
    <m/>
    <m/>
    <s v="CY 2024"/>
    <n v="1"/>
    <m/>
    <n v="1"/>
  </r>
  <r>
    <x v="3"/>
    <s v="Region VIII"/>
    <s v="Leyte"/>
    <n v="191564"/>
    <s v="Kiling Elementary School"/>
    <s v="MACARTHUR"/>
    <n v="2"/>
    <n v="1"/>
    <n v="2"/>
    <s v="CONSTRUCTION OF ONE (1) STOREY - TWO (2) CLASSROOMS SCHOOL BUILDING (WITHOUT TOILET) WITH PROVISION OF RAINWATER COLLECTOR, WATER AND SANITATION FACILITIES (4 - SEATER), SCHOOL FURNITURE, SOLAR PV ENERGY SYSTEM, AND WATER SYSTEM"/>
    <n v="12826208.380000001"/>
    <n v="9183502.0099999998"/>
    <s v="Completed"/>
    <n v="1"/>
    <d v="2023-12-18T00:00:00"/>
    <d v="2024-02-27T00:00:00"/>
    <s v="2023-(RVIII)-LEYTE-LOT-2"/>
    <s v="2023-(RVIII)-LEYTE-LOT-2"/>
    <n v="45041"/>
    <n v="45049"/>
    <n v="45061"/>
    <n v="45118"/>
    <n v="45121"/>
    <s v="ROVINVAL ENGINEERING AND CONSTRUCTION"/>
    <n v="0"/>
    <n v="0"/>
    <n v="0"/>
    <n v="0"/>
    <n v="0"/>
    <n v="1"/>
    <n v="0"/>
    <n v="0"/>
    <n v="0"/>
    <n v="0"/>
    <n v="0"/>
    <n v="2"/>
    <n v="0"/>
    <n v="0"/>
    <n v="0"/>
    <n v="0"/>
    <n v="0"/>
    <n v="1"/>
    <n v="0"/>
    <n v="1"/>
    <n v="0"/>
    <n v="3.24"/>
    <s v="-"/>
    <n v="0"/>
    <n v="1"/>
    <m/>
    <m/>
    <m/>
    <s v="CY 2024"/>
    <n v="1"/>
    <m/>
    <n v="1"/>
  </r>
  <r>
    <x v="3"/>
    <s v="Region VIII"/>
    <s v="Leyte"/>
    <n v="191565"/>
    <s v="San Pedro Elementary School"/>
    <s v="MACARTHUR"/>
    <n v="2"/>
    <n v="1"/>
    <n v="2"/>
    <s v="CONSTRUCTION OF ONE (1) STOREY - TWO (2) CLASSROOMS SCHOOL BUILDING (WITHOUT TOILET) WITH PROVISION OF RAINWATER COLLECTOR, WATER AND SANITATION FACILITIES (4 - SEATER), SCHOOL FURNITURE, SOLAR PV ENERGY SYSTEM, AND WATER SYSTEM"/>
    <n v="12844022.18"/>
    <n v="9192622.7300000004"/>
    <s v="Completed"/>
    <n v="1"/>
    <d v="2023-12-18T00:00:00"/>
    <d v="2024-02-27T00:00:00"/>
    <s v="2023-(RVIII)-LEYTE-LOT-3"/>
    <s v="2023-(RVIII)-LEYTE-LOT-3"/>
    <n v="45041"/>
    <n v="45049"/>
    <n v="45061"/>
    <n v="45118"/>
    <n v="45121"/>
    <s v="ROVINVAL ENGINEERING AND CONSTRUCTION"/>
    <n v="0"/>
    <n v="0"/>
    <n v="0"/>
    <n v="0"/>
    <n v="0"/>
    <n v="1"/>
    <n v="0"/>
    <n v="0"/>
    <n v="0"/>
    <n v="0"/>
    <n v="0"/>
    <n v="2"/>
    <n v="0"/>
    <n v="0"/>
    <n v="0"/>
    <n v="0"/>
    <n v="0"/>
    <n v="1"/>
    <n v="0"/>
    <n v="1"/>
    <n v="0"/>
    <n v="3.24"/>
    <s v="-"/>
    <n v="0"/>
    <n v="1"/>
    <m/>
    <m/>
    <m/>
    <s v="CY 2024"/>
    <n v="1"/>
    <m/>
    <n v="1"/>
  </r>
  <r>
    <x v="3"/>
    <s v="Region VIII"/>
    <s v="Leyte"/>
    <n v="121703"/>
    <s v="Camansi Primary School"/>
    <s v="MAYORGA"/>
    <n v="2"/>
    <n v="1"/>
    <n v="2"/>
    <s v="CONSTRUCTION OF ONE (1) STOREY - TWO (2) CLASSROOMS SCHOOL BUILDING (WITHOUT TOILET) WITH PROVISION OF RAINWATER COLLECTOR, WATER AND SANITATION FACILITIES (4 - SEATER), SCHOOL FURNITURE, SOLAR PV ENERGY SYSTEM, AND WATER SYSTEM"/>
    <n v="12803795.93"/>
    <n v="9403914.7599999998"/>
    <s v="Completed"/>
    <n v="1"/>
    <d v="2023-12-18T00:00:00"/>
    <d v="2024-02-27T00:00:00"/>
    <s v="2023-(RVIII)-LEYTE-LOT-4"/>
    <s v="2023-(RVIII)-LEYTE-LOT-4"/>
    <n v="45041"/>
    <n v="45049"/>
    <n v="45061"/>
    <n v="45118"/>
    <n v="45121"/>
    <s v="ROVINVAL ENGINEERING AND CONSTRUCTION"/>
    <n v="0"/>
    <n v="0"/>
    <n v="0"/>
    <n v="0"/>
    <n v="0"/>
    <n v="1"/>
    <n v="0"/>
    <n v="0"/>
    <n v="0"/>
    <n v="0"/>
    <n v="0"/>
    <n v="2"/>
    <n v="0"/>
    <n v="0"/>
    <n v="0"/>
    <n v="0"/>
    <n v="0"/>
    <n v="1"/>
    <n v="0"/>
    <n v="1"/>
    <n v="0"/>
    <n v="3.24"/>
    <s v="-"/>
    <n v="0"/>
    <n v="1"/>
    <m/>
    <m/>
    <m/>
    <s v="CY 2024"/>
    <n v="1"/>
    <m/>
    <n v="1"/>
  </r>
  <r>
    <x v="3"/>
    <s v="Region VIII"/>
    <s v="Leyte"/>
    <n v="121915"/>
    <s v="Mohon Primary School"/>
    <s v="TABONTABON"/>
    <n v="2"/>
    <n v="1"/>
    <n v="5"/>
    <s v="CONSTRUCTION OF ONE (1) STOREY - THREE (3) CLASSROOMS SCHOOL BUILDING (WITH COMMON TOILET) WITH PROVISION OF RAINWATER COLLECTOR, SCHOOL FURNITURE, AND SOLAR PV ENERGY SYSTEM, AND REPAIR AND REHABILITATION OF BUILDING NO. 1 - TWO (2) - CLASSROOM SCHOOL BUILDING (DPWH-BOD) - (7.00m x 8.00m)"/>
    <n v="16014286.059999999"/>
    <n v="11765349.85"/>
    <s v="Completed"/>
    <n v="1"/>
    <d v="2024-01-17T00:00:00"/>
    <d v="2024-04-01T00:00:00"/>
    <s v="2023-(RVIII)-LEYTE-LOT-5"/>
    <s v="2023-(RVIII)-LEYTE-LOT-5"/>
    <n v="45041"/>
    <n v="45049"/>
    <n v="45061"/>
    <n v="45118"/>
    <n v="45121"/>
    <s v="ROVINVAL ENGINEERING AND CONSTRUCTION"/>
    <n v="0"/>
    <n v="0"/>
    <n v="0"/>
    <n v="0"/>
    <n v="0"/>
    <n v="1"/>
    <n v="0"/>
    <n v="0"/>
    <n v="0"/>
    <n v="0"/>
    <n v="0"/>
    <n v="5"/>
    <n v="0"/>
    <n v="0"/>
    <n v="0"/>
    <n v="0"/>
    <n v="0"/>
    <n v="1"/>
    <n v="0"/>
    <n v="1"/>
    <n v="0"/>
    <n v="6.24"/>
    <s v="-"/>
    <n v="0"/>
    <n v="1"/>
    <m/>
    <m/>
    <m/>
    <s v="CY 2024"/>
    <n v="1"/>
    <m/>
    <n v="1"/>
  </r>
  <r>
    <x v="3"/>
    <s v="Region VIII"/>
    <s v="Leyte"/>
    <n v="121399"/>
    <s v="Baldoza Elementary School"/>
    <s v="HINDANG"/>
    <n v="5"/>
    <n v="1"/>
    <n v="3"/>
    <s v="CONSTRUCTION OF ONE (1) STOREY - THREE (3) CLASSROOMS SCHOOL BUILDING (WITH COMMON TOILET) WITH PROVISION OF RAINWATER COLLECTOR, SCHOOL FURNITURE, AND SOLAR PV ENERGY SYSTEM"/>
    <n v="14893613.629999999"/>
    <n v="12076295.82"/>
    <s v="Completed"/>
    <n v="1"/>
    <d v="2023-12-31T00:00:00"/>
    <d v="2024-04-08T00:00:00"/>
    <s v="2023-(RVIII)-LEYTE-LOT-6"/>
    <s v="2023-(RVIII)-LEYTE-LOT-6"/>
    <n v="45041"/>
    <n v="45049"/>
    <n v="45061"/>
    <n v="45114"/>
    <n v="45134"/>
    <s v="LJPM BUILDERS AND CONSTRUCTION SUPPLY"/>
    <n v="0"/>
    <n v="0"/>
    <n v="0"/>
    <n v="0"/>
    <n v="0"/>
    <n v="1"/>
    <n v="0"/>
    <n v="0"/>
    <n v="0"/>
    <n v="0"/>
    <n v="0"/>
    <n v="3"/>
    <n v="0"/>
    <n v="0"/>
    <n v="0"/>
    <n v="0"/>
    <n v="0"/>
    <n v="1"/>
    <n v="0"/>
    <n v="1"/>
    <n v="0"/>
    <n v="6.24"/>
    <s v="-"/>
    <n v="0"/>
    <n v="1"/>
    <m/>
    <m/>
    <m/>
    <s v="CY 2024"/>
    <n v="1"/>
    <m/>
    <n v="1"/>
  </r>
  <r>
    <x v="3"/>
    <s v="Region VIII"/>
    <s v="Northern Samar"/>
    <n v="122800"/>
    <s v="Tampipi Elementary School"/>
    <s v="BIRI"/>
    <n v="1"/>
    <n v="1"/>
    <n v="3"/>
    <s v="CONSTRUCTION OF ONE (1) STOREY - THREE (3) CLASSROOMS SCHOOL BUILDING (WITH COMMON TOILET) WITH PROVISION OF RAINWATER COLLECTOR, SCHOOL FURNITURE, SOLAR PV ENERGY SYSTEM AND WATER SYSTEM"/>
    <n v="16742342.16"/>
    <n v="13536456.34"/>
    <s v="Completed"/>
    <n v="1"/>
    <d v="2024-03-07T00:00:00"/>
    <d v="2024-10-31T00:00:00"/>
    <s v="CY2023-RVIII-NS-L1"/>
    <s v="CY2023-RVIII-NS-L1"/>
    <n v="45056"/>
    <n v="45064"/>
    <n v="45076"/>
    <n v="45120"/>
    <n v="45147"/>
    <s v="OPEN BUILDERS INC"/>
    <s v="Completed"/>
    <n v="0"/>
    <n v="0"/>
    <n v="0"/>
    <n v="0"/>
    <n v="1"/>
    <n v="0"/>
    <n v="0"/>
    <n v="0"/>
    <n v="0"/>
    <n v="0"/>
    <n v="3"/>
    <n v="0"/>
    <n v="0"/>
    <n v="0"/>
    <n v="0"/>
    <n v="0"/>
    <n v="1"/>
    <n v="0"/>
    <n v="0.95"/>
    <n v="5.0000000000000044E-2"/>
    <n v="5.25"/>
    <s v="-"/>
    <n v="0"/>
    <n v="1"/>
    <m/>
    <m/>
    <m/>
    <m/>
    <n v="1"/>
    <m/>
    <n v="1"/>
  </r>
  <r>
    <x v="3"/>
    <s v="Region VIII"/>
    <s v="Northern Samar"/>
    <n v="123246"/>
    <s v="Maragat ES"/>
    <s v="SAN VICENTE"/>
    <n v="1"/>
    <n v="1"/>
    <n v="3"/>
    <s v="CONSTRUCTION OF ONE (1) STOREY - THREE (3) CLASSROOMS SCHOOL BUILDING (WITH COMMON TOILET) WITH PROVISION OF RAINWATER COLLECTOR, SCHOOL FURNITURE, SOLAR PV ENERGY SYSTEM AND WATER SYSTEM"/>
    <n v="17137208.719999999"/>
    <n v="16694048.17"/>
    <s v="Completed"/>
    <n v="1"/>
    <d v="2023-11-30T00:00:00"/>
    <d v="2024-05-10T00:00:00"/>
    <s v="CY2023-RVIII-NS-L3"/>
    <s v="CY2023-RVIII-NS-L3"/>
    <n v="45056"/>
    <n v="45064"/>
    <n v="45076"/>
    <n v="45120"/>
    <n v="45135"/>
    <s v="SAL CONSTRUCTION"/>
    <s v="Completed"/>
    <n v="0"/>
    <n v="0"/>
    <n v="0"/>
    <n v="0"/>
    <n v="1"/>
    <n v="0"/>
    <n v="0"/>
    <n v="0"/>
    <n v="0"/>
    <n v="0"/>
    <n v="3"/>
    <n v="0"/>
    <n v="0"/>
    <n v="0"/>
    <n v="0"/>
    <n v="0"/>
    <n v="1"/>
    <n v="0"/>
    <n v="0.6"/>
    <n v="0.4"/>
    <n v="5.25"/>
    <s v="-"/>
    <n v="0"/>
    <n v="1"/>
    <m/>
    <m/>
    <m/>
    <m/>
    <n v="1"/>
    <m/>
    <n v="1"/>
  </r>
  <r>
    <x v="3"/>
    <s v="Region VIII"/>
    <s v="Northern Samar"/>
    <n v="123248"/>
    <s v="Sangputan ES"/>
    <s v="SAN VICENTE"/>
    <n v="1"/>
    <n v="1"/>
    <n v="3"/>
    <s v="CONSTRUCTION OF ONE (1) STOREY - THREE (3) CLASSROOMS SCHOOL BUILDING (WITH COMMON TOILET) WITH PROVISION OF RAINWATER COLLECTOR, SCHOOL FURNITURE, SOLAR PV ENERGY SYSTEM AND WATER SYSTEM"/>
    <n v="16979262.110000003"/>
    <n v="16779231.77"/>
    <s v="Completed"/>
    <n v="1"/>
    <d v="2024-02-25T00:00:00"/>
    <d v="2024-04-18T00:00:00"/>
    <s v="CY2024-RVIII-NS-L2"/>
    <s v="CY2024-RVIII-NS-L2"/>
    <n v="45056"/>
    <n v="45064"/>
    <n v="45076"/>
    <n v="45120"/>
    <n v="45138"/>
    <s v="CHRISTFER CONSTRUCTION AND SUPPLY"/>
    <s v="Completed"/>
    <n v="0"/>
    <n v="0"/>
    <n v="0"/>
    <n v="0"/>
    <n v="1"/>
    <n v="0"/>
    <n v="0"/>
    <n v="0"/>
    <n v="0"/>
    <n v="0"/>
    <n v="3"/>
    <n v="0"/>
    <n v="0"/>
    <n v="0"/>
    <n v="0"/>
    <n v="0"/>
    <n v="1"/>
    <n v="0"/>
    <n v="1"/>
    <n v="0"/>
    <n v="10.24"/>
    <s v="-"/>
    <n v="0"/>
    <n v="1"/>
    <m/>
    <m/>
    <m/>
    <m/>
    <n v="1"/>
    <m/>
    <n v="1"/>
  </r>
  <r>
    <x v="3"/>
    <s v="Region VIII"/>
    <s v="Samar (Western Samar)"/>
    <n v="123299"/>
    <s v="Tonga-Tonga Elementary School"/>
    <s v="ALMAGRO"/>
    <n v="1"/>
    <n v="1"/>
    <n v="2"/>
    <s v="CONSTRUCTION OF ONE (1) STOREY - TWO (2) CLASSROOMS SCHOOL BUILDING (WITH COMMON TOILET) WITH PROVISION OF SCHOOL FURNITURE,RAINWATER COLLECTOR AND SOLAR PV ENERGY SYSTEM"/>
    <n v="13792245.270000001"/>
    <n v="13635666.07"/>
    <s v="Completed"/>
    <n v="1"/>
    <d v="2024-01-25T00:00:00"/>
    <d v="2024-01-24T00:00:00"/>
    <s v="CY2023-LMSP-LOT1"/>
    <s v="2023-019"/>
    <n v="45022"/>
    <n v="45030"/>
    <n v="45044"/>
    <n v="45065"/>
    <n v="45096"/>
    <s v="SEGUA CONSTRUCTION"/>
    <s v="NONE"/>
    <n v="0"/>
    <n v="0"/>
    <n v="0"/>
    <n v="0"/>
    <n v="1"/>
    <n v="0"/>
    <n v="0"/>
    <n v="0"/>
    <n v="0"/>
    <n v="0"/>
    <n v="2"/>
    <n v="0"/>
    <n v="0"/>
    <n v="0"/>
    <n v="0"/>
    <n v="0"/>
    <n v="1"/>
    <n v="0"/>
    <n v="1"/>
    <n v="0"/>
    <n v="1.24"/>
    <s v="-"/>
    <n v="0"/>
    <n v="1"/>
    <m/>
    <m/>
    <m/>
    <s v="CY 2024"/>
    <n v="1"/>
    <m/>
    <n v="1"/>
  </r>
  <r>
    <x v="3"/>
    <s v="Region VIII"/>
    <s v="Samar (Western Samar)"/>
    <n v="123589"/>
    <s v="Cristina Elementary School"/>
    <s v="JIABONG"/>
    <n v="2"/>
    <n v="1"/>
    <n v="3"/>
    <s v="CONSTRUCTION OF ONE (1) STOREY - THREE (3) CLASSROOMS SCHOOL BUILDING (WITH COMMON TOILET) WITH PROVISION OF SCHOOL FURNITURE,AND SOLAR PV ENERGY SYSTEM"/>
    <n v="15199206.479999999"/>
    <n v="15033271.98"/>
    <s v="Completed"/>
    <n v="1"/>
    <d v="2023-12-26T00:00:00"/>
    <d v="2023-12-22T00:00:00"/>
    <s v="CY2023-LMSP-LOT2"/>
    <s v="2023-020"/>
    <n v="45022"/>
    <n v="45030"/>
    <n v="45044"/>
    <n v="45065"/>
    <n v="45096"/>
    <s v="TOM BUILDERS"/>
    <s v="NONE"/>
    <n v="0"/>
    <n v="0"/>
    <n v="0"/>
    <n v="0"/>
    <n v="1"/>
    <n v="0"/>
    <n v="0"/>
    <n v="0"/>
    <n v="0"/>
    <n v="0"/>
    <n v="3"/>
    <n v="0"/>
    <n v="0"/>
    <n v="0"/>
    <n v="0"/>
    <n v="0"/>
    <n v="1"/>
    <n v="0"/>
    <n v="1"/>
    <n v="0"/>
    <n v="1.24"/>
    <s v="-"/>
    <n v="0"/>
    <n v="1"/>
    <m/>
    <m/>
    <m/>
    <s v="CY 2024"/>
    <n v="1"/>
    <m/>
    <n v="1"/>
  </r>
  <r>
    <x v="3"/>
    <s v="Region VIII"/>
    <s v="Southern Leyte"/>
    <n v="122069"/>
    <s v="Cabulisan Multi-Grade Elem.School"/>
    <s v="HINUNDAYAN"/>
    <n v="2"/>
    <n v="1"/>
    <n v="4"/>
    <s v="CONSTRUCTION OF TWO (2) UNIT - ONE (1) STOREY - TWO (2) CLASSROOMS SCHOOL BUILDING (WITH COMMON TOILET) WITH PROVISION OF RAINWATER COLLECTOR, SCHOOL FURNITURE, SOLAR PV ENERGY SYSTEM AND WATER SYSTEM"/>
    <n v="20809347.25"/>
    <n v="11554829.220000001"/>
    <s v="Completed"/>
    <n v="1"/>
    <d v="2024-01-25T00:00:00"/>
    <d v="2024-04-14T00:00:00"/>
    <s v="CY2023-LMS-L1"/>
    <s v="CY2023-LMS-L1"/>
    <n v="45030"/>
    <n v="45041"/>
    <n v="45055"/>
    <n v="45124"/>
    <n v="45141"/>
    <s v="VHITS D.G. BUILDERS &amp; ENTERPRISES"/>
    <s v="Completed"/>
    <n v="0"/>
    <n v="0"/>
    <n v="0"/>
    <n v="0"/>
    <n v="1"/>
    <n v="0"/>
    <n v="0"/>
    <n v="0"/>
    <n v="0"/>
    <n v="0"/>
    <n v="4"/>
    <n v="0"/>
    <n v="0"/>
    <n v="0"/>
    <n v="0"/>
    <n v="0"/>
    <n v="1"/>
    <n v="0"/>
    <n v="1"/>
    <n v="0"/>
    <n v="3.24"/>
    <s v="-"/>
    <n v="0"/>
    <n v="1"/>
    <m/>
    <m/>
    <m/>
    <s v="CY 2024"/>
    <n v="1"/>
    <m/>
    <n v="1"/>
  </r>
  <r>
    <x v="3"/>
    <s v="Region VIII"/>
    <s v="Southern Leyte"/>
    <n v="122254"/>
    <s v="Sta. Filomena Elementary School"/>
    <s v="SAN JUAN (CABALIAN)"/>
    <n v="2"/>
    <n v="1"/>
    <n v="2"/>
    <s v="CONSTRUCTION OF ONE (1) STOREY - TWO (2) CLASSROOMS SCHOOL BUILDING (WITH COMMON TOILET) WITH PROVISION OF RAINWATER COLLECTOR, SCHOOL FURNITURE, SOLAR PV ENERGY SYSTEM AND WATER SYSTEM"/>
    <n v="13874607.84"/>
    <n v="7704585.1100000003"/>
    <s v="Completed"/>
    <n v="1"/>
    <d v="2023-12-16T00:00:00"/>
    <d v="2024-04-04T00:00:00"/>
    <s v="CY2023-LMS-L2"/>
    <s v="CY2023-LMS-L2"/>
    <n v="45030"/>
    <n v="45041"/>
    <n v="45055"/>
    <n v="45124"/>
    <n v="45141"/>
    <s v="VHITS D.G. BUILDERS &amp; ENTERPRISES"/>
    <s v="Completed"/>
    <n v="0"/>
    <n v="0"/>
    <n v="0"/>
    <n v="0"/>
    <n v="1"/>
    <n v="0"/>
    <n v="0"/>
    <n v="0"/>
    <n v="0"/>
    <n v="0"/>
    <n v="2"/>
    <n v="0"/>
    <n v="0"/>
    <n v="0"/>
    <n v="0"/>
    <n v="0"/>
    <n v="1"/>
    <n v="0"/>
    <n v="1"/>
    <n v="0"/>
    <n v="3.24"/>
    <s v="-"/>
    <n v="0"/>
    <n v="1"/>
    <m/>
    <m/>
    <m/>
    <s v="CY 2024"/>
    <n v="1"/>
    <m/>
    <n v="1"/>
  </r>
  <r>
    <x v="3"/>
    <s v="Region X"/>
    <s v="Lanao del Norte"/>
    <n v="127159"/>
    <s v="Bowi PS"/>
    <s v="PANTAR"/>
    <n v="1"/>
    <n v="1"/>
    <n v="2"/>
    <s v="CONSTRUCTION OF ONE (1) STOREY - TWO (2) CLASSROOMS SCHOOL BUILDING (WITH COMMON TOILET) WITH PROVISION OF   RAINWATER COLLECTOR, SCHOOL FURNITURE, SOLAR PV ENERGY SYSTEM AND WATER SYSTEM "/>
    <n v="17600258.639999997"/>
    <n v="14152726.43"/>
    <s v="Completed"/>
    <n v="1"/>
    <d v="2024-06-04T00:00:00"/>
    <d v="2024-05-30T00:00:00"/>
    <s v="2023 - 01(Infra)"/>
    <n v="44927"/>
    <d v="2023-07-28T00:00:00"/>
    <d v="2023-08-07T00:00:00"/>
    <d v="2023-08-22T00:00:00"/>
    <d v="2023-09-01T00:00:00"/>
    <d v="2023-12-07T00:00:00"/>
    <s v="SBM Builder's"/>
    <s v="Completed"/>
    <n v="0"/>
    <n v="0"/>
    <n v="0"/>
    <n v="0"/>
    <n v="1"/>
    <n v="0"/>
    <n v="0"/>
    <n v="0"/>
    <n v="0"/>
    <n v="0"/>
    <n v="2"/>
    <n v="0"/>
    <n v="0"/>
    <n v="0"/>
    <n v="0"/>
    <n v="0"/>
    <n v="1"/>
    <n v="0"/>
    <n v="1"/>
    <n v="0"/>
    <n v="7.24"/>
    <s v="-"/>
    <n v="0"/>
    <n v="1"/>
    <m/>
    <m/>
    <m/>
    <m/>
    <n v="1"/>
    <m/>
    <n v="1"/>
  </r>
  <r>
    <x v="3"/>
    <s v="Region X"/>
    <s v="Lanao del Norte"/>
    <n v="127175"/>
    <s v="Bulacon PS"/>
    <s v="SALVADOR"/>
    <n v="2"/>
    <n v="1"/>
    <n v="2"/>
    <s v="CONSTRUCTION OF ONE (1) STOREY - TWO (2) CLASSROOMS SCHOOL BUILDING (WITH COMMON TOILET) WITH PROVISION OF   RAINWATER COLLECTOR, SCHOOL FURNITURE, SOLAR PV ENERGY SYSTEM AND WATER SYSTEM "/>
    <n v="17609276.98"/>
    <n v="17116471.789999999"/>
    <s v="Completed"/>
    <n v="1"/>
    <d v="2025-03-20T00:00:00"/>
    <d v="2025-03-20T00:00:00"/>
    <s v="2024 - 09(Infra)"/>
    <n v="45536"/>
    <d v="2024-06-06T00:00:00"/>
    <d v="2024-06-14T00:00:00"/>
    <d v="2024-07-05T00:00:00"/>
    <d v="2024-08-05T00:00:00"/>
    <d v="2024-08-26T00:00:00"/>
    <s v="Lanao Genesis Construction Supply"/>
    <s v="1st contract was terminated; 2nd contract NTP on Aug. 2024, looking for source of water for watersystem"/>
    <n v="0"/>
    <n v="0"/>
    <n v="0"/>
    <n v="0"/>
    <n v="1"/>
    <n v="0"/>
    <n v="0"/>
    <n v="0"/>
    <n v="0"/>
    <n v="0"/>
    <n v="2"/>
    <n v="0"/>
    <n v="0"/>
    <n v="0"/>
    <n v="0"/>
    <n v="0"/>
    <n v="1"/>
    <n v="0"/>
    <n v="0.98"/>
    <n v="2.0000000000000018E-2"/>
    <n v="5.25"/>
    <s v="-"/>
    <n v="0"/>
    <n v="1"/>
    <m/>
    <m/>
    <m/>
    <m/>
    <n v="1"/>
    <m/>
    <n v="1"/>
  </r>
  <r>
    <x v="3"/>
    <s v="Region X"/>
    <s v="Misamis Occidental"/>
    <n v="501873"/>
    <s v="Locus Integrated School"/>
    <s v="SAPANG DALAGA"/>
    <n v="1"/>
    <n v="1"/>
    <n v="3"/>
    <s v="CONSTRUCTION OF ONE (1) STOREY - THREE (3) CLASSROOMS SCHOOL BUILDING (WITH COMMON TOILET) WITH PROVISION OF RAINWATER COLLECTOR, SCHOOL FURNITURE AND SOLAR PV ENERGY SYSTEM"/>
    <n v="17750076.129999999"/>
    <n v="17392036.739999998"/>
    <s v="Ongoing"/>
    <n v="0.95"/>
    <d v="2024-04-22T00:00:00"/>
    <d v="1899-12-30T00:00:00"/>
    <s v="LMS 2023 - RX - MISAMIS OCCIDENTAL - 001 - R"/>
    <s v="016-2023"/>
    <d v="2023-08-02T00:00:00"/>
    <d v="2023-08-10T00:00:00"/>
    <d v="2023-08-25T00:00:00"/>
    <d v="2023-09-06T00:00:00"/>
    <d v="2023-10-17T00:00:00"/>
    <s v="Genetian Builders &amp; Enterprises, Inc."/>
    <s v="Schedule for Final Inspection on June 4, 2025."/>
    <n v="0"/>
    <n v="0"/>
    <n v="0"/>
    <n v="1"/>
    <n v="0"/>
    <n v="0"/>
    <n v="0"/>
    <n v="0"/>
    <n v="0"/>
    <n v="3"/>
    <n v="0"/>
    <n v="0"/>
    <n v="0"/>
    <n v="0"/>
    <n v="0"/>
    <n v="1"/>
    <n v="0"/>
    <n v="0"/>
    <n v="0.95"/>
    <n v="0"/>
    <m/>
    <s v="-"/>
    <n v="0"/>
    <n v="1"/>
    <m/>
    <m/>
    <m/>
    <m/>
    <n v="1"/>
    <m/>
    <n v="1"/>
  </r>
  <r>
    <x v="3"/>
    <s v="Region X"/>
    <s v="Misamis Occidental"/>
    <n v="127539"/>
    <s v="Camanse ES"/>
    <s v="SINACABAN"/>
    <n v="2"/>
    <n v="1"/>
    <n v="3"/>
    <s v="CONSTRUCTION OF ONE (1) STOREY - THREE (3) CLASSROOMS SCHOOL BUILDING (WITH COMMON TOILET) WITH PROVISION OF RAINWATER COLLECTOR, SCHOOL FURNITURE AND SOLAR PV ENERGY SYSTEM"/>
    <n v="17472250.059999999"/>
    <n v="16780281.43"/>
    <s v="Completed"/>
    <n v="1"/>
    <d v="2024-05-06T00:00:00"/>
    <d v="2024-06-13T00:00:00"/>
    <s v="LMS 2023 - RX - MISAMIS OCCIDENTAL - 002 - R"/>
    <s v="017-2023"/>
    <d v="2023-08-02T00:00:00"/>
    <d v="2023-08-10T00:00:00"/>
    <d v="2023-08-25T00:00:00"/>
    <d v="2023-09-06T00:00:00"/>
    <d v="2023-11-08T00:00:00"/>
    <s v="Genetian Builders &amp; Enterprises, Inc."/>
    <s v="Completed with occupancy permit"/>
    <n v="0"/>
    <n v="0"/>
    <n v="0"/>
    <n v="0"/>
    <n v="1"/>
    <n v="0"/>
    <n v="0"/>
    <n v="0"/>
    <n v="0"/>
    <n v="0"/>
    <n v="3"/>
    <n v="0"/>
    <n v="0"/>
    <n v="0"/>
    <n v="0"/>
    <n v="0"/>
    <n v="1"/>
    <n v="0"/>
    <n v="1"/>
    <n v="0"/>
    <n v="10.24"/>
    <s v="-"/>
    <n v="0"/>
    <n v="1"/>
    <m/>
    <m/>
    <m/>
    <m/>
    <n v="1"/>
    <m/>
    <n v="1"/>
  </r>
  <r>
    <x v="3"/>
    <s v="Region X"/>
    <s v="Misamis Oriental"/>
    <n v="130154"/>
    <s v="Kinanao Pamalihi ES"/>
    <s v="BALINGASAG"/>
    <n v="1"/>
    <n v="1"/>
    <n v="4"/>
    <s v="CONSTRUCTION OF 2 UNITS ONE (1) STOREY - TWO (2) CLASSROOMS SCHOOL BUILDING (WITH COMMON TOILET) WITH PROVISION OF RAINWATER COLLECTOR, SCHOOL FURNITURE, SOLAR PV ENERGY SYSTEM, AND WATER SYSTEM"/>
    <n v="19632409.940000001"/>
    <n v="17364431.280000001"/>
    <s v="Completed"/>
    <n v="1"/>
    <d v="2024-05-04T00:00:00"/>
    <d v="2024-12-15T00:00:00"/>
    <s v="PB - Construction-2023-002"/>
    <n v="4673305"/>
    <s v="June 3,2023"/>
    <s v="June 13,2023"/>
    <s v="June 27,2023"/>
    <s v="July 27,2023"/>
    <d v="2023-12-29T00:00:00"/>
    <s v="Minkonstrak Engineering and Gen Services"/>
    <s v="Completed"/>
    <n v="0"/>
    <n v="0"/>
    <n v="0"/>
    <n v="0"/>
    <n v="1"/>
    <n v="0"/>
    <n v="0"/>
    <n v="0"/>
    <n v="0"/>
    <n v="0"/>
    <n v="4"/>
    <n v="0"/>
    <n v="0"/>
    <n v="0"/>
    <n v="0"/>
    <n v="0"/>
    <n v="1"/>
    <n v="0"/>
    <n v="1"/>
    <n v="0"/>
    <n v="1.25"/>
    <s v="-"/>
    <n v="0"/>
    <n v="1"/>
    <m/>
    <m/>
    <m/>
    <m/>
    <n v="1"/>
    <m/>
    <n v="1"/>
  </r>
  <r>
    <x v="3"/>
    <s v="Region XI"/>
    <s v="Davao del Norte"/>
    <n v="101973"/>
    <s v="Kamingawan ES"/>
    <s v="TALAINGOD"/>
    <s v="1st"/>
    <n v="1"/>
    <n v="2"/>
    <s v="CONSTRUCTION OF ONE (1) STOREY - TWO (2) CLASSROOMS SCHOOL BUILDING (WITH COMMON TOILET) WITH PROVISION OF SOLAR PV ENERGY SYSTEM, SCHOOL FURNITURE, RAIN WATER COLLECTOR AND WATER SYSTEM"/>
    <n v="19766589.100000001"/>
    <m/>
    <s v="Ongoing"/>
    <n v="0.9"/>
    <m/>
    <m/>
    <m/>
    <m/>
    <m/>
    <m/>
    <m/>
    <m/>
    <m/>
    <m/>
    <s v="abandoned/ issued suspension  due to unaccessable road"/>
    <n v="0"/>
    <n v="0"/>
    <n v="0"/>
    <n v="1"/>
    <n v="0"/>
    <n v="0"/>
    <n v="0"/>
    <n v="0"/>
    <n v="0"/>
    <n v="2"/>
    <n v="0"/>
    <n v="0"/>
    <n v="0"/>
    <n v="0"/>
    <n v="0"/>
    <n v="1"/>
    <n v="0"/>
    <n v="0"/>
    <n v="0.9"/>
    <n v="0"/>
    <m/>
    <m/>
    <n v="0"/>
    <m/>
    <m/>
    <m/>
    <m/>
    <m/>
    <n v="2"/>
    <m/>
    <n v="1"/>
  </r>
  <r>
    <x v="3"/>
    <s v="Region XI"/>
    <s v="Davao del Norte"/>
    <n v="501904"/>
    <s v="Dulyan Integrated School"/>
    <s v="TALAINGOD"/>
    <s v="2nd"/>
    <n v="1"/>
    <n v="2"/>
    <s v="CONSTRUCTION OF ONE (1) STOREY - TWO (2) CLASSROOMS SCHOOL BUILDING (WITH COMMON TOILET) WITH PROVISION OF SOLAR PV ENERGY SYSTEM, SCHOOL FURNITURE, RAIN WATER COLLECTOR AND WATER SYSTEM"/>
    <n v="16958383.689999998"/>
    <m/>
    <s v="Completed"/>
    <n v="1"/>
    <m/>
    <m/>
    <m/>
    <m/>
    <m/>
    <m/>
    <m/>
    <m/>
    <m/>
    <m/>
    <s v="abandoned/ issued suspension  due to unaccessable road"/>
    <n v="0"/>
    <n v="0"/>
    <n v="0"/>
    <n v="0"/>
    <n v="1"/>
    <n v="0"/>
    <n v="0"/>
    <n v="0"/>
    <n v="0"/>
    <n v="0"/>
    <n v="2"/>
    <n v="0"/>
    <n v="0"/>
    <n v="0"/>
    <n v="0"/>
    <n v="0"/>
    <n v="1"/>
    <n v="0"/>
    <n v="1"/>
    <n v="0"/>
    <n v="4.25"/>
    <m/>
    <n v="0"/>
    <m/>
    <m/>
    <m/>
    <m/>
    <m/>
    <n v="2"/>
    <m/>
    <n v="1"/>
  </r>
  <r>
    <x v="3"/>
    <s v="Region XI"/>
    <s v="Mati City"/>
    <n v="102157"/>
    <s v="Catmonan Elementary School"/>
    <s v="CITY OF MATI (Capital)"/>
    <n v="2"/>
    <n v="1"/>
    <n v="4"/>
    <s v="CONSTRUCTION OF ONE (1) STOREY - FOUR (4) CLASSROOMS SCHOOL BUILDING (WITH COMMON TOILET) WITH PROVISION OF SCHOOL FURNITURE"/>
    <n v="13168096.279999999"/>
    <n v="12980986.68"/>
    <s v="Completed"/>
    <n v="1"/>
    <d v="2024-06-09T00:00:00"/>
    <d v="2024-07-23T00:00:00"/>
    <m/>
    <m/>
    <s v="June 23, 2023"/>
    <s v="June 30, 2023"/>
    <s v="July 12, 2023"/>
    <s v="August 24, 2023"/>
    <d v="2023-09-04T00:00:00"/>
    <s v="Matt Glass/Aluminum/Construction Supply and Allied Services"/>
    <s v="w/ time extension due to shearline"/>
    <n v="0"/>
    <n v="0"/>
    <n v="0"/>
    <n v="0"/>
    <n v="1"/>
    <n v="0"/>
    <n v="0"/>
    <n v="0"/>
    <n v="0"/>
    <n v="0"/>
    <n v="4"/>
    <n v="0"/>
    <n v="0"/>
    <n v="0"/>
    <n v="0"/>
    <n v="0"/>
    <n v="1"/>
    <n v="0"/>
    <n v="1"/>
    <n v="0"/>
    <n v="8.24"/>
    <s v="-"/>
    <n v="0"/>
    <n v="1"/>
    <m/>
    <m/>
    <m/>
    <m/>
    <n v="1"/>
    <m/>
    <n v="0"/>
  </r>
  <r>
    <x v="3"/>
    <s v="Region XI"/>
    <s v="Mati City"/>
    <n v="129418"/>
    <s v="Magum ES"/>
    <s v="CITY OF MATI (Capital)"/>
    <n v="2"/>
    <n v="1"/>
    <n v="4"/>
    <s v="CONSTRUCTION OF ONE (1) STOREY - FOUR (4) CLASSROOMS SCHOOL BUILDING (WITH COMMON TOILET) WITH PROVISION OF SCHOOL FURNITURE"/>
    <n v="12551905.329999998"/>
    <n v="12370674.27"/>
    <s v="Completed"/>
    <n v="1"/>
    <d v="2024-06-09T00:00:00"/>
    <d v="2024-07-23T00:00:00"/>
    <m/>
    <m/>
    <s v="June 23, 2023"/>
    <s v="June 30, 2023"/>
    <s v="July 12, 2023"/>
    <s v="August 24, 2023"/>
    <d v="2023-09-04T00:00:00"/>
    <s v="Matt Glass/Aluminum/Construction Supply and Allied Services"/>
    <s v="w/ time extension due to shearline"/>
    <n v="0"/>
    <n v="0"/>
    <n v="0"/>
    <n v="0"/>
    <n v="1"/>
    <n v="0"/>
    <n v="0"/>
    <n v="0"/>
    <n v="0"/>
    <n v="0"/>
    <n v="4"/>
    <n v="0"/>
    <n v="0"/>
    <n v="0"/>
    <n v="0"/>
    <n v="0"/>
    <n v="1"/>
    <n v="0"/>
    <n v="1"/>
    <n v="0"/>
    <n v="8.24"/>
    <s v="-"/>
    <n v="0"/>
    <n v="1"/>
    <m/>
    <m/>
    <m/>
    <m/>
    <n v="1"/>
    <m/>
    <n v="0"/>
  </r>
  <r>
    <x v="3"/>
    <s v="Region XI"/>
    <s v="Mati City"/>
    <n v="129394"/>
    <s v="Serafin Vizconde Sr. Elementary School"/>
    <s v="CITY OF MATI (Capital)"/>
    <n v="2"/>
    <n v="1"/>
    <n v="4"/>
    <s v="CONSTRUCTION OF ONE (1) STOREY - FOUR (4) CLASSROOMS SCHOOL BUILDING (WITH COMMON TOILET) WITH PROVISION OF SCHOOL FURNITURE"/>
    <n v="12355882.59"/>
    <n v="12174043.029999999"/>
    <s v="Completed"/>
    <n v="1"/>
    <d v="2024-06-09T00:00:00"/>
    <d v="2024-07-23T00:00:00"/>
    <m/>
    <m/>
    <s v="June 23, 2023"/>
    <s v="June 30, 2023"/>
    <s v="July 12, 2023"/>
    <s v="August 24, 2023"/>
    <d v="2023-09-04T00:00:00"/>
    <s v="Matt Glass/Aluminum/Construction Supply and Allied Services"/>
    <s v="w/ time extension due to shearline"/>
    <n v="0"/>
    <n v="0"/>
    <n v="0"/>
    <n v="0"/>
    <n v="1"/>
    <n v="0"/>
    <n v="0"/>
    <n v="0"/>
    <n v="0"/>
    <n v="0"/>
    <n v="4"/>
    <n v="0"/>
    <n v="0"/>
    <n v="0"/>
    <n v="0"/>
    <n v="0"/>
    <n v="1"/>
    <n v="0"/>
    <n v="1"/>
    <n v="0"/>
    <n v="8.24"/>
    <s v="-"/>
    <n v="0"/>
    <n v="1"/>
    <m/>
    <m/>
    <m/>
    <m/>
    <n v="1"/>
    <m/>
    <n v="0"/>
  </r>
  <r>
    <x v="3"/>
    <s v="Region XI"/>
    <s v="Mati City"/>
    <n v="102164"/>
    <s v="Talucanga Elementary School"/>
    <s v="CITY OF MATI (Capital)"/>
    <n v="2"/>
    <n v="1"/>
    <n v="4"/>
    <s v="CONSTRUCTION OF ONE (1) STOREY - FOUR (4) CLASSROOMS SCHOOL BUILDING (WITH COMMON TOILET) WITH PROVISION OF SCHOOL FURNITURE"/>
    <n v="14492041.68"/>
    <n v="11647469.140000001"/>
    <s v="Completed"/>
    <n v="1"/>
    <d v="2024-06-09T00:00:00"/>
    <d v="2024-07-23T00:00:00"/>
    <m/>
    <m/>
    <s v="June 23, 2023"/>
    <s v="June 30, 2023"/>
    <s v="July 12, 2023"/>
    <s v="August 24, 2023"/>
    <d v="2023-09-04T00:00:00"/>
    <s v="BQPC Corp."/>
    <m/>
    <n v="0"/>
    <n v="0"/>
    <n v="0"/>
    <n v="0"/>
    <n v="1"/>
    <n v="0"/>
    <n v="0"/>
    <n v="0"/>
    <n v="0"/>
    <n v="0"/>
    <n v="4"/>
    <n v="0"/>
    <n v="0"/>
    <n v="0"/>
    <n v="0"/>
    <n v="0"/>
    <n v="1"/>
    <n v="0"/>
    <n v="1"/>
    <n v="0"/>
    <n v="6.24"/>
    <s v="-"/>
    <n v="0"/>
    <n v="1"/>
    <m/>
    <m/>
    <m/>
    <s v="CY 2024"/>
    <n v="1"/>
    <m/>
    <n v="0"/>
  </r>
  <r>
    <x v="4"/>
    <s v="CAR"/>
    <s v="Abra"/>
    <n v="305090"/>
    <s v="Mataragan NAS"/>
    <s v="MALIBCONG"/>
    <s v="Lone "/>
    <n v="1"/>
    <n v="2"/>
    <s v="CONSTRUCTION OF ONE (1) STOREY - TWO (2) CLASSROOMS SCHOOL BUILDING (WITH COMMON TOILET) WITH PROVISION OF RAINWATER COLLECTOR, SCHOOL FURNITURE AND WATER SYSTEM"/>
    <n v="9889180.8900000006"/>
    <n v="9770516.9000000004"/>
    <s v="Completed"/>
    <n v="1"/>
    <s v="May 13, 2025"/>
    <s v="May  17, 2025_x000a_ "/>
    <s v="CAR-ABRA-2024-04-005"/>
    <s v="2024-07-011"/>
    <s v="June15, 2024"/>
    <s v="June 21, 2024"/>
    <s v="July 03, 2024"/>
    <s v="July 12, 2024"/>
    <s v="September 3, 2024"/>
    <s v="SEMBRI CONSTRUCTION"/>
    <s v="N/A"/>
    <n v="0"/>
    <n v="0"/>
    <n v="0"/>
    <n v="0"/>
    <n v="1"/>
    <n v="0"/>
    <n v="0"/>
    <n v="0"/>
    <n v="0"/>
    <n v="0"/>
    <n v="2"/>
    <n v="0"/>
    <n v="0"/>
    <n v="0"/>
    <n v="0"/>
    <n v="0"/>
    <n v="1"/>
    <n v="0"/>
    <n v="0.82"/>
    <n v="0.18000000000000005"/>
    <n v="5.25"/>
    <m/>
    <m/>
    <m/>
    <m/>
    <m/>
    <m/>
    <m/>
    <m/>
    <s v="5th"/>
    <n v="0"/>
  </r>
  <r>
    <x v="4"/>
    <s v="CAR"/>
    <s v="Abra"/>
    <n v="305104"/>
    <s v="Tineg National High School"/>
    <s v="TINEG"/>
    <s v="Lone "/>
    <n v="1"/>
    <n v="2"/>
    <s v="CONSTRUCTION OF ONE (1) STOREY - TWO (2) CLASSROOMS SCHOOL BUILDING (WITH COMMON TOILET) WITH PROVISION OF RAINWATER COLLECTOR, SCHOOL FURNITURE AND WATER SYSTEM"/>
    <n v="9742716.2400000002"/>
    <n v="9626000.2200000007"/>
    <s v="Ongoing"/>
    <n v="0.79600000000000004"/>
    <s v="May 13, 2025"/>
    <d v="1899-12-30T00:00:00"/>
    <s v="CAR-ABRA-2024-04-005"/>
    <s v="2024-07-011"/>
    <s v="June15, 2024"/>
    <s v="June 21, 2024"/>
    <s v="July 03, 2024"/>
    <s v="July 12, 2024"/>
    <s v="September 3, 2024"/>
    <s v="SEMBRI CONSTRUCTION"/>
    <s v="suspended due to inaccesibility of roads"/>
    <n v="0"/>
    <n v="0"/>
    <n v="0"/>
    <n v="1"/>
    <n v="0"/>
    <n v="0"/>
    <n v="0"/>
    <n v="0"/>
    <n v="0"/>
    <n v="2"/>
    <n v="0"/>
    <n v="0"/>
    <n v="0"/>
    <n v="0"/>
    <n v="0"/>
    <n v="1"/>
    <n v="0"/>
    <n v="0"/>
    <n v="0.15"/>
    <n v="0.64600000000000002"/>
    <m/>
    <m/>
    <m/>
    <m/>
    <m/>
    <m/>
    <m/>
    <m/>
    <m/>
    <s v="1st"/>
    <n v="0"/>
  </r>
  <r>
    <x v="4"/>
    <s v="CAR"/>
    <s v="Apayao"/>
    <n v="135242"/>
    <s v="Namaltugan ES"/>
    <s v="CALANASAN (BAYAG)"/>
    <s v="Lone"/>
    <n v="1"/>
    <n v="2"/>
    <s v="CONSTRUCTION OF ONE (1) STOREY - TWO (2) CLASSROOMS SCHOOL BUILDING (WITH COMMON TOILET) WITH PROVISION OF SCHOOL FURNITURE, SOLAR PV ENERGY SYSTEM AND WATER SYSTEM"/>
    <n v="12848533.6"/>
    <n v="11097515.65"/>
    <s v="Completed"/>
    <n v="1"/>
    <s v="January 22,2025"/>
    <d v="1899-12-30T00:00:00"/>
    <s v="LMS-2024-002"/>
    <s v="N/A"/>
    <s v="Dec 28,2023"/>
    <s v="January 5,2024"/>
    <s v="January 22,2024"/>
    <s v="February 7,2024"/>
    <s v="June 17,2024"/>
    <s v="J.G. Yacas Construction,Supply and Equipment Rentals"/>
    <s v="ongoing correction of punchlist"/>
    <n v="0"/>
    <n v="0"/>
    <n v="0"/>
    <n v="0"/>
    <n v="1"/>
    <n v="0"/>
    <n v="0"/>
    <n v="0"/>
    <n v="0"/>
    <n v="0"/>
    <n v="2"/>
    <n v="0"/>
    <n v="0"/>
    <n v="0"/>
    <n v="0"/>
    <n v="0"/>
    <n v="1"/>
    <n v="0"/>
    <n v="1"/>
    <n v="0"/>
    <n v="4.25"/>
    <m/>
    <m/>
    <m/>
    <m/>
    <m/>
    <m/>
    <m/>
    <m/>
    <s v="3rd"/>
    <n v="1"/>
  </r>
  <r>
    <x v="4"/>
    <s v="CAR"/>
    <s v="Apayao"/>
    <n v="135257"/>
    <s v="Caglayan ES"/>
    <s v="CONNER"/>
    <s v="Lone"/>
    <n v="1"/>
    <n v="2"/>
    <s v="CONSTRUCTION OF ONE (1) STOREY - TWO (2) CLASSROOMS SCHOOL BUILDING (WITH COMMON TOILET) WITH PROVISION OF SCHOOL FURNITURE, SOLAR PV ENERGY SYSTEM AND WATER SYSTEM"/>
    <n v="11380362.069999998"/>
    <n v="12529250.6"/>
    <s v="Completed"/>
    <n v="1"/>
    <s v="January 17,2025"/>
    <d v="1899-12-30T00:00:00"/>
    <s v="LMS-2024-001"/>
    <s v="N/A"/>
    <s v="Dec 28,2023"/>
    <s v="January 5,2024"/>
    <s v="January 22,2024"/>
    <s v="February 7,2024"/>
    <s v="June 17,2024"/>
    <s v="J.G. Yacas Construction,Supply and Equipment Rentals"/>
    <s v="ongoing correction of punchlist"/>
    <n v="0"/>
    <n v="0"/>
    <n v="0"/>
    <n v="0"/>
    <n v="1"/>
    <n v="0"/>
    <n v="0"/>
    <n v="0"/>
    <n v="0"/>
    <n v="0"/>
    <n v="2"/>
    <n v="0"/>
    <n v="0"/>
    <n v="0"/>
    <n v="0"/>
    <n v="0"/>
    <n v="1"/>
    <n v="0"/>
    <n v="1"/>
    <n v="0"/>
    <n v="4.25"/>
    <m/>
    <m/>
    <m/>
    <m/>
    <m/>
    <m/>
    <m/>
    <m/>
    <s v="3rd"/>
    <n v="1"/>
  </r>
  <r>
    <x v="4"/>
    <s v="CAR"/>
    <s v="Benguet"/>
    <n v="135684"/>
    <s v="Yabyabuan MG School"/>
    <s v="SABLAN"/>
    <s v="Lone "/>
    <n v="1"/>
    <n v="2"/>
    <s v="CONSTRUCTION OF ONE (1) STOREY - TWO (2) CLASSROOMS SCHOOL BUILDING (WITH COMMON TOILET) WITH PROVISION OF RAINWATER COLLECTOR, SCHOOL FURNITURE, SOLAR PV ENERGY SYSTEM, WATER SYSTEM AND SITE DEVELOPMENT"/>
    <n v="18336389.210000001"/>
    <n v="17444882.84"/>
    <s v="Completed"/>
    <n v="1"/>
    <d v="2025-01-22T00:00:00"/>
    <d v="2025-01-15T00:00:00"/>
    <s v="LMS-2024-02"/>
    <s v="LMS-2024-02"/>
    <d v="2023-06-12T00:00:00"/>
    <d v="2023-12-13T00:00:00"/>
    <d v="2023-12-27T00:00:00"/>
    <d v="2024-02-07T00:00:00"/>
    <d v="2024-05-27T00:00:00"/>
    <s v="MANIMELDS CONSTRUCTION AND IRON WORKS"/>
    <n v="0"/>
    <n v="0"/>
    <n v="0"/>
    <n v="0"/>
    <n v="0"/>
    <n v="1"/>
    <n v="0"/>
    <n v="0"/>
    <n v="0"/>
    <n v="0"/>
    <n v="0"/>
    <n v="2"/>
    <n v="0"/>
    <n v="0"/>
    <n v="0"/>
    <n v="0"/>
    <n v="0"/>
    <n v="1"/>
    <n v="0"/>
    <n v="1"/>
    <n v="0"/>
    <n v="3.25"/>
    <m/>
    <m/>
    <m/>
    <m/>
    <m/>
    <m/>
    <m/>
    <m/>
    <s v="4th"/>
    <n v="1"/>
  </r>
  <r>
    <x v="4"/>
    <s v="CAR"/>
    <s v="Benguet"/>
    <n v="135685"/>
    <s v="Andolor ES"/>
    <s v="TUBA"/>
    <s v="Lone "/>
    <n v="1"/>
    <n v="2"/>
    <s v="CONSTRUCTION OF ONE (1) STOREY - TWO (2) CLASSROOMS SCHOOL BUILDING (WITH COMMON TOILET) WITH PROVISION OF RAINWATER COLLECTOR, SCHOOL FURNITURE, SOLAR PV ENERGY SYSTEM, WATER SYSTEM AND SITE DEVELOPMENT"/>
    <n v="15677245.35"/>
    <n v="14458792.439999999"/>
    <s v="Completed"/>
    <n v="1"/>
    <d v="2025-01-16T00:00:00"/>
    <d v="2025-01-10T00:00:00"/>
    <s v="LMS-2024-01"/>
    <s v="LMS-2024-01"/>
    <d v="2023-06-12T00:00:00"/>
    <d v="2023-12-13T00:00:00"/>
    <d v="2023-12-27T00:00:00"/>
    <d v="2024-02-07T00:00:00"/>
    <d v="2024-05-21T00:00:00"/>
    <s v="KAIT BUILDERS AND CONSTRUCTION"/>
    <n v="0"/>
    <n v="0"/>
    <n v="0"/>
    <n v="0"/>
    <n v="0"/>
    <n v="1"/>
    <n v="0"/>
    <n v="0"/>
    <n v="0"/>
    <n v="0"/>
    <n v="0"/>
    <n v="2"/>
    <n v="0"/>
    <n v="0"/>
    <n v="0"/>
    <n v="0"/>
    <n v="0"/>
    <n v="1"/>
    <n v="0"/>
    <n v="1"/>
    <n v="0"/>
    <n v="2.25"/>
    <m/>
    <m/>
    <m/>
    <m/>
    <m/>
    <m/>
    <m/>
    <m/>
    <s v="5th"/>
    <n v="1"/>
  </r>
  <r>
    <x v="4"/>
    <s v="CAR"/>
    <s v="Ifugao"/>
    <n v="135753"/>
    <s v="Halag E/S - Halag 3 (Riverside)"/>
    <s v="AGUINALDO"/>
    <s v="Lone "/>
    <n v="1"/>
    <n v="2"/>
    <s v="CONSTRUCTION OF ONE (1) STOREY TWO (2)  (WITH COMMON TOILET) WITH PROVISION OF SCHOOL FURNITURE, WATER SYSTEM, SLOPE PROTECTION AND PERIMETER FENCE (ONE BAY=3.0M)"/>
    <n v="16279751.9"/>
    <n v="15802017.060000001"/>
    <s v="Ongoing"/>
    <n v="0.75"/>
    <d v="2025-06-06T00:00:00"/>
    <d v="2025-06-02T00:00:00"/>
    <s v="n/a"/>
    <s v="2024-03"/>
    <d v="2023-11-28T00:00:00"/>
    <d v="2023-12-05T00:00:00"/>
    <d v="2023-12-18T00:00:00"/>
    <d v="2024-01-02T00:00:00"/>
    <d v="2024-05-31T00:00:00"/>
    <s v="MR-G Construction"/>
    <n v="0"/>
    <n v="0"/>
    <n v="0"/>
    <n v="0"/>
    <n v="1"/>
    <n v="0"/>
    <n v="0"/>
    <n v="0"/>
    <n v="0"/>
    <n v="0"/>
    <n v="2"/>
    <n v="0"/>
    <n v="0"/>
    <n v="0"/>
    <n v="0"/>
    <n v="0"/>
    <n v="1"/>
    <n v="0"/>
    <n v="0"/>
    <n v="0.43"/>
    <n v="0.32"/>
    <m/>
    <m/>
    <m/>
    <m/>
    <m/>
    <m/>
    <m/>
    <m/>
    <m/>
    <s v="5th"/>
    <n v="0"/>
  </r>
  <r>
    <x v="4"/>
    <s v="CAR"/>
    <s v="Ifugao"/>
    <n v="135912"/>
    <s v="Pulaan PS"/>
    <s v="LAMUT"/>
    <s v="Lone "/>
    <n v="1"/>
    <n v="4"/>
    <s v="CONSTRUCTION OF ONE (1) STOREY FOUR (4)  (WITH COMMON TOILET) WITH PROVISION OF SCHOOL FURNITURE, WATER SYSTEM,CONCRETE PAVEMENT AND PERIMETER FENCE (ONE BAY=3.0M)"/>
    <n v="18781299.099999998"/>
    <n v="17620179.52"/>
    <s v="Ongoing"/>
    <n v="0.73"/>
    <d v="2025-06-06T00:00:00"/>
    <d v="1899-12-30T00:00:00"/>
    <s v="n/a"/>
    <s v="2024-04"/>
    <d v="2023-11-28T00:00:00"/>
    <d v="2023-12-05T00:00:00"/>
    <d v="2023-12-18T00:00:00"/>
    <d v="2024-01-18T00:00:00"/>
    <d v="2024-05-31T00:00:00"/>
    <s v="Al Muhandis Construction"/>
    <n v="0"/>
    <n v="0"/>
    <n v="0"/>
    <n v="0"/>
    <n v="1"/>
    <n v="0"/>
    <n v="0"/>
    <n v="0"/>
    <n v="0"/>
    <n v="0"/>
    <n v="4"/>
    <n v="0"/>
    <n v="0"/>
    <n v="0"/>
    <n v="0"/>
    <n v="0"/>
    <n v="1"/>
    <n v="0"/>
    <n v="0"/>
    <n v="0.22"/>
    <n v="0.51"/>
    <m/>
    <m/>
    <m/>
    <m/>
    <m/>
    <m/>
    <m/>
    <m/>
    <m/>
    <s v="2nd"/>
    <n v="0"/>
  </r>
  <r>
    <x v="4"/>
    <s v="CAR"/>
    <s v="Kalinga"/>
    <n v="136052"/>
    <s v="Taggay Elementary School"/>
    <s v="PINUKPUK"/>
    <s v="Lone "/>
    <n v="1"/>
    <n v="3"/>
    <s v="PROPOSED CONSTRUCTION OF ONE (1) STOREY - THREE (3) CLASSROOMS SCHOOL BUILDING (WITH COMMON TOILET) WITH PROVISION OF SCHOOL FURNITURE, WATER SYSTEM AND SITE LEVELING/IMPROVEMENT"/>
    <n v="17317546.859999999"/>
    <n v="16893904.27"/>
    <s v="Ongoing"/>
    <n v="0.7"/>
    <s v="March 19, 2025"/>
    <d v="1899-12-30T00:00:00"/>
    <s v="LMS 2024-CAR-KALINA-001"/>
    <s v="LMS 2024-CAR-KALINA-001"/>
    <s v="November 24, 2023"/>
    <s v="December 5, 2023"/>
    <s v="December 19, 2023"/>
    <s v="February 5, 2024"/>
    <s v="August 14, 2024"/>
    <s v="Mighty Stellar Development Construction"/>
    <n v="0"/>
    <n v="0"/>
    <n v="0"/>
    <n v="0"/>
    <n v="1"/>
    <n v="0"/>
    <n v="0"/>
    <n v="0"/>
    <n v="0"/>
    <n v="0"/>
    <n v="3"/>
    <n v="0"/>
    <n v="0"/>
    <n v="0"/>
    <n v="0"/>
    <n v="0"/>
    <n v="1"/>
    <n v="0"/>
    <n v="0"/>
    <n v="0.35"/>
    <n v="0.35"/>
    <m/>
    <m/>
    <m/>
    <m/>
    <m/>
    <m/>
    <m/>
    <m/>
    <m/>
    <s v="4th"/>
    <n v="0"/>
  </r>
  <r>
    <x v="4"/>
    <s v="CAR"/>
    <s v="Kalinga"/>
    <n v="136064"/>
    <s v="Liwan West Annex (Alibangbang PS)"/>
    <s v="RIZAL (LIWAN)"/>
    <s v="Lone "/>
    <n v="1"/>
    <n v="3"/>
    <s v="PROPOSED CONSTRUCTION OF ONE (1) STOREY - THREE (3) CLASSROOMS SCHOOL BUILDING (WITH OUT TOILET) WITH PROVISION OF WATER AND SANITATION FACILITIES (4-SEATER), SCHOOL FURNITURE, SOLAR ENERGY SYSTEM AND PEREMETER FENCE "/>
    <n v="19599915.890000001"/>
    <n v="19115517.140000001"/>
    <s v="Ongoing"/>
    <n v="0.7"/>
    <s v="April 7, 2025"/>
    <d v="1899-12-30T00:00:00"/>
    <s v="LMS 2024-CAR-KALINA-002"/>
    <s v="LMS 2024-CAR-KALINA-002"/>
    <s v="November 24, 2023"/>
    <s v="December 5, 2023"/>
    <s v="December 19, 2023"/>
    <s v="January 30, 2024"/>
    <s v="August 18, 2024"/>
    <s v="CNL Construction"/>
    <n v="0"/>
    <n v="0"/>
    <n v="0"/>
    <n v="0"/>
    <n v="1"/>
    <n v="0"/>
    <n v="0"/>
    <n v="0"/>
    <n v="0"/>
    <n v="0"/>
    <n v="3"/>
    <n v="0"/>
    <n v="0"/>
    <n v="0"/>
    <n v="0"/>
    <n v="0"/>
    <n v="1"/>
    <n v="0"/>
    <n v="0"/>
    <n v="0.35"/>
    <n v="0.35"/>
    <m/>
    <m/>
    <m/>
    <m/>
    <m/>
    <m/>
    <m/>
    <m/>
    <m/>
    <s v="3rd"/>
    <n v="1"/>
  </r>
  <r>
    <x v="4"/>
    <s v="CAR"/>
    <s v="Mt. Province"/>
    <n v="136308"/>
    <s v="Natta'longan Elementary School"/>
    <s v="PARACELIS"/>
    <s v="Lone "/>
    <n v="1"/>
    <n v="4"/>
    <s v="CONSTRUCTION OF 2 UNITS ONE (1) STOREY - TWO (2) CLASSROOMS SCHOOL BUILDING (ELEVATED) (WITH COMMON TOILET) WITH PROVISION OF SCHOOL FURNITURE, SOLAR PV ENERGY SYSTEM AND WATER SYSTEM"/>
    <n v="50525998.850000001"/>
    <n v="49519489.880000003"/>
    <s v="Ongoing"/>
    <n v="0.76"/>
    <d v="2025-05-01T00:00:00"/>
    <d v="1899-12-30T00:00:00"/>
    <s v="INFRA-2023 -007"/>
    <s v="INFRA-2023 -007"/>
    <s v="November 25, 2023"/>
    <s v="December 4, 2023"/>
    <s v="December 18, 2023"/>
    <s v="December 27, 2023"/>
    <d v="2024-07-05T00:00:00"/>
    <s v="APO General Construction"/>
    <n v="0"/>
    <n v="0"/>
    <n v="0"/>
    <n v="0"/>
    <n v="1"/>
    <n v="0"/>
    <n v="0"/>
    <n v="0"/>
    <n v="0"/>
    <n v="0"/>
    <n v="4"/>
    <n v="0"/>
    <n v="0"/>
    <n v="0"/>
    <n v="0"/>
    <n v="0"/>
    <n v="1"/>
    <n v="0"/>
    <n v="0"/>
    <n v="0.75"/>
    <n v="1.0000000000000009E-2"/>
    <m/>
    <m/>
    <m/>
    <m/>
    <m/>
    <m/>
    <m/>
    <m/>
    <m/>
    <s v="1st"/>
    <n v="1"/>
  </r>
  <r>
    <x v="4"/>
    <s v="CAR"/>
    <s v="Mt. Province"/>
    <n v="136331"/>
    <s v="Tambingan Elementary School"/>
    <s v="SABANGAN"/>
    <s v="Lone "/>
    <n v="1"/>
    <n v="4"/>
    <s v="CONSTRUCTION OF 2 UNITS ONE (1) STOREY - TWO (2) CLASSROOMS SCHOOL BUILDING (WITH COMMON TOILET) WITH PROVISION OF SCHOOL FURNITURE, SOLAR PV ENERGY SYSTEM AND WATER SYSTEM"/>
    <n v="51045855.219999999"/>
    <n v="50030042.700000003"/>
    <s v="Ongoing"/>
    <n v="0.82"/>
    <d v="2025-05-31T00:00:00"/>
    <d v="1899-12-30T00:00:00"/>
    <s v="INFRA-2023 -008"/>
    <s v="INFRA-2023 -008"/>
    <s v="November 25, 2023"/>
    <s v="December 4, 2023"/>
    <s v="December 18, 2023"/>
    <s v="December 27, 2023"/>
    <d v="2024-07-05T00:00:00"/>
    <s v="FB Bantales Eng'g &amp; Const'n"/>
    <n v="0"/>
    <n v="0"/>
    <n v="0"/>
    <n v="0"/>
    <n v="1"/>
    <n v="0"/>
    <n v="0"/>
    <n v="0"/>
    <n v="0"/>
    <n v="0"/>
    <n v="4"/>
    <n v="0"/>
    <n v="0"/>
    <n v="0"/>
    <n v="0"/>
    <n v="0"/>
    <n v="1"/>
    <n v="0"/>
    <n v="0"/>
    <n v="0.8"/>
    <n v="1.9999999999999907E-2"/>
    <m/>
    <m/>
    <m/>
    <m/>
    <m/>
    <m/>
    <m/>
    <m/>
    <m/>
    <s v="1st"/>
    <n v="1"/>
  </r>
  <r>
    <x v="4"/>
    <s v="CAR"/>
    <s v="Tabuk City"/>
    <n v="220525"/>
    <s v="BURAYUKAN ELEMENTARY SCHOOL"/>
    <s v="CITY OF TABUK (Capital)"/>
    <s v="Lone "/>
    <n v="1"/>
    <n v="4"/>
    <s v="PROPOSED CONSTRUCTION OF ONE (1) STOREY - FOUR (4) CLASSROOMS SCHOOL BUILDING (WITH COMMON TOILET) WITH PROVISION OF RAINWATER COLLECTOR, SCHOOL FURNITURE, PERIMETER FENCE, SlOPE PROTECTION, SCHOOL GATE AND WATER SYSTEM"/>
    <n v="26997429.039999999"/>
    <n v="26751878.940000001"/>
    <s v="Completed"/>
    <n v="1"/>
    <s v="February 9 ,2025"/>
    <d v="2024-11-01T00:00:00"/>
    <s v="I-2023-4"/>
    <s v="I-2023-4"/>
    <s v="December 2 - December 21, 2023"/>
    <s v="December 8, 2023 @ 8:00pm"/>
    <s v="December 21, 2023 @ 10:00am"/>
    <s v="January 22, 2024"/>
    <s v="May 15, 2024"/>
    <s v="Bangyan 3D Construction"/>
    <n v="0"/>
    <n v="0"/>
    <n v="0"/>
    <n v="0"/>
    <n v="0"/>
    <n v="1"/>
    <n v="0"/>
    <n v="0"/>
    <n v="0"/>
    <n v="0"/>
    <n v="0"/>
    <n v="4"/>
    <n v="0"/>
    <n v="0"/>
    <n v="0"/>
    <n v="0"/>
    <n v="0"/>
    <n v="1"/>
    <n v="0"/>
    <n v="1"/>
    <n v="0"/>
    <n v="11.24"/>
    <m/>
    <m/>
    <m/>
    <m/>
    <m/>
    <m/>
    <m/>
    <m/>
    <s v="3rd"/>
    <n v="0"/>
  </r>
  <r>
    <x v="4"/>
    <s v="CAR"/>
    <s v="Tabuk City"/>
    <n v="136111"/>
    <s v="SOTTO ELEMENTARY SCHOOL"/>
    <s v="CITY OF TABUK (Capital)"/>
    <s v="Lone "/>
    <n v="1"/>
    <n v="4"/>
    <s v="PROPOSED CONSTRUCTION OF ONE (1) STOREY - FOUR (4) CLASSROOMS SCHOOL BUILDING (WITH COMMON TOILET) WITH PROVISION OF RAINWATER COLLECTOR, SCHOOL FURNITURE, PERIMETER FENCE, SlOPE PROTECTION, SCHOOL GATE AND WATER SYSTEM"/>
    <n v="24327074.029999997"/>
    <n v="24078626.440000001"/>
    <s v="Completed"/>
    <n v="1"/>
    <s v="February 9 ,2025"/>
    <d v="2024-11-01T00:00:00"/>
    <s v="I-2024-I"/>
    <s v="I-2024-I"/>
    <s v="January 3 - January 22, 2024"/>
    <s v="January 10, 2024 @ 10:00am"/>
    <s v="January 22, 2024 @ 1:00pm"/>
    <s v="January 26, 2024"/>
    <s v="May 15, 2024"/>
    <s v="Bangyan 3D Construction"/>
    <n v="0"/>
    <n v="0"/>
    <n v="0"/>
    <n v="0"/>
    <n v="0"/>
    <n v="1"/>
    <n v="0"/>
    <n v="0"/>
    <n v="0"/>
    <n v="0"/>
    <n v="0"/>
    <n v="4"/>
    <n v="0"/>
    <n v="0"/>
    <n v="0"/>
    <n v="0"/>
    <n v="0"/>
    <n v="1"/>
    <n v="0"/>
    <n v="1"/>
    <n v="0"/>
    <n v="11.24"/>
    <m/>
    <m/>
    <m/>
    <m/>
    <m/>
    <m/>
    <m/>
    <m/>
    <s v="1st"/>
    <n v="0"/>
  </r>
  <r>
    <x v="4"/>
    <s v="CARAGA"/>
    <s v="Agusan del Norte"/>
    <n v="131588"/>
    <s v="RAM Elementary School"/>
    <s v="TUBAY"/>
    <s v="2nd"/>
    <n v="1"/>
    <n v="4"/>
    <s v=": CONSTRUCTION OF TWO (2) UNITS ONE (1) STOREY TWO (2) CLASSROOMS SCHOOL BUILDING  (WITH COMMON TOILET) WITH PROVISION OF RAINWATER COLLECTOR SCHOOL FURNITURE, SOLAR PV ENERGY SYSTEM AND WATER SYSTEM"/>
    <n v="23088243.68"/>
    <n v="0"/>
    <s v="Ongoing"/>
    <n v="0.7"/>
    <d v="1899-12-30T00:00:00"/>
    <d v="1899-12-30T00:00:00"/>
    <n v="0"/>
    <n v="0"/>
    <d v="1899-12-30T00:00:00"/>
    <d v="1899-12-30T00:00:00"/>
    <d v="1899-12-30T00:00:00"/>
    <d v="1899-12-30T00:00:00"/>
    <d v="1899-12-30T00:00:00"/>
    <n v="0"/>
    <n v="0"/>
    <n v="0"/>
    <n v="0"/>
    <n v="0"/>
    <n v="1"/>
    <n v="0"/>
    <n v="0"/>
    <n v="0"/>
    <n v="0"/>
    <n v="0"/>
    <n v="4"/>
    <n v="0"/>
    <n v="0"/>
    <n v="0"/>
    <n v="0"/>
    <n v="0"/>
    <n v="1"/>
    <n v="0"/>
    <n v="0"/>
    <n v="0"/>
    <n v="0.7"/>
    <m/>
    <m/>
    <m/>
    <m/>
    <m/>
    <m/>
    <m/>
    <m/>
    <m/>
    <s v="5th"/>
    <n v="1"/>
  </r>
  <r>
    <x v="4"/>
    <s v="CARAGA"/>
    <s v="Agusan del Sur"/>
    <n v="212051"/>
    <s v="Jose T. Cuyos, Sr. I PS"/>
    <s v="ROSARIO"/>
    <s v="1st "/>
    <n v="1"/>
    <n v="4"/>
    <s v="CONSTRUCTION OF TWO(2) UNITS - ONE (1) STOREY - TWO (2) CLASSROOMS SCHOOL BUILDING (WITH COMMON TOILET) WITH PROVISION OF RAINWATER COLLECTOR, SCHOOL FURNITURE and SOLAR PV ENERGY SYSTEM"/>
    <n v="20300220.620000001"/>
    <n v="17777918.710000001"/>
    <s v="Completed"/>
    <n v="1"/>
    <d v="2025-01-07T00:00:00"/>
    <d v="2025-01-07T00:00:00"/>
    <s v="2024-06-028"/>
    <s v="2024-04-010"/>
    <d v="2024-05-01T00:00:00"/>
    <d v="2024-05-07T00:00:00"/>
    <d v="2024-05-20T00:00:00"/>
    <d v="2024-06-05T00:00:00"/>
    <d v="2024-08-07T00:00:00"/>
    <s v="OBMB BUILDERS"/>
    <n v="0"/>
    <n v="0"/>
    <n v="0"/>
    <n v="0"/>
    <n v="0"/>
    <n v="1"/>
    <n v="0"/>
    <n v="0"/>
    <n v="0"/>
    <n v="0"/>
    <n v="0"/>
    <n v="4"/>
    <n v="0"/>
    <n v="0"/>
    <n v="0"/>
    <n v="0"/>
    <n v="0"/>
    <n v="1"/>
    <n v="0"/>
    <n v="1"/>
    <n v="0"/>
    <n v="4.25"/>
    <m/>
    <m/>
    <m/>
    <m/>
    <m/>
    <m/>
    <m/>
    <m/>
    <s v="4th"/>
    <n v="1"/>
  </r>
  <r>
    <x v="4"/>
    <s v="CARAGA"/>
    <s v="Bayugan City"/>
    <n v="131643"/>
    <s v="Taglibas ES"/>
    <s v="CITY OF BAYUGAN"/>
    <s v="1st"/>
    <n v="1"/>
    <n v="4"/>
    <s v="CONSTRUCTION OF TWO (2) UNITS ONE (1) STOREY TWO (2) CLASSROOMS SCHOOL BUILDING  (WITH COMMON TOILET) WITH PROVISION OF RAINWATER SCHOOL FURNITURE, SOLAR PV ENERGY SYSTEM AND WATER SYSTEM COLLECTOR, "/>
    <n v="22961884"/>
    <n v="0"/>
    <s v="Ongoing"/>
    <n v="0.85"/>
    <d v="1899-12-30T00:00:00"/>
    <d v="1899-12-30T00:00:00"/>
    <n v="0"/>
    <n v="0"/>
    <d v="1899-12-30T00:00:00"/>
    <d v="1899-12-30T00:00:00"/>
    <d v="1899-12-30T00:00:00"/>
    <d v="1899-12-30T00:00:00"/>
    <d v="1899-12-30T00:00:00"/>
    <n v="0"/>
    <s v="Mt. Ararat realigned to Taglibas ES"/>
    <n v="0"/>
    <n v="0"/>
    <n v="0"/>
    <n v="1"/>
    <n v="0"/>
    <n v="0"/>
    <n v="0"/>
    <n v="0"/>
    <n v="0"/>
    <n v="4"/>
    <n v="0"/>
    <n v="0"/>
    <n v="0"/>
    <n v="0"/>
    <n v="0"/>
    <n v="1"/>
    <n v="0"/>
    <n v="0"/>
    <n v="0"/>
    <n v="0.85"/>
    <m/>
    <m/>
    <m/>
    <m/>
    <n v="1"/>
    <n v="4"/>
    <n v="22961884"/>
    <m/>
    <m/>
    <s v="4th"/>
    <n v="1"/>
  </r>
  <r>
    <x v="4"/>
    <s v="CARAGA"/>
    <s v="Butuan City"/>
    <n v="132072"/>
    <s v="Doña Teodora ES"/>
    <s v="BUTUAN CITY (Capital)"/>
    <s v="1st"/>
    <n v="1"/>
    <n v="6"/>
    <s v="CONSTRUCTION OF SCHOOL BUILDING (WITH TOILET) WITH PROVISION OF RAINWATER COLLECTOR, SCHOOL FURNITURE, SOLAR PV ENERGY SYSTEM, WATER SYSTEM AND FLOOD MARKER "/>
    <n v="27272727.27"/>
    <n v="25950680.710000001"/>
    <s v="Ongoing"/>
    <n v="0.95"/>
    <d v="1899-12-30T00:00:00"/>
    <d v="1899-12-30T00:00:00"/>
    <n v="0"/>
    <n v="0"/>
    <d v="1899-12-30T00:00:00"/>
    <d v="1899-12-30T00:00:00"/>
    <d v="1899-12-30T00:00:00"/>
    <d v="1899-12-30T00:00:00"/>
    <d v="1899-12-30T00:00:00"/>
    <n v="0"/>
    <s v="with suballotment already downloaded"/>
    <n v="0"/>
    <n v="0"/>
    <n v="0"/>
    <n v="1"/>
    <n v="0"/>
    <n v="0"/>
    <n v="0"/>
    <n v="0"/>
    <n v="0"/>
    <n v="6"/>
    <n v="0"/>
    <n v="0"/>
    <n v="0"/>
    <n v="0"/>
    <n v="0"/>
    <n v="1"/>
    <n v="0"/>
    <n v="0"/>
    <n v="0.95"/>
    <n v="0"/>
    <m/>
    <m/>
    <m/>
    <m/>
    <m/>
    <m/>
    <m/>
    <m/>
    <m/>
    <s v="4th"/>
    <n v="1"/>
  </r>
  <r>
    <x v="4"/>
    <s v="CARAGA"/>
    <s v="Cabadbaran City"/>
    <n v="330101"/>
    <s v="Puting Bato National High School"/>
    <s v="CITY OF CABADBARAN"/>
    <s v="2nd"/>
    <n v="1"/>
    <n v="4"/>
    <s v="PROPOSED CONSTRUCTION OF ONE (1) STOREY - FOUR (4) CLASSROOMS SCHOOL BUILDING (WITH COMMON TOILET) WITH PROVISION OF RAINWATER COLLECTOR, SCHOOL FURNITURE, SOLAR PV ENERGY SYSTEM, AND WATER SYSTEM"/>
    <n v="22850951.919999998"/>
    <n v="2923591.71"/>
    <s v="Ongoing"/>
    <n v="0.9"/>
    <d v="2025-01-31T00:00:00"/>
    <d v="1899-12-30T00:00:00"/>
    <n v="10312123"/>
    <n v="10312123"/>
    <d v="2023-11-13T00:00:00"/>
    <d v="2023-11-09T00:00:00"/>
    <d v="2023-12-06T00:00:00"/>
    <d v="2024-05-24T00:00:00"/>
    <d v="2024-05-24T00:00:00"/>
    <s v="RELY CONSTRUCTION"/>
    <n v="0"/>
    <n v="0"/>
    <n v="0"/>
    <n v="0"/>
    <n v="1"/>
    <n v="0"/>
    <n v="0"/>
    <n v="0"/>
    <n v="0"/>
    <n v="0"/>
    <n v="4"/>
    <n v="0"/>
    <n v="0"/>
    <n v="0"/>
    <n v="0"/>
    <n v="0"/>
    <n v="1"/>
    <n v="0"/>
    <n v="0"/>
    <n v="0.9"/>
    <n v="0"/>
    <m/>
    <m/>
    <m/>
    <m/>
    <m/>
    <m/>
    <m/>
    <m/>
    <m/>
    <s v="5th"/>
    <n v="1"/>
  </r>
  <r>
    <x v="4"/>
    <s v="CARAGA"/>
    <s v="Dinagat Island"/>
    <n v="132558"/>
    <s v="Sta Cruz Elementary School"/>
    <s v="TUBAJON"/>
    <s v="Lone"/>
    <n v="1"/>
    <n v="4"/>
    <s v="PROPOSED CONSTRUCTION OF ONE (1) STOREY-FOUR (4) CLASSROOMS SCHOOL BUILDING (WITH COMMON TOILET) WITH PROVISION OF RAIN WATER COLLECTOR, SOLAR PV ENERGY SYSTEM, FURNITURES AND WATER SYSTEM"/>
    <n v="22210093.610000003"/>
    <n v="21098025.140000001"/>
    <s v="Completed"/>
    <n v="1"/>
    <d v="2024-11-20T00:00:00"/>
    <d v="2025-05-22T00:00:00"/>
    <s v="INFRA2023-004"/>
    <s v="INFRA2023-004"/>
    <d v="2023-12-04T00:00:00"/>
    <d v="2023-12-11T00:00:00"/>
    <d v="2024-01-03T00:00:00"/>
    <d v="2024-01-31T00:00:00"/>
    <d v="2024-05-25T00:00:00"/>
    <s v="RJB CONSTRUCTION AND SUPPLY"/>
    <n v="0"/>
    <n v="0"/>
    <n v="0"/>
    <n v="0"/>
    <n v="0"/>
    <n v="1"/>
    <n v="0"/>
    <n v="0"/>
    <n v="0"/>
    <n v="0"/>
    <n v="0"/>
    <n v="4"/>
    <n v="0"/>
    <n v="0"/>
    <n v="0"/>
    <n v="0"/>
    <n v="0"/>
    <n v="1"/>
    <n v="0"/>
    <n v="1"/>
    <n v="0"/>
    <n v="4.25"/>
    <m/>
    <m/>
    <m/>
    <m/>
    <m/>
    <m/>
    <m/>
    <m/>
    <s v="5th"/>
    <n v="1"/>
  </r>
  <r>
    <x v="4"/>
    <s v="CARAGA"/>
    <s v="Siargao"/>
    <n v="132223"/>
    <s v="N.Sering  Comm. Sch.ES"/>
    <s v="SOCORRO"/>
    <s v="1st"/>
    <n v="1"/>
    <n v="2"/>
    <s v="CONSTRUCTION OF SCHOOL BUILDING (WITH TOILET) WITH PROVISION OF RAINWATER COLLECTOR, SCHOOL FURNITURE, SOLAR PV ENERGY SYSTEM, WATER SYSTEM AND FLOOD MARKER "/>
    <n v="16637813.310000001"/>
    <n v="16378679.01"/>
    <s v="Ongoing"/>
    <n v="0.18"/>
    <d v="2024-08-27T00:00:00"/>
    <d v="1899-12-30T00:00:00"/>
    <s v="BEFF-INFRA2024-001"/>
    <s v="BEFF-INFRA2024-001"/>
    <d v="2024-01-27T00:00:00"/>
    <d v="2024-02-07T00:00:00"/>
    <d v="2024-04-02T00:00:00"/>
    <d v="2024-04-02T00:00:00"/>
    <d v="2024-05-29T00:00:00"/>
    <s v="AN ESCALANTE CONSTRUCTION INC."/>
    <n v="0"/>
    <n v="0"/>
    <n v="0"/>
    <n v="0"/>
    <n v="1"/>
    <n v="0"/>
    <n v="0"/>
    <n v="0"/>
    <n v="0"/>
    <n v="0"/>
    <n v="2"/>
    <n v="0"/>
    <n v="0"/>
    <n v="0"/>
    <n v="0"/>
    <n v="0"/>
    <n v="1"/>
    <n v="0"/>
    <n v="0"/>
    <n v="0.18"/>
    <n v="0"/>
    <m/>
    <m/>
    <m/>
    <m/>
    <m/>
    <m/>
    <m/>
    <m/>
    <m/>
    <s v="1st"/>
    <n v="1"/>
  </r>
  <r>
    <x v="4"/>
    <s v="CARAGA"/>
    <s v="Surigao City"/>
    <n v="132242"/>
    <s v="Alegria ES"/>
    <s v="SURIGAO CITY (Capital)"/>
    <s v="2nd "/>
    <n v="1"/>
    <n v="4"/>
    <s v="CONSTRUCTION OF ONE (1) STOREY - FOUR (4) CLASSROOMS SCHOOL BUILDING (WITH COMMON TOILET) WITH PROVISION OF RAINWATER COLLECTOR, SCHOOL FURNITURE, SOLAR PV ENERGY SYSTEM, AND WATER SYSTEM"/>
    <n v="22395355.379999999"/>
    <n v="18148693.460000001"/>
    <s v="Completed"/>
    <n v="1"/>
    <d v="2025-01-21T00:00:00"/>
    <d v="2025-01-20T00:00:00"/>
    <s v="2023-11-577"/>
    <s v="FY-2023-INFRA-015"/>
    <d v="2023-12-10T00:00:00"/>
    <d v="2023-12-18T00:00:00"/>
    <d v="2024-01-05T00:00:00"/>
    <d v="2024-07-26T00:00:00"/>
    <d v="2024-08-09T00:00:00"/>
    <s v="RELY CONSTRUCTION AND SUPPLY INC."/>
    <n v="0"/>
    <n v="0"/>
    <n v="0"/>
    <n v="0"/>
    <n v="0"/>
    <n v="1"/>
    <n v="0"/>
    <n v="0"/>
    <n v="0"/>
    <n v="0"/>
    <n v="0"/>
    <n v="4"/>
    <n v="0"/>
    <n v="0"/>
    <n v="0"/>
    <n v="0"/>
    <n v="0"/>
    <n v="1"/>
    <n v="0"/>
    <n v="1"/>
    <n v="0"/>
    <n v="4.25"/>
    <m/>
    <m/>
    <m/>
    <m/>
    <m/>
    <m/>
    <m/>
    <m/>
    <s v="1st"/>
    <n v="1"/>
  </r>
  <r>
    <x v="4"/>
    <s v="CARAGA"/>
    <s v="Surigao del Norte"/>
    <n v="132481"/>
    <s v="Sani-Sani PS"/>
    <s v="PLACER"/>
    <s v="2nd"/>
    <n v="1"/>
    <n v="2"/>
    <s v="CONSTRUCTION OF 1STY2CL (WITH TOILET) WITH PROVISION OF RAINWATER COLLECTOR, SCHOOL FURNITURE, SOLAR PV ENERGY SYSTEM, WATER SYSTEM AND FLOOD MARKER "/>
    <n v="18036516.810000002"/>
    <n v="17823108.98"/>
    <s v="Completed"/>
    <n v="1"/>
    <d v="2024-10-20T00:00:00"/>
    <d v="2024-12-09T00:00:00"/>
    <s v="2024-001-LMS-CARAGA"/>
    <s v="INFRA003-2024"/>
    <d v="2023-11-09T00:00:00"/>
    <d v="2023-11-16T00:00:00"/>
    <d v="2023-11-28T00:00:00"/>
    <d v="2024-05-09T00:00:00"/>
    <d v="2024-05-13T00:00:00"/>
    <s v="RJB CONSTRUCTION AND SUPPLY"/>
    <s v="WITH TIME EXTENSION"/>
    <n v="0"/>
    <n v="0"/>
    <n v="0"/>
    <n v="0"/>
    <n v="1"/>
    <n v="0"/>
    <n v="0"/>
    <n v="0"/>
    <n v="0"/>
    <n v="0"/>
    <n v="2"/>
    <n v="0"/>
    <n v="0"/>
    <n v="0"/>
    <n v="0"/>
    <n v="0"/>
    <n v="1"/>
    <n v="0"/>
    <n v="1"/>
    <n v="0"/>
    <n v="4.25"/>
    <m/>
    <m/>
    <m/>
    <m/>
    <m/>
    <m/>
    <m/>
    <m/>
    <s v="4th"/>
    <n v="1"/>
  </r>
  <r>
    <x v="4"/>
    <s v="CARAGA"/>
    <s v="Surigao del Sur"/>
    <n v="500571"/>
    <s v="Pakwan Integrated School"/>
    <s v="LANUZA"/>
    <s v="1st"/>
    <n v="1"/>
    <n v="4"/>
    <s v="PROPOSED CONSTRUCTION OF ONE (1) STOREY - FOUR (4) CLASSROOMS SCHOOL BUILDING (WITH COMMON TOILET) WITH PROVISION OF RAINWATER COLLECTOR, SCHOOL FURNITURE, SOLAR PV ENERGY SYSTEM, AND WATER SYSTEM"/>
    <n v="21869030.829999998"/>
    <n v="21626168.4137371"/>
    <s v="Ongoing"/>
    <n v="0.9"/>
    <d v="2025-04-12T00:00:00"/>
    <d v="1899-12-30T00:00:00"/>
    <s v="LMS 2024 - R XIII - SURIGAO DEL SUR - 003"/>
    <s v="008 - 2024"/>
    <d v="2023-11-09T00:00:00"/>
    <d v="2023-11-15T00:00:00"/>
    <d v="2023-11-30T00:00:00"/>
    <d v="2024-02-19T00:00:00"/>
    <d v="2024-10-14T00:00:00"/>
    <s v="RELY CONSTRUCTION AND SUPPLY"/>
    <s v="Contract time extension approved due to impassable roads caused by severe weather"/>
    <n v="0"/>
    <n v="0"/>
    <n v="0"/>
    <n v="1"/>
    <n v="0"/>
    <n v="0"/>
    <n v="0"/>
    <n v="0"/>
    <n v="0"/>
    <n v="4"/>
    <n v="0"/>
    <n v="0"/>
    <n v="0"/>
    <n v="0"/>
    <n v="0"/>
    <n v="1"/>
    <n v="0"/>
    <n v="0"/>
    <n v="0.9"/>
    <n v="0"/>
    <m/>
    <m/>
    <m/>
    <m/>
    <m/>
    <m/>
    <m/>
    <m/>
    <m/>
    <s v="4th"/>
    <n v="1"/>
  </r>
  <r>
    <x v="4"/>
    <s v="CARAGA"/>
    <s v="Tandag City"/>
    <n v="132965"/>
    <s v="Hitaob Elementary School"/>
    <s v="CITY OF TANDAG (Capital)"/>
    <s v="1st "/>
    <n v="1"/>
    <n v="4"/>
    <s v="PROPOSED CONSTRUCTION OF ONE (1) STOREY - FOUR (4) CLASSROOMS SCHOOL BUILDING (WITH COMMON TOILET) WITH PROVISION OF RAINWATER COLLECTOR, SCHOOL FURNITURE, SOLAR PV ENERGY SYSTEM, AND WATER SYSTEM"/>
    <n v="22162351.68"/>
    <n v="17311234.52"/>
    <s v="Ongoing"/>
    <n v="0.4"/>
    <d v="2025-01-07T00:00:00"/>
    <d v="1899-12-30T00:00:00"/>
    <s v="2023-11-201"/>
    <n v="0"/>
    <d v="2023-11-29T00:00:00"/>
    <d v="2023-12-07T00:00:00"/>
    <d v="2023-12-27T00:00:00"/>
    <d v="2024-01-10T00:00:00"/>
    <d v="2024-07-09T00:00:00"/>
    <s v="Grandstellar Builders Inc."/>
    <s v="with time extension and suspension"/>
    <n v="0"/>
    <n v="0"/>
    <n v="0"/>
    <n v="1"/>
    <n v="0"/>
    <n v="0"/>
    <n v="0"/>
    <n v="0"/>
    <n v="0"/>
    <n v="4"/>
    <n v="0"/>
    <n v="0"/>
    <n v="0"/>
    <n v="0"/>
    <n v="0"/>
    <n v="1"/>
    <n v="0"/>
    <n v="0"/>
    <n v="0.4"/>
    <n v="0"/>
    <m/>
    <m/>
    <m/>
    <m/>
    <m/>
    <m/>
    <m/>
    <m/>
    <m/>
    <s v="4th"/>
    <n v="1"/>
  </r>
  <r>
    <x v="4"/>
    <s v="Region I"/>
    <s v="La Union"/>
    <n v="101087"/>
    <s v="Sasaba PS"/>
    <s v="SANTOL"/>
    <s v="1st "/>
    <n v="1"/>
    <n v="3"/>
    <s v="PROPOSED CONSTRUCTION OF ONE (1) STOREY - THREE (3) CLASSROOMS SCHOOL BUILDING (WITH COMMON TOILET) WITH PROVISION OF RAINWATER COLLECTOR, SCHOOL FURNITURE, PERIMETER FENCE (1 BAY = 3.0m), SOLAR PV ENERGY SYSTEM, AND WATER SYSTEM"/>
    <n v="17022941.100000001"/>
    <n v="16772636.16"/>
    <s v="Completed"/>
    <n v="1"/>
    <d v="2024-12-20T00:00:00"/>
    <d v="2024-12-10T00:00:00"/>
    <s v="2024LMS RO1-01"/>
    <s v="SDOLU-2024 LMS-01"/>
    <d v="2024-08-04T00:00:00"/>
    <d v="2024-03-26T00:00:00"/>
    <d v="2024-04-11T00:00:00"/>
    <d v="2024-04-18T00:00:00"/>
    <d v="2024-06-24T00:00:00"/>
    <s v="DPV BUILDERS AND CONSTRUCTION SUPPLY"/>
    <s v="Completed"/>
    <n v="0"/>
    <n v="0"/>
    <n v="0"/>
    <n v="0"/>
    <n v="1"/>
    <n v="0"/>
    <n v="0"/>
    <n v="0"/>
    <n v="0"/>
    <n v="0"/>
    <n v="3"/>
    <n v="0"/>
    <n v="0"/>
    <n v="0"/>
    <n v="0"/>
    <n v="0"/>
    <n v="1"/>
    <n v="0"/>
    <n v="1"/>
    <n v="0"/>
    <n v="2.25"/>
    <m/>
    <m/>
    <m/>
    <m/>
    <m/>
    <m/>
    <m/>
    <m/>
    <s v="1st"/>
    <n v="1"/>
  </r>
  <r>
    <x v="4"/>
    <s v="Region I"/>
    <s v="La Union"/>
    <n v="100821"/>
    <s v="Bitag Elementary School"/>
    <s v="ARINGAY"/>
    <s v="2nd"/>
    <n v="1"/>
    <n v="3"/>
    <s v="PROPOSED CONSTRUCTION OF ONE (1) STOREY - THREE (3) CLASSROOMS SCHOOL BUILDING (WITH COMMON TOILET) WITH PROVISION OF RAINWATER COLLECTOR, SCHOOL FURNITURE, PERIMETER FENCE (1 BAY = 3.0m), SOLAR PV ENERGY SYSTEM, AND WATER SYSTEM"/>
    <n v="17910473.719999999"/>
    <n v="17679318.859999999"/>
    <s v="Completed"/>
    <n v="1"/>
    <d v="2025-04-28T00:00:00"/>
    <d v="2025-05-06T00:00:00"/>
    <s v="2024LMS RO1-02"/>
    <s v="SDOLU-2024 LMS-02"/>
    <d v="2024-08-04T00:00:00"/>
    <d v="2024-03-26T00:00:00"/>
    <d v="2024-04-11T00:00:00"/>
    <d v="2024-04-18T00:00:00"/>
    <d v="2024-06-24T00:00:00"/>
    <s v="LAV CONSTRUCTION AND SUPPLY"/>
    <s v="Completed"/>
    <n v="0"/>
    <n v="0"/>
    <n v="0"/>
    <n v="0"/>
    <n v="1"/>
    <n v="0"/>
    <n v="0"/>
    <n v="0"/>
    <n v="0"/>
    <n v="0"/>
    <n v="3"/>
    <n v="0"/>
    <n v="0"/>
    <n v="0"/>
    <n v="0"/>
    <n v="0"/>
    <n v="1"/>
    <n v="0"/>
    <n v="0.85"/>
    <n v="0.15000000000000002"/>
    <n v="5.25"/>
    <m/>
    <m/>
    <m/>
    <m/>
    <m/>
    <m/>
    <m/>
    <m/>
    <s v="1st"/>
    <n v="1"/>
  </r>
  <r>
    <x v="4"/>
    <s v="Region I"/>
    <s v="Pangasinan I, Lingayen"/>
    <n v="500371"/>
    <s v="Awag Integrated School"/>
    <s v="ANDA"/>
    <s v="1st "/>
    <n v="1"/>
    <n v="3"/>
    <s v="CONSTRUCTION OF SCHOOL BUILDING (WITH TOILET) WITH PROVISION OF RAINWATER COLLECTOR, SCHOOL FURNITURE, SOLAR PV ENERGY SYSTEM, WATER SYSTEM AND FLOOD MARKER "/>
    <n v="17171717.170000002"/>
    <n v="11559999.130000001"/>
    <s v="Ongoing"/>
    <n v="0.95"/>
    <d v="2025-05-05T00:00:00"/>
    <d v="2025-05-02T00:00:00"/>
    <s v="2024-06-003-INFRA"/>
    <s v="n/a"/>
    <d v="2024-06-27T00:00:00"/>
    <d v="2024-07-05T00:00:00"/>
    <d v="2024-07-17T00:00:00"/>
    <d v="2024-08-15T00:00:00"/>
    <d v="2024-10-08T00:00:00"/>
    <s v="JFM Altitude Construction Corporation"/>
    <s v="for final inspection"/>
    <n v="0"/>
    <n v="0"/>
    <n v="0"/>
    <n v="1"/>
    <n v="0"/>
    <n v="0"/>
    <n v="0"/>
    <n v="0"/>
    <n v="0"/>
    <n v="3"/>
    <n v="0"/>
    <n v="0"/>
    <n v="0"/>
    <n v="0"/>
    <n v="0"/>
    <n v="1"/>
    <n v="0"/>
    <n v="0"/>
    <n v="0.5"/>
    <n v="0.44999999999999996"/>
    <m/>
    <m/>
    <m/>
    <m/>
    <m/>
    <m/>
    <m/>
    <m/>
    <m/>
    <s v="1st"/>
    <n v="1"/>
  </r>
  <r>
    <x v="4"/>
    <s v="Region II"/>
    <s v="Cagayan"/>
    <n v="501171"/>
    <s v="Taguing Integrated School"/>
    <s v="BAGGAO"/>
    <s v="1st"/>
    <n v="1"/>
    <n v="4"/>
    <s v="PROPOSED CONSTRUCTION OF ONE (1) STOREY - FOUR (4) CLASSROOMS AND  WITH PROVISION OF RAINWATER COLLECTOR, SCHOOL FURNITURE,  AND WATER SYSTEM"/>
    <n v="13818238.93"/>
    <n v="8116162.4000000004"/>
    <s v="Ongoing"/>
    <n v="0.95"/>
    <s v="OCTOBER 26, 2024"/>
    <d v="1899-12-30T00:00:00"/>
    <s v="PROPOSED CONSTRUCTION OF ONE (1) STOREY - FOUR (4) CLASSROOMS AND  WITH PROVISION OF RAINWATER COLLECTOR, SCHOOL FURNITURE,  AND WATER SYSTEM"/>
    <s v="INFRA 2023-0125 LOT 1"/>
    <s v="November 13, 2023"/>
    <s v="NOVEMBER 5, 2023"/>
    <s v="DECEMBER 5, 2023"/>
    <s v="MAY 13, 2024"/>
    <s v="MAY 29, 2024"/>
    <s v="GCPK CONSTRUCTION AND SUPPLY"/>
    <n v="0"/>
    <n v="0"/>
    <n v="0"/>
    <n v="0"/>
    <n v="1"/>
    <n v="0"/>
    <n v="0"/>
    <n v="0"/>
    <n v="0"/>
    <n v="0"/>
    <n v="4"/>
    <n v="0"/>
    <n v="0"/>
    <n v="0"/>
    <n v="0"/>
    <n v="0"/>
    <n v="1"/>
    <n v="0"/>
    <n v="0"/>
    <n v="0.78"/>
    <n v="0.16999999999999993"/>
    <m/>
    <m/>
    <m/>
    <m/>
    <m/>
    <m/>
    <m/>
    <m/>
    <m/>
    <s v="1st"/>
    <n v="0"/>
  </r>
  <r>
    <x v="4"/>
    <s v="Region II"/>
    <s v="Cagayan"/>
    <n v="102578"/>
    <s v="Tabbac ES"/>
    <s v="BUGUEY"/>
    <s v="1st"/>
    <n v="1"/>
    <n v="3"/>
    <s v="PROPOSED CONSTRUCTION OF ONE (1) STOREY - THREE (3) CLASSROOM SCHOOL BUILDING (WITH COMMON TOILET) WITH PROVISION OF RAINWATER COLLECTOR, SCHOOL FURNITURE, SOLAR PV ENERGY SYSTEM, AND WATER SYSTEM"/>
    <n v="17029400.359999999"/>
    <n v="11646330.27"/>
    <s v="Completed"/>
    <n v="1"/>
    <s v="OCTOBER 27, 2024"/>
    <d v="1899-12-30T00:00:00"/>
    <s v="PROPOSED CONSTRUCTION OF ONE (1) STOREY - THREE (3) CLASSROOM SCHOOL BUILDING (WITH COMMON TOILET) WITH PROVISION OF RAINWATER COLLECTOR, SCHOOL FURNITURE, SOLAR PV ENERGY SYSTEM, AND WATER SYSTEM"/>
    <s v="INFRA 2023-0125 LOT 3"/>
    <s v="November 13, 2023"/>
    <s v="NOVEMBER 5, 2023"/>
    <s v="DECEMBER 5, 2023"/>
    <s v="MAY 17, 2024"/>
    <s v="MAY 30, 2024"/>
    <s v="GANIE CONSTRUCTION"/>
    <s v="For final inspection"/>
    <n v="0"/>
    <n v="0"/>
    <n v="0"/>
    <n v="0"/>
    <n v="1"/>
    <n v="0"/>
    <n v="0"/>
    <n v="0"/>
    <n v="0"/>
    <n v="0"/>
    <n v="3"/>
    <n v="0"/>
    <n v="0"/>
    <n v="0"/>
    <n v="0"/>
    <n v="0"/>
    <n v="1"/>
    <n v="0"/>
    <n v="0.96"/>
    <n v="4.0000000000000036E-2"/>
    <n v="5.25"/>
    <m/>
    <m/>
    <m/>
    <m/>
    <m/>
    <m/>
    <m/>
    <m/>
    <s v="1st"/>
    <n v="1"/>
  </r>
  <r>
    <x v="4"/>
    <s v="Region II"/>
    <s v="Cagayan"/>
    <n v="102736"/>
    <s v="Tucalana Elementary School"/>
    <s v="LAL-LO"/>
    <s v="1st"/>
    <n v="1"/>
    <n v="4"/>
    <s v="PROPOSED CONSTRUCTION OF ONE (1) STOREY - FOUR (4) CLASSROOMS AND  WITH PROVISION OF RAINWATER COLLECTOR, SCHOOL FURNITURE,  AND WATER SYSTEM"/>
    <n v="11886988.83"/>
    <n v="13638101.5"/>
    <s v="Ongoing"/>
    <n v="0.92"/>
    <s v="November 20, 2024"/>
    <d v="1899-12-30T00:00:00"/>
    <s v="PROPOSED CONSTRUCTION OF ONE (1) STOREY - FOUR (4) CLASSROOMS AND  WITH PROVISION OF RAINWATER COLLECTOR, SCHOOL FURNITURE,  AND WATER SYSTEM"/>
    <s v="INFRA 2023-0125 LOT 2"/>
    <s v="November 13, 2023"/>
    <s v="NOVEMBER 5, 2023"/>
    <s v="DECEMBER 5, 2023"/>
    <s v="MAY 13, 2024"/>
    <s v="may 24, 2024"/>
    <s v="JIRK CONSTRUCTION"/>
    <n v="0"/>
    <n v="0"/>
    <n v="0"/>
    <n v="0"/>
    <n v="1"/>
    <n v="0"/>
    <n v="0"/>
    <n v="0"/>
    <n v="0"/>
    <n v="0"/>
    <n v="4"/>
    <n v="0"/>
    <n v="0"/>
    <n v="0"/>
    <n v="0"/>
    <n v="0"/>
    <n v="1"/>
    <n v="0"/>
    <n v="0"/>
    <n v="0.85"/>
    <n v="7.0000000000000062E-2"/>
    <m/>
    <m/>
    <m/>
    <m/>
    <m/>
    <m/>
    <m/>
    <m/>
    <m/>
    <s v="1st"/>
    <n v="0"/>
  </r>
  <r>
    <x v="4"/>
    <s v="Region II"/>
    <s v="Cagayan"/>
    <n v="155003"/>
    <s v="Balagan Elementary School"/>
    <s v="SANTO NIÑO (FAIRE)"/>
    <s v="2nd "/>
    <n v="1"/>
    <n v="2"/>
    <s v="PROPOSED CONSTRUCTION OF ONE (1) STOREY - TWO (2) CLASSROOMS SCHOOL BUILDING (WITH COMMON TOILET) WITH PROVISION OF RAINWATER COLLECTOR, SCHOOL FURNITURE, SOLAR PV ENERGY SYSTEM, AND WATER SYSTEM - 2CL"/>
    <n v="14163603.199999999"/>
    <n v="10105949.449999999"/>
    <s v="Ongoing"/>
    <n v="0.89"/>
    <s v="OCTOBER 25, 2024"/>
    <d v="1899-12-30T00:00:00"/>
    <s v="PROPOSED CONSTRUCTION OF ONE (1) STOREY - TWO (2) CLASSROOMS SCHOOL BUILDING (WITH COMMON TOILET) WITH PROVISION OF RAINWATER COLLECTOR, SCHOOL FURNITURE, SOLAR PV ENERGY SYSTEM, AND WATER SYSTEM - 2CL"/>
    <s v="INFRA 2023-0125 LOT 4"/>
    <s v="November 13, 2023"/>
    <s v="NOVEMBER 5, 2023"/>
    <s v="DECEMBER 5, 2023"/>
    <s v="MAY 13, 2024"/>
    <s v="MAY 29, 2024"/>
    <s v="BIFESA CONSTRUCTION"/>
    <n v="0"/>
    <n v="0"/>
    <n v="0"/>
    <n v="0"/>
    <n v="1"/>
    <n v="0"/>
    <n v="0"/>
    <n v="0"/>
    <n v="0"/>
    <n v="0"/>
    <n v="2"/>
    <n v="0"/>
    <n v="0"/>
    <n v="0"/>
    <n v="0"/>
    <n v="0"/>
    <n v="1"/>
    <n v="0"/>
    <n v="0"/>
    <n v="0.85"/>
    <n v="4.0000000000000036E-2"/>
    <m/>
    <m/>
    <m/>
    <m/>
    <m/>
    <m/>
    <m/>
    <m/>
    <m/>
    <s v="1st"/>
    <n v="1"/>
  </r>
  <r>
    <x v="4"/>
    <s v="Region II"/>
    <s v="City of Ilagan"/>
    <n v="103408"/>
    <s v="San Rafael ES"/>
    <s v="ILAGAN CITY (CAPITAL)"/>
    <s v="1st "/>
    <n v="1"/>
    <n v="2"/>
    <s v="CONSTRUCTION OF SCHOOL BUILDING (WITH TOILET) WITH PROVISION OF RAINWATER COLLECTOR, SCHOOL FURNITURE, SOLAR PV ENERGY SYSTEM, WATER SYSTEM AND FLOOD MARKER "/>
    <n v="17171717.170000002"/>
    <n v="16958663.800000001"/>
    <s v="Completed"/>
    <n v="1"/>
    <d v="2024-11-03T00:00:00"/>
    <s v="february 03,2025"/>
    <n v="10315778"/>
    <s v="INF-2024-02"/>
    <d v="2023-11-13T00:00:00"/>
    <s v="NOVEMEBR 20, 2023"/>
    <s v="DECEMBER 04,2023"/>
    <d v="2023-12-28T00:00:00"/>
    <d v="2024-06-24T00:00:00"/>
    <s v="SMT CONSTRUCTION"/>
    <n v="0"/>
    <n v="0"/>
    <n v="0"/>
    <n v="0"/>
    <n v="0"/>
    <n v="1"/>
    <n v="0"/>
    <n v="0"/>
    <n v="0"/>
    <n v="0"/>
    <n v="0"/>
    <n v="2"/>
    <n v="0"/>
    <n v="0"/>
    <n v="0"/>
    <n v="0"/>
    <n v="0"/>
    <n v="1"/>
    <n v="0"/>
    <n v="1"/>
    <n v="0"/>
    <n v="3.25"/>
    <m/>
    <m/>
    <m/>
    <m/>
    <m/>
    <m/>
    <m/>
    <m/>
    <s v="1st"/>
    <n v="1"/>
  </r>
  <r>
    <x v="4"/>
    <s v="Region II"/>
    <s v="Isabela"/>
    <n v="103273"/>
    <s v="San Andres Elementary School"/>
    <s v="DELFIN ALBANO (MAGSAYSAY)"/>
    <s v="1st "/>
    <n v="1"/>
    <n v="4"/>
    <s v="PROPOSED CONSTRUCTION OF 2 UNITS-ONE (1) STOREY - TWO (2) CLASSROOMS SCHOOL BUILDING (WITH COMMON TOILET) WITH PROVISION OF RAINWATER COLLECTOR, SCHOOL FURNITURE, SOLAR PV ENERGY SYSTEM, AND WATER SYSTEM"/>
    <n v="22766285.57"/>
    <n v="22493466.300000001"/>
    <s v="Completed"/>
    <n v="1"/>
    <d v="1899-12-30T00:00:00"/>
    <d v="2025-02-25T00:00:00"/>
    <s v="Proj. No 2023-11-01"/>
    <s v="2024-0501"/>
    <s v="November 11,2023"/>
    <s v="November 20,2023"/>
    <s v="December 05,2023"/>
    <d v="2023-12-13T00:00:00"/>
    <s v="May 15,2024"/>
    <s v="CAMBERWELL CONSTRUCTION AND SUPPLIES"/>
    <n v="0"/>
    <n v="0"/>
    <n v="0"/>
    <n v="0"/>
    <n v="0"/>
    <n v="1"/>
    <n v="0"/>
    <n v="0"/>
    <n v="0"/>
    <n v="0"/>
    <n v="0"/>
    <n v="4"/>
    <n v="0"/>
    <n v="0"/>
    <n v="0"/>
    <n v="0"/>
    <n v="0"/>
    <n v="1"/>
    <n v="0"/>
    <n v="1"/>
    <n v="0"/>
    <n v="2.25"/>
    <m/>
    <m/>
    <m/>
    <m/>
    <m/>
    <m/>
    <m/>
    <m/>
    <s v="1st"/>
    <n v="1"/>
  </r>
  <r>
    <x v="4"/>
    <s v="Region II"/>
    <s v="Isabela"/>
    <n v="501150"/>
    <s v="Daragutan West Integrated School"/>
    <s v="SAN MARIANO"/>
    <s v="2nd "/>
    <n v="1"/>
    <n v="2"/>
    <s v="PROPOSED CONSTRUCTION OF ONE (1) STOREY - TWO (2) CLASSROOMS SCHOOL BUILDING (WITH COMMON TOILET) WITH PROVISION OF RAINWATER COLLECTOR, SCHOOL FURNITURE, SOLAR PV ENERGY SYSTEM, AND WATER SYSTEM"/>
    <n v="13962204.510000002"/>
    <n v="13788225.529999999"/>
    <s v="Completed"/>
    <n v="1"/>
    <d v="1899-12-30T00:00:00"/>
    <d v="2024-12-10T00:00:00"/>
    <s v="Proj. No 2023-11-01"/>
    <s v="2024-0501"/>
    <s v="November 11,2023"/>
    <s v="November 20,2023"/>
    <s v="December 05,2023"/>
    <d v="2023-12-13T00:00:00"/>
    <s v="May 15,2024"/>
    <s v="CAMBERWELL CONSTRUCTION AND SUPPLIES"/>
    <n v="0"/>
    <n v="0"/>
    <n v="0"/>
    <n v="0"/>
    <n v="0"/>
    <n v="1"/>
    <n v="0"/>
    <n v="0"/>
    <n v="0"/>
    <n v="0"/>
    <n v="0"/>
    <n v="2"/>
    <n v="0"/>
    <n v="0"/>
    <n v="0"/>
    <n v="0"/>
    <n v="0"/>
    <n v="1"/>
    <n v="0"/>
    <n v="1"/>
    <n v="0"/>
    <n v="2.25"/>
    <m/>
    <m/>
    <m/>
    <m/>
    <m/>
    <m/>
    <m/>
    <m/>
    <s v="1st"/>
    <n v="1"/>
  </r>
  <r>
    <x v="4"/>
    <s v="Region II"/>
    <s v="Isabela"/>
    <n v="501310"/>
    <s v="Dibulo Integrated School"/>
    <s v="DINAPIGUE"/>
    <s v="4th "/>
    <n v="1"/>
    <n v="4"/>
    <s v="PROPOSED CONSTRUCTION OF 2 UNITS-ONE (1) STOREY - TWO (2) CLASSROOMS SCHOOL BUILDING (WITH COMMON TOILET) WITH PROVISION OF RAINWATER COLLECTOR, SCHOOL FURNITURE, SOLAR PV ENERGY SYSTEM, AND WATER SYSTEM"/>
    <n v="22800890.389999997"/>
    <n v="22463533.84"/>
    <s v="Completed"/>
    <n v="1"/>
    <d v="1899-12-30T00:00:00"/>
    <d v="2025-05-14T00:00:00"/>
    <s v="Proj. No 2023-11-02"/>
    <s v="2024-0502"/>
    <s v="November 11,2023"/>
    <s v="November 20,2023"/>
    <s v="December 05,2023"/>
    <d v="2023-12-13T00:00:00"/>
    <s v="May 15,2024"/>
    <s v="CAMBERWELL CONSTRUCTION AND SUPPLIES"/>
    <n v="0"/>
    <n v="0"/>
    <n v="0"/>
    <n v="0"/>
    <n v="0"/>
    <n v="1"/>
    <n v="0"/>
    <n v="0"/>
    <n v="0"/>
    <n v="0"/>
    <n v="0"/>
    <n v="4"/>
    <n v="0"/>
    <n v="0"/>
    <n v="0"/>
    <n v="0"/>
    <n v="0"/>
    <n v="1"/>
    <n v="0"/>
    <n v="1"/>
    <n v="0"/>
    <n v="2.25"/>
    <m/>
    <m/>
    <m/>
    <m/>
    <m/>
    <m/>
    <m/>
    <m/>
    <s v="1st"/>
    <n v="1"/>
  </r>
  <r>
    <x v="4"/>
    <s v="Region II"/>
    <s v="Isabela"/>
    <n v="103462"/>
    <s v="Dalibubon Elementary School"/>
    <s v="JONES"/>
    <s v="4th "/>
    <n v="1"/>
    <n v="2"/>
    <s v="PROPOSED CONSTRUCTION OF ONE (1) STOREY - TWO (2) CLASSROOMS SCHOOL BUILDING (WITH COMMON TOILET) WITH PROVISION OF RAINWATER COLLECTOR, SCHOOL FURNITURE, SOLAR PV ENERGY SYSTEM, AND WATER SYSTEM"/>
    <n v="13962204.510000002"/>
    <n v="13788225.529999999"/>
    <s v="Completed"/>
    <n v="1"/>
    <d v="1899-12-30T00:00:00"/>
    <d v="2025-05-14T00:00:00"/>
    <s v="Proj. No 2023-11-02"/>
    <s v="2024-0502"/>
    <s v="November 11,2023"/>
    <s v="November 20,2023"/>
    <s v="December 05,2023"/>
    <d v="2023-12-13T00:00:00"/>
    <s v="May 15,2024"/>
    <s v="CAMBERWELL CONSTRUCTION AND SUPPLIES"/>
    <n v="0"/>
    <n v="0"/>
    <n v="0"/>
    <n v="0"/>
    <n v="0"/>
    <n v="1"/>
    <n v="0"/>
    <n v="0"/>
    <n v="0"/>
    <n v="0"/>
    <n v="0"/>
    <n v="2"/>
    <n v="0"/>
    <n v="0"/>
    <n v="0"/>
    <n v="0"/>
    <n v="0"/>
    <n v="1"/>
    <n v="0"/>
    <n v="1"/>
    <n v="0"/>
    <n v="2.25"/>
    <m/>
    <m/>
    <m/>
    <m/>
    <m/>
    <m/>
    <m/>
    <m/>
    <s v="1st"/>
    <n v="1"/>
  </r>
  <r>
    <x v="4"/>
    <s v="Region II"/>
    <s v="Isabela"/>
    <n v="103498"/>
    <s v="Manano Elementary School - Main"/>
    <s v="MALLIG"/>
    <s v="5th "/>
    <n v="1"/>
    <n v="2"/>
    <s v="PROPOSED CONSTRUCTION OF ONE (1) STOREY - TWO (2) CLASSROOMS SCHOOL BUILDING (WITH COMMON TOILET) WITH PROVISION OF RAINWATER COLLECTOR, SCHOOL FURNITURE, SOLAR PV ENERGY SYSTEM, AND WATER SYSTEM"/>
    <n v="13962204.510000002"/>
    <n v="13822582.460000001"/>
    <s v="Completed"/>
    <n v="1"/>
    <d v="1899-12-30T00:00:00"/>
    <d v="2024-10-14T00:00:00"/>
    <s v="Proj. No 2023-11-03"/>
    <s v="2024-0503"/>
    <s v="November 11,2023"/>
    <s v="November 20,2023"/>
    <s v="December 05,2023"/>
    <d v="2023-12-13T00:00:00"/>
    <s v="May 15,2024"/>
    <s v="CAMBERWELL CONSTRUCTION AND SUPPLIES"/>
    <n v="0"/>
    <n v="0"/>
    <n v="0"/>
    <n v="0"/>
    <n v="0"/>
    <n v="1"/>
    <n v="0"/>
    <n v="0"/>
    <n v="0"/>
    <n v="0"/>
    <n v="0"/>
    <n v="2"/>
    <n v="0"/>
    <n v="0"/>
    <n v="0"/>
    <n v="0"/>
    <n v="0"/>
    <n v="1"/>
    <n v="0"/>
    <n v="1"/>
    <n v="0"/>
    <n v="2.25"/>
    <m/>
    <m/>
    <m/>
    <m/>
    <m/>
    <m/>
    <m/>
    <m/>
    <s v="1st"/>
    <n v="1"/>
  </r>
  <r>
    <x v="4"/>
    <s v="Region II"/>
    <s v="Isabela"/>
    <n v="103284"/>
    <s v="Benguet Elementary School"/>
    <s v="ECHAGUE"/>
    <s v="6th "/>
    <n v="1"/>
    <n v="4"/>
    <s v="PROPOSED CONSTRUCTION OF 2 UNITS-ONE (1) STOREY - TWO (2) CLASSROOMS SCHOOL BUILDING (WITH COMMON TOILET) WITH PROVISION OF RAINWATER COLLECTOR, SCHOOL FURNITURE, SOLAR PV ENERGY SYSTEM, AND WATER SYSTEM"/>
    <n v="22800890.389999997"/>
    <n v="22572881.489999998"/>
    <s v="Completed"/>
    <n v="1"/>
    <d v="1899-12-30T00:00:00"/>
    <d v="2025-05-14T00:00:00"/>
    <s v="Proj. No 2023-11-03"/>
    <s v="2024-0503"/>
    <s v="November 11,2023"/>
    <s v="November 20,2023"/>
    <s v="December 05,2023"/>
    <d v="2023-12-13T00:00:00"/>
    <s v="May 15,2024"/>
    <s v="CAMBERWELL CONSTRUCTION AND SUPPLIES"/>
    <n v="0"/>
    <n v="0"/>
    <n v="0"/>
    <n v="0"/>
    <n v="0"/>
    <n v="1"/>
    <n v="0"/>
    <n v="0"/>
    <n v="0"/>
    <n v="0"/>
    <n v="0"/>
    <n v="4"/>
    <n v="0"/>
    <n v="0"/>
    <n v="0"/>
    <n v="0"/>
    <n v="0"/>
    <n v="1"/>
    <n v="0"/>
    <n v="1"/>
    <n v="0"/>
    <n v="2.25"/>
    <m/>
    <m/>
    <m/>
    <m/>
    <m/>
    <m/>
    <m/>
    <m/>
    <s v="1st"/>
    <n v="1"/>
  </r>
  <r>
    <x v="4"/>
    <s v="Region II"/>
    <s v="Nueva Vizcaya"/>
    <n v="156001"/>
    <s v="Tidang Village ES"/>
    <s v="KAYAPA"/>
    <s v="Lone "/>
    <n v="1"/>
    <n v="2"/>
    <s v="CONSTRUCTION OF SCHOOL BUILDING (WITH TOILET) WITH PROVISION OF RAINWATER COLLECTOR, SCHOOL FURNITURE, SOLAR PV ENERGY SYSTEM, WATER SYSTEM AND FLOOD MARKER "/>
    <n v="17157372.609999999"/>
    <n v="13430612.1"/>
    <s v="Completed"/>
    <n v="1"/>
    <s v="11/27/2024"/>
    <s v="March 6, 2025"/>
    <s v="PB01-004-SDONV-CY2024LMS"/>
    <s v="PB01-004-SDONV-CY2024LMS"/>
    <s v="01/21/2024"/>
    <s v="01/20/2024"/>
    <d v="2024-07-02T00:00:00"/>
    <s v="02/26/2024"/>
    <d v="2024-10-05T00:00:00"/>
    <s v="MBW Construction"/>
    <s v="with time extension due to bad weather"/>
    <n v="0"/>
    <n v="0"/>
    <n v="0"/>
    <n v="0"/>
    <n v="1"/>
    <n v="0"/>
    <n v="0"/>
    <n v="0"/>
    <n v="0"/>
    <n v="0"/>
    <n v="2"/>
    <n v="0"/>
    <n v="0"/>
    <n v="0"/>
    <n v="0"/>
    <n v="0"/>
    <n v="1"/>
    <n v="0"/>
    <n v="0.94550000000000001"/>
    <n v="5.4499999999999993E-2"/>
    <n v="5.25"/>
    <m/>
    <m/>
    <m/>
    <m/>
    <m/>
    <m/>
    <m/>
    <m/>
    <s v="1st"/>
    <n v="1"/>
  </r>
  <r>
    <x v="4"/>
    <s v="Region II"/>
    <s v="Quirino"/>
    <n v="156510"/>
    <s v="Didang PS"/>
    <s v="NAGTIPUNAN"/>
    <s v="Lone "/>
    <n v="1"/>
    <n v="2"/>
    <s v="CONSTRUCTION OF SCHOOL BUILDING (WITH TOILET) WITH PROVISION OF RAINWATER COLLECTOR, SCHOOL FURNITURE, SOLAR PV ENERGY SYSTEM, WATER SYSTEM AND FLOOD MARKER "/>
    <n v="11267016.460000001"/>
    <n v="10547583.26"/>
    <s v="Completed"/>
    <n v="1"/>
    <d v="2024-09-18T00:00:00"/>
    <d v="1899-12-30T00:00:00"/>
    <s v="LMS 2024 - II - QUIRINO - 001"/>
    <s v="53-12-22-2023"/>
    <d v="2023-12-23T00:00:00"/>
    <d v="2023-12-29T00:00:00"/>
    <d v="2024-01-11T00:00:00"/>
    <d v="2024-02-15T00:00:00"/>
    <d v="2024-06-05T00:00:00"/>
    <s v="NTL BUILDERS &amp; DEVELOPER"/>
    <s v="with Time Extension"/>
    <n v="0"/>
    <n v="0"/>
    <n v="0"/>
    <n v="0"/>
    <n v="1"/>
    <n v="0"/>
    <n v="0"/>
    <n v="0"/>
    <n v="0"/>
    <n v="0"/>
    <n v="2"/>
    <n v="0"/>
    <n v="0"/>
    <n v="0"/>
    <n v="0"/>
    <n v="0"/>
    <n v="1"/>
    <n v="0"/>
    <n v="0.95"/>
    <n v="5.0000000000000044E-2"/>
    <n v="5.25"/>
    <m/>
    <m/>
    <m/>
    <m/>
    <m/>
    <m/>
    <m/>
    <m/>
    <s v="1st"/>
    <n v="1"/>
  </r>
  <r>
    <x v="4"/>
    <s v="Region III"/>
    <s v="Bulacan"/>
    <n v="158519"/>
    <s v="Talamsi II ES"/>
    <s v="DOÑA REMEDIOS TRINIDAD"/>
    <s v="1st "/>
    <n v="1"/>
    <n v="2"/>
    <s v="CONSTRUCTION OF SCHOOL BUILDING (WITH TOILET) WITH PROVISION OF RAINWATER COLLECTOR, SCHOOL FURNITURE, SOLAR PV ENERGY SYSTEM, WATER SYSTEM AND FLOOD MARKER "/>
    <n v="18181818.18"/>
    <n v="17959590.649999999"/>
    <s v="Completed"/>
    <n v="1"/>
    <d v="2025-01-08T00:00:00"/>
    <d v="2024-12-20T00:00:00"/>
    <s v="PB-24-005"/>
    <s v="PB-24-05-011"/>
    <d v="2023-12-05T00:00:00"/>
    <d v="2023-12-14T00:00:00"/>
    <d v="2023-12-27T00:00:00"/>
    <d v="2024-01-08T00:00:00"/>
    <d v="2024-06-05T00:00:00"/>
    <s v="EMICA BUILDERS AND SUPPLY"/>
    <n v="0"/>
    <n v="0"/>
    <n v="0"/>
    <n v="0"/>
    <n v="0"/>
    <n v="1"/>
    <n v="0"/>
    <n v="0"/>
    <n v="0"/>
    <n v="0"/>
    <n v="0"/>
    <n v="2"/>
    <n v="0"/>
    <n v="0"/>
    <n v="0"/>
    <n v="0"/>
    <n v="0"/>
    <n v="1"/>
    <n v="0"/>
    <n v="1"/>
    <n v="0"/>
    <n v="12.24"/>
    <m/>
    <m/>
    <m/>
    <m/>
    <m/>
    <m/>
    <m/>
    <m/>
    <s v="1st"/>
    <n v="1"/>
  </r>
  <r>
    <x v="4"/>
    <s v="Region III"/>
    <s v="Nueva Ecija"/>
    <n v="105296"/>
    <s v="Manuel Tiaoqui Elementary School (Formerly Tagtagumbao PS)"/>
    <s v="CUYAPO"/>
    <s v="1st "/>
    <n v="1"/>
    <n v="2"/>
    <s v="CONSTRUCTION OF SCHOOL BUILDING (WITH TOILET) WITH PROVISION OF RAINWATER COLLECTOR, SCHOOL FURNITURE, SOLAR PV ENERGY SYSTEM, WATER SYSTEM AND FLOOD MARKER "/>
    <n v="14568887.399999999"/>
    <n v="14370537.84"/>
    <s v="Completed"/>
    <n v="1"/>
    <d v="2025-01-12T00:00:00"/>
    <d v="2025-03-11T00:00:00"/>
    <s v="DEPED-NE-INFRA-063-2024"/>
    <s v="INFRA-NE-LMS-001-2024"/>
    <d v="2024-03-08T00:00:00"/>
    <d v="2024-03-20T00:00:00"/>
    <d v="2024-04-02T00:00:00"/>
    <d v="2024-05-22T00:00:00"/>
    <d v="2024-08-15T00:00:00"/>
    <s v="IJKMAE CONSTRUCTION INC."/>
    <n v="0"/>
    <n v="0"/>
    <n v="0"/>
    <n v="0"/>
    <n v="0"/>
    <n v="1"/>
    <n v="0"/>
    <n v="0"/>
    <n v="0"/>
    <n v="0"/>
    <n v="0"/>
    <n v="2"/>
    <n v="0"/>
    <n v="0"/>
    <n v="0"/>
    <n v="0"/>
    <n v="0"/>
    <n v="1"/>
    <n v="0"/>
    <n v="1"/>
    <n v="0"/>
    <n v="3.25"/>
    <m/>
    <m/>
    <m/>
    <m/>
    <m/>
    <m/>
    <m/>
    <m/>
    <s v="1st"/>
    <n v="1"/>
  </r>
  <r>
    <x v="4"/>
    <s v="Region III"/>
    <s v="Nueva Ecija"/>
    <n v="159020"/>
    <s v="Tamale ES (Former Jaime L. Gamilla ES Annex)"/>
    <s v="BONGABON"/>
    <s v="3rd "/>
    <n v="1"/>
    <n v="2"/>
    <s v="CONSTRUCTION OF SCHOOL BUILDING (WITH TOILET) WITH PROVISION OF RAINWATER COLLECTOR, SCHOOL FURNITURE, SOLAR PV ENERGY SYSTEM, WATER SYSTEM AND FLOOD MARKER "/>
    <n v="17167389.490000002"/>
    <n v="16942768.530000001"/>
    <s v="Completed"/>
    <n v="1"/>
    <d v="2025-01-12T00:00:00"/>
    <d v="2025-03-11T00:00:00"/>
    <s v="DEPED-NE-INFRA-063-2024"/>
    <s v="INFRA-NE-LMS-002-2024"/>
    <d v="2024-03-08T00:00:00"/>
    <d v="2024-03-20T00:00:00"/>
    <d v="2024-04-02T00:00:00"/>
    <d v="2024-05-22T00:00:00"/>
    <d v="2024-08-15T00:00:00"/>
    <s v="JOYUS CONSTRUCTION"/>
    <n v="0"/>
    <n v="0"/>
    <n v="0"/>
    <n v="0"/>
    <n v="0"/>
    <n v="1"/>
    <n v="0"/>
    <n v="0"/>
    <n v="0"/>
    <n v="0"/>
    <n v="0"/>
    <n v="2"/>
    <n v="0"/>
    <n v="0"/>
    <n v="0"/>
    <n v="0"/>
    <n v="0"/>
    <n v="1"/>
    <n v="0"/>
    <n v="1"/>
    <n v="0"/>
    <n v="3.25"/>
    <m/>
    <m/>
    <m/>
    <m/>
    <m/>
    <m/>
    <m/>
    <m/>
    <s v="1st"/>
    <n v="1"/>
  </r>
  <r>
    <x v="4"/>
    <s v="Region III"/>
    <s v="Nueva Ecija"/>
    <n v="105594"/>
    <s v="Singgalat ES"/>
    <s v="PALAYAN CITY (Capital)"/>
    <s v="3rd "/>
    <n v="1"/>
    <n v="2"/>
    <s v="CONSTRUCTION OF SCHOOL BUILDING (WITH TOILET) WITH PROVISION OF RAINWATER COLLECTOR, SCHOOL FURNITURE, SOLAR PV ENERGY SYSTEM, WATER SYSTEM AND FLOOD MARKER "/>
    <n v="17167389.490000002"/>
    <n v="16832451.48"/>
    <s v="Completed"/>
    <n v="1"/>
    <d v="2025-01-05T00:00:00"/>
    <d v="2024-11-28T00:00:00"/>
    <s v="DEPED-NE-INFRA-063-2024"/>
    <s v="INFRA-NE-LMS-003-2024"/>
    <d v="2024-03-08T00:00:00"/>
    <d v="2024-03-20T00:00:00"/>
    <d v="2024-04-02T00:00:00"/>
    <d v="2024-05-22T00:00:00"/>
    <d v="2024-08-08T00:00:00"/>
    <s v="V TRILLANA BUILDERS &amp; TRADING"/>
    <n v="0"/>
    <n v="0"/>
    <n v="0"/>
    <n v="0"/>
    <n v="0"/>
    <n v="1"/>
    <n v="0"/>
    <n v="0"/>
    <n v="0"/>
    <n v="0"/>
    <n v="0"/>
    <n v="2"/>
    <n v="0"/>
    <n v="0"/>
    <n v="0"/>
    <n v="0"/>
    <n v="0"/>
    <n v="1"/>
    <n v="0"/>
    <n v="1"/>
    <n v="0"/>
    <n v="12.24"/>
    <m/>
    <m/>
    <m/>
    <m/>
    <m/>
    <m/>
    <m/>
    <m/>
    <s v="2nd"/>
    <n v="1"/>
  </r>
  <r>
    <x v="4"/>
    <s v="Region III"/>
    <s v="Pampanga"/>
    <n v="502153"/>
    <s v="Sebitanan Integrated School"/>
    <s v="SASMUAN (SEXMOAN)"/>
    <s v="2nd "/>
    <n v="1"/>
    <n v="6"/>
    <s v="PROPOSED CONSTRUCTION OF ONE (1) STOREY - SIX (6) CLASSROOMS SCHOOL BUILDING (WITH COMMON TOILET IN EACH CLASSROOM) WITH PROVISION OF SCHOOL FURNITURE"/>
    <n v="17171717.170000002"/>
    <n v="16961394.449999999"/>
    <s v="Completed"/>
    <n v="1"/>
    <d v="2025-01-05T00:00:00"/>
    <d v="2025-01-03T00:00:00"/>
    <s v="I-2024-002"/>
    <s v="I-2024-002"/>
    <d v="2023-11-16T00:00:00"/>
    <d v="2023-11-24T00:00:00"/>
    <d v="2023-12-06T00:00:00"/>
    <d v="2024-05-24T00:00:00"/>
    <d v="2024-05-31T00:00:00"/>
    <s v="V. TRILLANA BUILDERS AND TRADING"/>
    <n v="0"/>
    <n v="0"/>
    <n v="0"/>
    <n v="0"/>
    <n v="0"/>
    <n v="1"/>
    <n v="0"/>
    <n v="0"/>
    <n v="0"/>
    <n v="0"/>
    <n v="0"/>
    <n v="6"/>
    <n v="0"/>
    <n v="0"/>
    <n v="0"/>
    <n v="0"/>
    <n v="0"/>
    <n v="1"/>
    <n v="0"/>
    <n v="1"/>
    <n v="0"/>
    <n v="1.25"/>
    <m/>
    <m/>
    <m/>
    <m/>
    <m/>
    <m/>
    <m/>
    <m/>
    <s v="1st"/>
    <n v="0"/>
  </r>
  <r>
    <x v="4"/>
    <s v="Region III"/>
    <s v="Pampanga"/>
    <n v="300939"/>
    <s v="Tagulod High School"/>
    <s v="CANDABA"/>
    <s v="4th"/>
    <n v="1"/>
    <n v="6"/>
    <s v="PROPOSED CONSTRUCTION OF ONE (1) STOREY - SIX (6) CLASSROOMS SCHOOL BUILDING (WITH COMMON TOILET IN EACH CLASSROOM) WITH PROVISION OF SCHOOL FURNITURE &amp; DETACHED HANDWASHING FACILITY"/>
    <n v="17171717.170000002"/>
    <n v="16964878.390000001"/>
    <s v="Completed"/>
    <n v="1"/>
    <d v="2024-12-30T00:00:00"/>
    <d v="2024-12-09T00:00:00"/>
    <s v="I-2024-003"/>
    <s v="I-2024-003"/>
    <d v="2023-11-16T00:00:00"/>
    <d v="2023-11-24T00:00:00"/>
    <d v="2023-12-06T00:00:00"/>
    <d v="2024-05-24T00:00:00"/>
    <d v="2024-05-31T00:00:00"/>
    <s v="TRACCOR BUILDERS"/>
    <n v="0"/>
    <n v="0"/>
    <n v="0"/>
    <n v="0"/>
    <n v="0"/>
    <n v="1"/>
    <n v="0"/>
    <n v="0"/>
    <n v="0"/>
    <n v="0"/>
    <n v="0"/>
    <n v="6"/>
    <n v="0"/>
    <n v="0"/>
    <n v="0"/>
    <n v="0"/>
    <n v="0"/>
    <n v="1"/>
    <n v="0"/>
    <n v="1"/>
    <n v="0"/>
    <n v="12.24"/>
    <m/>
    <m/>
    <m/>
    <m/>
    <m/>
    <m/>
    <m/>
    <m/>
    <s v="1st"/>
    <n v="0"/>
  </r>
  <r>
    <x v="4"/>
    <s v="Region III"/>
    <s v="Tarlac"/>
    <n v="106552"/>
    <s v="Sapang ES"/>
    <s v="MONCADA"/>
    <s v="1st "/>
    <n v="1"/>
    <n v="4"/>
    <s v="PROPOSED CONSTRUCTION OF ONE (1) STOREY - FOUR (4) CLASSROOMS SCHOOL BUILDING (WITH COMMON TOILET) WITH PROVISION OF RAINWATER COLLECTOR, SCHOOL FURNITURE, AND WATER SYSTEM"/>
    <n v="12791493.32"/>
    <n v="8769144.6500000004"/>
    <s v="Ongoing"/>
    <n v="0.95"/>
    <d v="2025-05-01T00:00:00"/>
    <d v="1899-12-30T00:00:00"/>
    <n v="0"/>
    <n v="0"/>
    <d v="1899-12-30T00:00:00"/>
    <d v="2024-06-03T00:00:00"/>
    <d v="2024-06-17T00:00:00"/>
    <d v="2024-06-28T00:00:00"/>
    <d v="2024-09-18T00:00:00"/>
    <s v="HOR-VERT ENTERPRISES"/>
    <n v="0"/>
    <n v="0"/>
    <n v="0"/>
    <n v="0"/>
    <n v="1"/>
    <n v="0"/>
    <n v="0"/>
    <n v="0"/>
    <n v="0"/>
    <n v="0"/>
    <n v="4"/>
    <n v="0"/>
    <n v="0"/>
    <n v="0"/>
    <n v="0"/>
    <n v="0"/>
    <n v="1"/>
    <n v="0"/>
    <n v="0"/>
    <n v="0.85"/>
    <n v="9.9999999999999978E-2"/>
    <m/>
    <m/>
    <m/>
    <m/>
    <m/>
    <m/>
    <m/>
    <m/>
    <m/>
    <s v="4th"/>
    <n v="0"/>
  </r>
  <r>
    <x v="4"/>
    <s v="Region III"/>
    <s v="Zambales"/>
    <n v="106945"/>
    <s v="Buhawen Elementary School"/>
    <s v="SAN MARCELINO"/>
    <s v="1st "/>
    <n v="1"/>
    <n v="2"/>
    <s v="CONSTRUCTION OF SCHOOL BUILDING (WITH TOILET) WITH PROVISION OF RAINWATER COLLECTOR, SCHOOL FURNITURE, SOLAR PV ENERGY SYSTEM, WATER SYSTEM AND FLOOD MARKER "/>
    <n v="17171717.170000002"/>
    <n v="16950000"/>
    <s v="Completed"/>
    <n v="1"/>
    <d v="2025-01-02T00:00:00"/>
    <d v="2025-02-15T00:00:00"/>
    <s v="Infra-2024-001"/>
    <s v="Infra-2024-002"/>
    <d v="2023-11-23T00:00:00"/>
    <d v="2023-11-29T00:00:00"/>
    <d v="2023-12-11T00:00:00"/>
    <d v="2023-12-18T00:00:00"/>
    <d v="2024-06-06T00:00:00"/>
    <s v="V. TRILLANA BUILDERS AND TRADING"/>
    <n v="0"/>
    <n v="0"/>
    <n v="0"/>
    <n v="0"/>
    <n v="0"/>
    <n v="1"/>
    <n v="0"/>
    <n v="0"/>
    <n v="0"/>
    <n v="0"/>
    <n v="0"/>
    <n v="2"/>
    <n v="0"/>
    <n v="0"/>
    <n v="0"/>
    <n v="0"/>
    <n v="0"/>
    <n v="1"/>
    <n v="0"/>
    <n v="1"/>
    <n v="0"/>
    <n v="4.25"/>
    <m/>
    <m/>
    <m/>
    <m/>
    <m/>
    <m/>
    <m/>
    <m/>
    <s v="1st"/>
    <n v="1"/>
  </r>
  <r>
    <x v="4"/>
    <s v="Region III"/>
    <s v="Zambales"/>
    <n v="106915"/>
    <s v="Manggahan Elementary School"/>
    <s v="PALAUIG"/>
    <s v="2nd "/>
    <n v="1"/>
    <n v="2"/>
    <s v="CONSTRUCTION OF SCHOOL BUILDING (WITH TOILET) WITH PROVISION OF RAINWATER COLLECTOR, SCHOOL FURNITURE, SOLAR PV ENERGY SYSTEM, WATER SYSTEM AND FLOOD MARKER "/>
    <n v="17171717.170000002"/>
    <n v="13378953.800000001"/>
    <s v="Completed"/>
    <n v="1"/>
    <d v="2024-12-04T00:00:00"/>
    <d v="2025-05-06T00:00:00"/>
    <s v="Infra-2024-001"/>
    <s v="Infra-2024-004"/>
    <d v="2023-11-23T00:00:00"/>
    <d v="2023-11-29T00:00:00"/>
    <d v="2023-12-11T00:00:00"/>
    <d v="2023-12-18T00:00:00"/>
    <d v="2024-06-07T00:00:00"/>
    <s v="THREE CM Builders"/>
    <n v="0"/>
    <n v="0"/>
    <n v="0"/>
    <n v="0"/>
    <n v="0"/>
    <n v="1"/>
    <n v="0"/>
    <n v="0"/>
    <n v="0"/>
    <n v="0"/>
    <n v="0"/>
    <n v="2"/>
    <n v="0"/>
    <n v="0"/>
    <n v="0"/>
    <n v="0"/>
    <n v="0"/>
    <n v="1"/>
    <n v="0"/>
    <n v="1"/>
    <n v="0"/>
    <n v="4.25"/>
    <m/>
    <m/>
    <m/>
    <m/>
    <m/>
    <m/>
    <m/>
    <m/>
    <s v="3rd"/>
    <n v="1"/>
  </r>
  <r>
    <x v="4"/>
    <s v="Region IV-A"/>
    <s v="Batangas"/>
    <n v="107828"/>
    <s v="Gumapac Barangay School"/>
    <s v="TUY"/>
    <s v="1st "/>
    <n v="1"/>
    <n v="2"/>
    <s v="CONSTRUCTION OF ONE (1) STOREY - TWO (2) CLASSROOMS SCHOOL BUILDING (WITH COMMON TOILET) WITH PROVISION OF RAIN WATER COLLECTOR, SCHOOL FURNITURE, SOLAR PV ENERGY SYSTEM, AND WATER SYSTEM"/>
    <n v="18412863.760000002"/>
    <n v="17900000"/>
    <s v="Ongoing"/>
    <n v="0.35"/>
    <d v="2025-08-04T00:00:00"/>
    <s v="N/A"/>
    <s v="LMS 2024 - IVA - BATANGAS - 001"/>
    <s v="LMS 2024 - IVA - BATANGAS - 001"/>
    <s v="June 11,2024"/>
    <d v="2024-06-18T00:00:00"/>
    <d v="2024-07-01T00:00:00"/>
    <d v="2024-07-17T00:00:00"/>
    <d v="2025-01-30T00:00:00"/>
    <s v="Botey Construction"/>
    <n v="0"/>
    <n v="0"/>
    <n v="0"/>
    <n v="0"/>
    <n v="1"/>
    <n v="0"/>
    <n v="0"/>
    <n v="0"/>
    <n v="0"/>
    <n v="0"/>
    <n v="2"/>
    <n v="0"/>
    <n v="0"/>
    <n v="0"/>
    <n v="0"/>
    <n v="0"/>
    <n v="1"/>
    <n v="0"/>
    <n v="0"/>
    <n v="0"/>
    <n v="0.35"/>
    <m/>
    <m/>
    <m/>
    <m/>
    <m/>
    <m/>
    <m/>
    <m/>
    <m/>
    <s v="1st"/>
    <n v="1"/>
  </r>
  <r>
    <x v="4"/>
    <s v="Region IV-A"/>
    <s v="Batangas"/>
    <n v="107583"/>
    <s v="Tulos Elementary School"/>
    <s v="ROSARIO"/>
    <s v="4th "/>
    <n v="1"/>
    <n v="2"/>
    <s v="CONSTRUCTION OF ONE (1) STOREY - TWO (2) CLASSROOMS SCHOOL BUILDING (WITH COMMON TOILET) WITH PROVISION OF RAIN WATER COLLECTOR, SCHOOL FURNITURE, SOLAR PV ENERGY SYSTEM, AND WATER SYSTEM"/>
    <n v="18151995.699999999"/>
    <n v="18150000"/>
    <s v="Ongoing"/>
    <n v="0.35"/>
    <d v="2025-08-04T00:00:00"/>
    <s v="N/A"/>
    <s v="LMS 2024 - IVA - BATANGAS - 002"/>
    <s v="LMS 2024 - IVA - BATANGAS - 002"/>
    <s v="June 11,2024"/>
    <d v="2024-06-18T00:00:00"/>
    <d v="2024-07-01T00:00:00"/>
    <d v="2024-07-17T00:00:00"/>
    <d v="2025-01-30T00:00:00"/>
    <s v="Botey Construction"/>
    <n v="0"/>
    <n v="0"/>
    <n v="0"/>
    <n v="0"/>
    <n v="1"/>
    <n v="0"/>
    <n v="0"/>
    <n v="0"/>
    <n v="0"/>
    <n v="0"/>
    <n v="2"/>
    <n v="0"/>
    <n v="0"/>
    <n v="0"/>
    <n v="0"/>
    <n v="0"/>
    <n v="1"/>
    <n v="0"/>
    <n v="0"/>
    <n v="0.25"/>
    <n v="9.9999999999999978E-2"/>
    <m/>
    <m/>
    <m/>
    <m/>
    <m/>
    <m/>
    <m/>
    <m/>
    <m/>
    <s v="1st"/>
    <n v="1"/>
  </r>
  <r>
    <x v="4"/>
    <s v="Region IV-A"/>
    <s v="Cavite"/>
    <n v="108119"/>
    <s v="Guitasin Primary School"/>
    <s v="SILANG"/>
    <s v="5th"/>
    <n v="1"/>
    <n v="4"/>
    <s v="PROPOSED CONSTRUCTION OF ONE (1) STOREY - FOUR (4) CLASSROOMS SCHOOL BUILDING (WITH COMMON TOILET) WITH PROVISION OF RAINWATER COLLECTOR, SCHOOL FURNITURE, SOLAR PV ENERGY SYSTEM, AND WATER SYSTEM"/>
    <n v="25252525.25"/>
    <n v="24907973.66"/>
    <s v="Ongoing"/>
    <n v="0.5"/>
    <d v="2025-07-13T00:00:00"/>
    <d v="1899-12-30T00:00:00"/>
    <s v="RIVACaviteBACInfra 005-2024"/>
    <s v="RIVACaviteBACInfra 005-2024"/>
    <d v="2024-08-01T00:00:00"/>
    <d v="2024-08-08T00:00:00"/>
    <d v="2024-08-27T00:00:00"/>
    <s v="Jan. 6. 2025"/>
    <s v="Jan. 14, 2025"/>
    <s v="R.A. Del Rosario Construction"/>
    <s v="On-going masonry works and preparation of roofing works"/>
    <n v="0"/>
    <n v="0"/>
    <n v="0"/>
    <n v="1"/>
    <n v="0"/>
    <n v="0"/>
    <n v="0"/>
    <n v="0"/>
    <n v="0"/>
    <n v="4"/>
    <n v="0"/>
    <n v="0"/>
    <n v="0"/>
    <n v="0"/>
    <n v="0"/>
    <n v="1"/>
    <n v="0"/>
    <n v="0"/>
    <n v="0.15"/>
    <n v="0.35"/>
    <m/>
    <m/>
    <m/>
    <m/>
    <m/>
    <m/>
    <m/>
    <m/>
    <m/>
    <s v="1st"/>
    <n v="1"/>
  </r>
  <r>
    <x v="4"/>
    <s v="Region IV-A"/>
    <s v="Laguna"/>
    <n v="164519"/>
    <s v="Sitio Pulot/Bay ES"/>
    <s v="KALAYAAN"/>
    <s v="4th "/>
    <n v="1"/>
    <n v="2"/>
    <s v="CONSTRUCTION OF ONE (1) STOREY - TWO (2) CLASSROOMS SCHOOL BUILDING (WITH COMMON TOILET) WITH PROVISION OF RAIN WATER COLLECTOR, SCHOOL FURNITURE, SOLAR PV ENERGY SYSTEM, AND WATER SYSTEM"/>
    <n v="16454451.879999999"/>
    <s v="N/A"/>
    <s v="Under Procurement"/>
    <n v="0"/>
    <s v="N/A"/>
    <s v="N/A"/>
    <s v="N/A"/>
    <s v="N/A"/>
    <s v="N/A"/>
    <s v="N/A"/>
    <s v="N/A"/>
    <s v="N/A"/>
    <s v="N/A"/>
    <s v="N/A"/>
    <s v="For reversion due to the issue on School Site with NPC (under negotiation) / awaiting letter from SDO."/>
    <n v="0"/>
    <n v="0"/>
    <n v="1"/>
    <n v="0"/>
    <n v="0"/>
    <n v="0"/>
    <n v="0"/>
    <n v="0"/>
    <n v="2"/>
    <n v="0"/>
    <n v="0"/>
    <n v="0"/>
    <n v="0"/>
    <n v="0"/>
    <n v="1"/>
    <n v="0"/>
    <n v="0"/>
    <n v="0"/>
    <n v="0"/>
    <n v="0"/>
    <m/>
    <m/>
    <m/>
    <m/>
    <m/>
    <m/>
    <m/>
    <m/>
    <m/>
    <s v="3rd"/>
    <n v="1"/>
  </r>
  <r>
    <x v="4"/>
    <s v="Region IV-A"/>
    <s v="Quezon"/>
    <n v="108570"/>
    <s v="SAN RAFAEL ELEMENTARY SCHOOL"/>
    <s v="BURDEOS"/>
    <s v="1st "/>
    <n v="1"/>
    <n v="2"/>
    <s v="CONSTRUCTION OF ONE (1) STOREY - TWO (2) CLASSROOMS SCHOOL BUILDING (WITH COMMON TOILET) WITH PROVISION OF RAIN WATER COLLECTOR, SCHOOL FURNITURE, SOLAR PV ENERGY SYSTEM, AND WATER SYSTEM"/>
    <n v="19200611.34"/>
    <n v="18954730.710000001"/>
    <s v="Completed"/>
    <n v="1"/>
    <d v="2025-03-05T00:00:00"/>
    <d v="2025-03-04T00:00:00"/>
    <s v="2023-05-INFRAEPA"/>
    <s v="2023-05-INFRAEPA"/>
    <d v="2023-11-24T00:00:00"/>
    <d v="2023-12-01T00:00:00"/>
    <d v="2023-12-15T00:00:00"/>
    <d v="2023-12-29T00:00:00"/>
    <d v="2024-05-20T00:00:00"/>
    <s v="N.T. Sotelo Contruction &amp; Supply Corporation"/>
    <s v="Completed"/>
    <n v="0"/>
    <n v="0"/>
    <n v="0"/>
    <n v="0"/>
    <n v="1"/>
    <n v="0"/>
    <n v="0"/>
    <n v="0"/>
    <n v="0"/>
    <n v="0"/>
    <n v="2"/>
    <n v="0"/>
    <n v="0"/>
    <n v="0"/>
    <n v="0"/>
    <n v="0"/>
    <n v="1"/>
    <n v="0"/>
    <n v="0.87"/>
    <n v="0.13"/>
    <n v="5.25"/>
    <m/>
    <m/>
    <m/>
    <m/>
    <m/>
    <m/>
    <m/>
    <m/>
    <s v="3rd"/>
    <n v="1"/>
  </r>
  <r>
    <x v="4"/>
    <s v="Region IV-A"/>
    <s v="Quezon"/>
    <n v="109096"/>
    <s v="Segaras ES"/>
    <s v="SAN ANDRES"/>
    <s v="3rd "/>
    <n v="1"/>
    <n v="2"/>
    <s v="CONSTRUCTION OF ONE (1) STOREY - TWO (2) CLASSROOMS SCHOOL BUILDING (WITH COMMON TOILET) WITH PROVISION OF RAIN WATER COLLECTOR, SCHOOL FURNITURE, SOLAR PV ENERGY SYSTEM, AND WATER SYSTEM"/>
    <n v="16402689.460000001"/>
    <n v="13000000"/>
    <s v="Completed"/>
    <n v="1"/>
    <d v="2024-11-15T00:00:00"/>
    <d v="2024-10-18T00:00:00"/>
    <s v="2023-05-INFRAEPA"/>
    <s v="2023-05-INFRAEPA"/>
    <d v="2023-11-24T00:00:00"/>
    <d v="2023-12-01T00:00:00"/>
    <d v="2023-12-15T00:00:00"/>
    <d v="2023-12-29T00:00:00"/>
    <d v="2024-05-20T00:00:00"/>
    <s v="Botey Construction"/>
    <s v="Completed"/>
    <n v="0"/>
    <n v="0"/>
    <n v="0"/>
    <n v="0"/>
    <n v="1"/>
    <n v="0"/>
    <n v="0"/>
    <n v="0"/>
    <n v="0"/>
    <n v="0"/>
    <n v="2"/>
    <n v="0"/>
    <n v="0"/>
    <n v="0"/>
    <n v="0"/>
    <n v="0"/>
    <n v="1"/>
    <n v="0"/>
    <n v="1"/>
    <n v="0"/>
    <n v="10.24"/>
    <m/>
    <m/>
    <m/>
    <m/>
    <m/>
    <m/>
    <m/>
    <m/>
    <s v="3rd"/>
    <n v="1"/>
  </r>
  <r>
    <x v="4"/>
    <s v="Region IV-A"/>
    <s v="Quezon"/>
    <n v="108735"/>
    <s v="DUNGAWAN PAALYUNAN ES"/>
    <s v="GUINAYANGAN"/>
    <s v="4th "/>
    <n v="1"/>
    <n v="2"/>
    <s v="CONSTRUCTION OF ONE (1) STOREY - TWO (2) CLASSROOMS SCHOOL BUILDING (WITH COMMON TOILET) WITH PROVISION OF RAIN WATER COLLECTOR, SCHOOL FURNITURE, SOLAR PV ENERGY SYSTEM, AND WATER SYSTEM"/>
    <n v="16402689.460000001"/>
    <n v="14411651.630000001"/>
    <s v="Completed"/>
    <n v="1"/>
    <d v="2024-11-15T00:00:00"/>
    <d v="2025-01-30T00:00:00"/>
    <s v="2023-05-INFRAEPA"/>
    <s v="2023-05-INFRAEPA"/>
    <d v="2023-11-24T00:00:00"/>
    <d v="2023-12-01T00:00:00"/>
    <d v="2023-12-15T00:00:00"/>
    <d v="2023-12-29T00:00:00"/>
    <d v="2024-05-20T00:00:00"/>
    <s v="M.G. Villamin Construction"/>
    <s v="Completed"/>
    <n v="0"/>
    <n v="0"/>
    <n v="0"/>
    <n v="0"/>
    <n v="1"/>
    <n v="0"/>
    <n v="0"/>
    <n v="0"/>
    <n v="0"/>
    <n v="0"/>
    <n v="2"/>
    <n v="0"/>
    <n v="0"/>
    <n v="0"/>
    <n v="0"/>
    <n v="0"/>
    <n v="1"/>
    <n v="0"/>
    <n v="1"/>
    <n v="0"/>
    <n v="12.24"/>
    <m/>
    <m/>
    <m/>
    <m/>
    <m/>
    <m/>
    <m/>
    <m/>
    <s v="1st"/>
    <n v="1"/>
  </r>
  <r>
    <x v="4"/>
    <s v="Region IV-A"/>
    <s v="Tayabas City"/>
    <n v="109249"/>
    <s v="Eugenio Francia Elementary School"/>
    <s v="CITY OF TAYABAS"/>
    <s v="1st "/>
    <n v="1"/>
    <n v="4"/>
    <s v="PROPOSED CONSTRUCTION OF ONE (1) STOREY - FOUR (4) CLASSROOMS SCHOOL BUILDING (WITH COMMON TOILET), SCHOOL FURNITURE, SOLAR PV ENERGY SYSTEM, AND WATER SYSTEM"/>
    <n v="23636363.640000001"/>
    <s v="N/A"/>
    <s v="Under Procurement"/>
    <n v="0"/>
    <s v="N/A"/>
    <s v="N/A"/>
    <s v="N/A"/>
    <s v="N/A"/>
    <s v="N/A"/>
    <s v="N/A"/>
    <s v="N/A"/>
    <s v="N/A"/>
    <s v="N/A"/>
    <s v="N/A"/>
    <s v="Preparation of Plans / POW/DUPA_x000a__x000a_Modified Design"/>
    <n v="0"/>
    <n v="0"/>
    <n v="1"/>
    <n v="0"/>
    <n v="0"/>
    <n v="0"/>
    <n v="0"/>
    <n v="0"/>
    <n v="4"/>
    <n v="0"/>
    <n v="0"/>
    <n v="0"/>
    <n v="0"/>
    <n v="0"/>
    <n v="1"/>
    <n v="0"/>
    <n v="0"/>
    <n v="0"/>
    <n v="0"/>
    <n v="0"/>
    <m/>
    <m/>
    <m/>
    <m/>
    <m/>
    <m/>
    <m/>
    <m/>
    <m/>
    <s v="1st"/>
    <n v="1"/>
  </r>
  <r>
    <x v="4"/>
    <s v="Region IV-B"/>
    <s v="Oriental Mindoro"/>
    <n v="137017"/>
    <s v="Magdayaga Elementary School"/>
    <s v="Bongabong"/>
    <s v="2nd"/>
    <n v="1"/>
    <n v="4"/>
    <s v="PROPOSED CONSTRUCTION OF ONE (1) STOREY - FOUR (4) CLASSROOMS SCHOOL BUILDING (WITH COMMON TOILET) WITH PROVISION OF SCHOOL FURNITURE AND SOLAR PV ENERGY SYSTEM"/>
    <n v="21109748.66"/>
    <n v="20837923.609999999"/>
    <s v="Completed"/>
    <n v="1"/>
    <d v="2025-01-25T00:00:00"/>
    <d v="2023-12-20T00:00:00"/>
    <s v="LMS 2024 - MIMAROPA - ORIENTAL MINDORO - 003"/>
    <s v="LMS 15-2024"/>
    <s v="Nov. 29, 2023"/>
    <s v="Dec. 7, 2023"/>
    <s v="Dec. 20, 2023"/>
    <s v="Jan. 4, 2024"/>
    <s v="May 20, 2024"/>
    <s v="CMSEL CONST. AND DEVELOPER"/>
    <n v="0"/>
    <n v="0"/>
    <n v="0"/>
    <n v="0"/>
    <n v="0"/>
    <n v="1"/>
    <n v="0"/>
    <n v="0"/>
    <n v="0"/>
    <n v="0"/>
    <n v="0"/>
    <n v="4"/>
    <n v="0"/>
    <n v="0"/>
    <n v="0"/>
    <n v="0"/>
    <n v="0"/>
    <n v="1"/>
    <n v="0"/>
    <n v="1"/>
    <n v="0"/>
    <n v="1.25"/>
    <m/>
    <m/>
    <m/>
    <m/>
    <m/>
    <m/>
    <m/>
    <m/>
    <s v="1st"/>
    <n v="1"/>
  </r>
  <r>
    <x v="4"/>
    <s v="Region IV-B"/>
    <s v="Oriental Mindoro"/>
    <n v="306032"/>
    <s v="Bailan Katutubong Mangyan High School"/>
    <s v="Bulalcao"/>
    <s v="2nd"/>
    <n v="1"/>
    <n v="4"/>
    <s v="PROPOSED CONSTRUCTION OF ONE (1) STOREY - FOUR (4) CLASSROOMS SCHOOL BUILDING (WITH COMMON TOILET) WITH PROVISION OF SCHOOL FURNITURE AND SOLAR PV ENERGY SYSTEM"/>
    <n v="21994317.960000001"/>
    <n v="21725000"/>
    <s v="Completed"/>
    <n v="1"/>
    <d v="2025-05-27T00:00:00"/>
    <d v="2025-05-23T00:00:00"/>
    <s v="LMS 2024 - MIMAROPA - ORIENTAL MINDORO - 002"/>
    <s v="LMS 14-2024"/>
    <s v="Nov. 29, 2023"/>
    <s v="Dec. 7, 2023"/>
    <s v="Dec. 20, 2023"/>
    <s v="Jan. 4, 2024"/>
    <s v="May 20, 2024"/>
    <s v="A.D.L. CONSTRAK OPC"/>
    <s v="With contract time extensions due to frequent rains and armed conflict. Final payment on process."/>
    <n v="0"/>
    <n v="0"/>
    <n v="0"/>
    <n v="0"/>
    <n v="1"/>
    <n v="0"/>
    <n v="0"/>
    <n v="0"/>
    <n v="0"/>
    <n v="0"/>
    <n v="4"/>
    <n v="0"/>
    <n v="0"/>
    <n v="0"/>
    <n v="0"/>
    <n v="0"/>
    <n v="1"/>
    <n v="0"/>
    <n v="0.86"/>
    <n v="0.14000000000000001"/>
    <n v="5.25"/>
    <m/>
    <m/>
    <m/>
    <m/>
    <m/>
    <m/>
    <m/>
    <m/>
    <s v="1st"/>
    <n v="1"/>
  </r>
  <r>
    <x v="4"/>
    <s v="Region IV-B"/>
    <s v="Oriental Mindoro"/>
    <n v="137102"/>
    <s v="EM Fabella-Ansaldo Elementary School"/>
    <s v="Roxas"/>
    <s v="2nd"/>
    <n v="1"/>
    <n v="4"/>
    <s v="PROPOSED CONSTRUCTION OF ONE (1) STOREY - FOUR (4) CLASSROOMS SCHOOL BUILDING (WITH COMMON TOILET) WITH PROVISION OF SCHOOL FURNITURE AND SOLAR PV ENERGY SYSTEM"/>
    <n v="20756365.760000002"/>
    <n v="20230000"/>
    <s v="Completed"/>
    <n v="1"/>
    <d v="2025-01-25T00:00:00"/>
    <d v="2024-12-03T00:00:00"/>
    <s v="LMS 2024 - MIMAROPA - ORIENTAL MINDORO - 001"/>
    <s v="LMS 13-2024"/>
    <s v="Nov. 29, 2023"/>
    <s v="Dec. 7, 2023"/>
    <s v="Dec. 20, 2023"/>
    <s v="Jan. 4, 2024"/>
    <s v="May 20, 2024"/>
    <s v="A.D.L. CONSTRAK OPC"/>
    <n v="0"/>
    <n v="0"/>
    <n v="0"/>
    <n v="0"/>
    <n v="0"/>
    <n v="1"/>
    <n v="0"/>
    <n v="0"/>
    <n v="0"/>
    <n v="0"/>
    <n v="0"/>
    <n v="4"/>
    <n v="0"/>
    <n v="0"/>
    <n v="0"/>
    <n v="0"/>
    <n v="0"/>
    <n v="1"/>
    <n v="0"/>
    <n v="1"/>
    <n v="0"/>
    <n v="1.25"/>
    <m/>
    <m/>
    <m/>
    <m/>
    <m/>
    <m/>
    <m/>
    <m/>
    <s v="1st"/>
    <n v="1"/>
  </r>
  <r>
    <x v="4"/>
    <s v="Region IV-B"/>
    <s v="Palawan"/>
    <n v="111056"/>
    <s v="Batang-Batang Beach Elementary School"/>
    <s v="NARRA"/>
    <s v="2nd "/>
    <n v="1"/>
    <n v="4"/>
    <s v="CONSTRUCTION OF SCHOOL BUILDING (WITH TOILET) WITH PROVISION OF RAINWATER COLLECTOR, SCHOOL FURNITURE, SOLAR PV ENERGY SYSTEM, WATER SYSTEM AND FLOOD MARKER "/>
    <n v="17171717.170000002"/>
    <n v="15827000"/>
    <s v="Ongoing"/>
    <n v="0.15"/>
    <d v="2025-10-22T00:00:00"/>
    <d v="1899-12-30T00:00:00"/>
    <s v="2024-01-001_INFRA"/>
    <s v="2025-03-001"/>
    <d v="2024-11-15T00:00:00"/>
    <d v="2024-11-26T00:00:00"/>
    <d v="2024-11-29T00:00:00"/>
    <d v="2025-12-16T00:00:00"/>
    <d v="2025-03-26T00:00:00"/>
    <s v="Maryknoll Builders &amp; Ssupply"/>
    <s v="NEGOTIATED PROCUREMENT"/>
    <n v="0"/>
    <n v="0"/>
    <n v="0"/>
    <n v="1"/>
    <n v="0"/>
    <n v="0"/>
    <n v="0"/>
    <n v="0"/>
    <n v="0"/>
    <n v="4"/>
    <n v="0"/>
    <n v="0"/>
    <n v="0"/>
    <n v="0"/>
    <n v="0"/>
    <n v="1"/>
    <n v="0"/>
    <n v="0"/>
    <n v="0.15"/>
    <n v="0"/>
    <m/>
    <m/>
    <m/>
    <m/>
    <m/>
    <m/>
    <m/>
    <m/>
    <m/>
    <s v="1st"/>
    <n v="1"/>
  </r>
  <r>
    <x v="4"/>
    <s v="Region IV-B"/>
    <s v="Puerto Princesa City"/>
    <n v="111511"/>
    <s v="Cabayugan ES - Sugod Extension"/>
    <s v="PUERTO PRINCESA CITY (Capital)"/>
    <s v="3rd"/>
    <n v="1"/>
    <n v="4"/>
    <s v="PROPOSED CONSTRUCTION OF ONE (1) STOREY - FOUR (4) CLASSROOMS SCHOOL BUILDING (WITH COMMON TOILET) WITH PROVISION OF SCHOOL FURNITURE AND SOLAR PV ENERGY SYSTEM"/>
    <n v="21248071.440000001"/>
    <n v="20966655"/>
    <s v="Ongoing"/>
    <n v="0.5"/>
    <s v="May 18, 2025"/>
    <d v="1899-12-30T00:00:00"/>
    <s v="LMS 2024 - MIMAROPA - PUERTO PRINCESA CITY - 002"/>
    <s v="INFRA 2024-07-005"/>
    <d v="2024-06-25T00:00:00"/>
    <d v="2024-07-01T00:00:00"/>
    <s v="July 15, 2024"/>
    <s v="July 23, 2024"/>
    <s v="Sept. 19, 2024"/>
    <s v="Maryknoll Builders &amp; Ssupply"/>
    <n v="0"/>
    <n v="0"/>
    <n v="0"/>
    <n v="0"/>
    <n v="1"/>
    <n v="0"/>
    <n v="0"/>
    <n v="0"/>
    <n v="0"/>
    <n v="0"/>
    <n v="4"/>
    <n v="0"/>
    <n v="0"/>
    <n v="0"/>
    <n v="0"/>
    <n v="0"/>
    <n v="1"/>
    <n v="0"/>
    <n v="0"/>
    <n v="0.5"/>
    <n v="0"/>
    <m/>
    <m/>
    <m/>
    <m/>
    <m/>
    <m/>
    <m/>
    <m/>
    <m/>
    <s v="4th"/>
    <n v="1"/>
  </r>
  <r>
    <x v="4"/>
    <s v="Region IV-B"/>
    <s v="Puerto Princesa City"/>
    <n v="111520"/>
    <s v="Makirawa ES"/>
    <s v="PUERTO PRINCESA CITY (Capital)"/>
    <s v="3rd"/>
    <n v="1"/>
    <n v="4"/>
    <s v="PROPOSED CONSTRUCTION OF ONE (1) STOREY - FOUR (4) CLASSROOMS SCHOOL BUILDING (WITH COMMON TOILET) WITH PROVISION OF SCHOOL FURNITURE AND SOLAR PV ENERGY SYSTEM"/>
    <n v="20830359.960000001"/>
    <n v="20620761"/>
    <s v="Completed"/>
    <n v="1"/>
    <s v="January 15, 2025"/>
    <d v="1899-12-30T00:00:00"/>
    <s v="LMS 2024 - MIMAROPA - PUERTO PRINCESA CITY - 001"/>
    <s v="INFRA 2023-11-04"/>
    <s v="Nov. 22, 2023"/>
    <s v="Nov. 28, 2023"/>
    <s v="Dec. 11, 2023"/>
    <s v="Dec. 22, 2023"/>
    <s v="May 13, 2024"/>
    <s v="Joint Venture of Ian Jason Construction &amp; Supply and RBM2 Construction"/>
    <s v="For Final Inspection"/>
    <n v="0"/>
    <n v="0"/>
    <n v="0"/>
    <n v="0"/>
    <n v="1"/>
    <n v="0"/>
    <n v="0"/>
    <n v="0"/>
    <n v="0"/>
    <n v="0"/>
    <n v="4"/>
    <n v="0"/>
    <n v="0"/>
    <n v="0"/>
    <n v="0"/>
    <n v="0"/>
    <n v="1"/>
    <n v="0"/>
    <n v="1"/>
    <n v="0"/>
    <n v="4.25"/>
    <m/>
    <m/>
    <m/>
    <m/>
    <m/>
    <m/>
    <m/>
    <m/>
    <s v="1st"/>
    <n v="1"/>
  </r>
  <r>
    <x v="4"/>
    <s v="Region IV-B"/>
    <s v="Romblon"/>
    <n v="171008"/>
    <s v="Palati PS"/>
    <s v="ODIONGAN"/>
    <s v="Lone "/>
    <n v="1"/>
    <n v="3"/>
    <s v="LMSP - PROPOSED CONSTRUCTION OF ONE (1) STOREY - THREE (3) CLASSROOMS SCHOOL BUILDING (WITH COMMON TOILET) WITH PROVISION OF RAINWATER COLLECTOR, SCHOOL FURNITURE, AND SOLAR PV ENERGY SYSTEM"/>
    <n v="19645773.819999997"/>
    <n v="0"/>
    <s v="Ongoing"/>
    <n v="0.79769999999999996"/>
    <d v="1899-12-30T00:00:00"/>
    <d v="1899-12-30T00:00:00"/>
    <s v="INF-LMS-2024-01"/>
    <s v="INF-LMS-2024-01"/>
    <d v="2023-11-14T00:00:00"/>
    <d v="2023-11-21T00:00:00"/>
    <d v="2023-12-05T00:00:00"/>
    <d v="2024-01-29T00:00:00"/>
    <d v="2024-05-22T00:00:00"/>
    <s v="RMR Construction and Trading"/>
    <n v="0"/>
    <n v="0"/>
    <n v="0"/>
    <n v="0"/>
    <n v="1"/>
    <n v="0"/>
    <n v="0"/>
    <n v="0"/>
    <n v="0"/>
    <n v="0"/>
    <n v="3"/>
    <n v="0"/>
    <n v="0"/>
    <n v="0"/>
    <n v="0"/>
    <n v="0"/>
    <n v="1"/>
    <n v="0"/>
    <n v="0"/>
    <n v="0.65"/>
    <n v="0.14769999999999994"/>
    <m/>
    <m/>
    <m/>
    <m/>
    <m/>
    <m/>
    <m/>
    <m/>
    <m/>
    <s v="1st"/>
    <n v="1"/>
  </r>
  <r>
    <x v="4"/>
    <s v="Region IV-B"/>
    <s v="Romblon"/>
    <n v="111437"/>
    <s v="Layag Cultural Minority School"/>
    <s v="SAN FERNANDO"/>
    <s v="Lone "/>
    <n v="1"/>
    <n v="2"/>
    <s v="LMSP - PROPOSED CONSTRUCTION OF ONE (1) STOREY - TWO (2) CLASSROOMS SCHOOL BUILDING (WITH COMMON TOILET) WITH PROVISION OF RAINWATER COLLECTOR, SCHOOL FURNITURE, AND SOLAR PV ENERGY SYSTEM"/>
    <n v="15486264.530000001"/>
    <n v="0"/>
    <s v="Ongoing"/>
    <n v="0.4"/>
    <d v="1899-12-30T00:00:00"/>
    <d v="1899-12-30T00:00:00"/>
    <s v="INF-LMS-2024-02"/>
    <s v="INF-LMS-2024-02"/>
    <d v="2023-11-14T00:00:00"/>
    <d v="2023-11-21T00:00:00"/>
    <d v="2023-12-05T00:00:00"/>
    <d v="2024-01-29T00:00:00"/>
    <d v="2024-05-22T00:00:00"/>
    <s v="RMR Construction and Trading"/>
    <n v="0"/>
    <n v="0"/>
    <n v="0"/>
    <n v="0"/>
    <n v="1"/>
    <n v="0"/>
    <n v="0"/>
    <n v="0"/>
    <n v="0"/>
    <n v="0"/>
    <n v="2"/>
    <n v="0"/>
    <n v="0"/>
    <n v="0"/>
    <n v="0"/>
    <n v="0"/>
    <n v="1"/>
    <n v="0"/>
    <n v="0"/>
    <n v="0.4"/>
    <n v="0"/>
    <m/>
    <m/>
    <m/>
    <m/>
    <m/>
    <m/>
    <m/>
    <m/>
    <m/>
    <s v="1st"/>
    <n v="1"/>
  </r>
  <r>
    <x v="4"/>
    <s v="Region IX"/>
    <s v="Dapitan City"/>
    <n v="125928"/>
    <s v="Daro Elementary School"/>
    <s v="DAPITAN CITY"/>
    <s v="1st "/>
    <n v="1"/>
    <n v="4"/>
    <s v="PROPOSED CONSTRUCTION OF 2 UNITs ONE (1) STOREY - TWO (2) CLASSROOMS SCHOOL BUILDING (WITH COMMON TOILET) WITH PROVISION OF RAINWATER COLLECTOR, SCHOOL FURNITURE, PERIMETER SOLAR LIGHT, SOLAR PV ENERGY SYSTEM AND WATER SYSTEM"/>
    <n v="22816847.469999999"/>
    <n v="22512075.600000001"/>
    <s v="Ongoing"/>
    <n v="0.7"/>
    <s v="November 14, 2024"/>
    <s v="-"/>
    <s v="SDODAP-INFRA-2023-004"/>
    <s v="SDODAP-INFRA-2023-004"/>
    <s v="November 14, 2023"/>
    <s v="November 21, 2023"/>
    <s v="December 07, 2023"/>
    <s v="May 06, 2024"/>
    <s v="May 17, 2024"/>
    <s v="MORTE CONSTRUCTION"/>
    <s v="-"/>
    <n v="0"/>
    <n v="0"/>
    <n v="0"/>
    <n v="1"/>
    <n v="0"/>
    <n v="0"/>
    <n v="0"/>
    <n v="0"/>
    <n v="0"/>
    <n v="4"/>
    <n v="0"/>
    <n v="0"/>
    <n v="0"/>
    <n v="0"/>
    <n v="0"/>
    <n v="1"/>
    <n v="0"/>
    <n v="0"/>
    <n v="0.7"/>
    <n v="0"/>
    <m/>
    <m/>
    <m/>
    <m/>
    <m/>
    <m/>
    <m/>
    <m/>
    <m/>
    <s v="1st"/>
    <n v="1"/>
  </r>
  <r>
    <x v="4"/>
    <s v="Region IX"/>
    <s v="Isabela City"/>
    <n v="502129"/>
    <s v="Badjao Floating Integrated School"/>
    <s v="CITY OF ISABELA (Capital)"/>
    <s v="Lone"/>
    <n v="1"/>
    <n v="3"/>
    <s v="PROPOSED CONSTRUCTION OF ONE (1) STOREY - THREE (3) CLASSROOMS SCHOOL BUILDING (WITH COMMON TOILET), SCHOOL FURNITURE, SOLAR PV ENERGY SYSTEM, AND WATER SYSTEM"/>
    <n v="19205159.169999998"/>
    <n v="17785991.82"/>
    <s v="Ongoing"/>
    <n v="0.57999999999999996"/>
    <d v="2025-06-27T00:00:00"/>
    <s v="-"/>
    <s v="INFRAEPA2024-01"/>
    <s v="-"/>
    <s v="-"/>
    <d v="2024-11-15T00:00:00"/>
    <d v="2023-12-04T00:00:00"/>
    <d v="2024-05-16T00:00:00"/>
    <d v="2024-09-02T00:00:00"/>
    <s v="2M CONSTRUCTION AND ENTERPRISES"/>
    <s v="NONE"/>
    <n v="0"/>
    <n v="0"/>
    <n v="0"/>
    <n v="1"/>
    <n v="0"/>
    <n v="0"/>
    <n v="0"/>
    <n v="0"/>
    <n v="0"/>
    <n v="3"/>
    <n v="0"/>
    <n v="0"/>
    <n v="0"/>
    <n v="0"/>
    <n v="0"/>
    <n v="1"/>
    <n v="0"/>
    <n v="0"/>
    <n v="0.57999999999999996"/>
    <n v="0"/>
    <m/>
    <m/>
    <m/>
    <m/>
    <m/>
    <m/>
    <m/>
    <m/>
    <m/>
    <s v="1st"/>
    <n v="1"/>
  </r>
  <r>
    <x v="4"/>
    <s v="Region IX"/>
    <s v="Pagadian City"/>
    <n v="198503"/>
    <s v="Bentud Pinukis Penintulan Nu Piksalabukan Subanen"/>
    <s v="PAGADIAN CITY (Capital)"/>
    <s v="1st "/>
    <n v="1"/>
    <n v="3"/>
    <s v="PROPOSED CONSTRUCTION OF ONE (1) STOREY - THREE (3) CLASSROOMS SCHOOL BUILDING (WITH COMMON TOILET), SCHOOL FURNITURE, SOLAR PV ENERGY SYSTEM, AND WATER SYSTEM"/>
    <n v="22198056.48"/>
    <n v="21927158.039999999"/>
    <s v="Completed"/>
    <n v="1"/>
    <s v="December 04, 2024"/>
    <s v="December 04, 2024"/>
    <s v="LMS-2024-RIX-PAG-01"/>
    <s v="LMS-2024-RIX-PAG-01"/>
    <s v="November 13, 2023"/>
    <s v="November 21, 2023"/>
    <s v="December 04, 2023"/>
    <s v="December 11, 2023"/>
    <s v="June 03, 2024"/>
    <s v="GENETIAN BUILDERS &amp; ENTERPRISES"/>
    <s v="NONE"/>
    <n v="0"/>
    <n v="0"/>
    <n v="0"/>
    <n v="0"/>
    <n v="1"/>
    <n v="0"/>
    <n v="0"/>
    <n v="0"/>
    <n v="0"/>
    <n v="0"/>
    <n v="3"/>
    <n v="0"/>
    <n v="0"/>
    <n v="0"/>
    <n v="0"/>
    <n v="0"/>
    <n v="1"/>
    <n v="0"/>
    <n v="1"/>
    <n v="0"/>
    <n v="1.25"/>
    <m/>
    <m/>
    <m/>
    <m/>
    <m/>
    <m/>
    <m/>
    <m/>
    <s v="1st"/>
    <n v="1"/>
  </r>
  <r>
    <x v="4"/>
    <s v="Region IX"/>
    <s v="Zamboanga City"/>
    <n v="126168"/>
    <s v="Pasilmanta ES"/>
    <s v="ZAMBOANGA CITY"/>
    <s v="2nd"/>
    <n v="1"/>
    <n v="4"/>
    <s v="PROPOSED CONSTRUCTION OF ONE (1) STOREY - FOUR (4) CLASSROOMS SCHOOL BUILDING (WITH COMMON TOILET), SCHOOL FURNITURE, SOLAR PV ENERGY SYSTEM, AND WATER SYSTEM"/>
    <n v="25252525.25"/>
    <n v="24974606.93"/>
    <s v="Completed"/>
    <n v="1"/>
    <s v="November 30, 2024"/>
    <d v="2025-02-13T00:00:00"/>
    <s v="LMS 2024 -RIX- ZAMBO CITY - 02"/>
    <s v="LMS 2024 -RIX- ZAMBO CITY - 02"/>
    <s v="October 30,2023"/>
    <s v="November 7, 2023"/>
    <s v="November 20,2023"/>
    <s v="May 13,2024"/>
    <s v="June 03, 2024"/>
    <s v="ZAMBOANGA 3VC CONSTRUCTION INC,"/>
    <s v="With Approved Time Extension"/>
    <n v="0"/>
    <n v="0"/>
    <n v="0"/>
    <n v="0"/>
    <n v="1"/>
    <n v="0"/>
    <n v="0"/>
    <n v="0"/>
    <n v="0"/>
    <n v="0"/>
    <n v="4"/>
    <n v="0"/>
    <n v="0"/>
    <n v="0"/>
    <n v="0"/>
    <n v="0"/>
    <n v="1"/>
    <n v="0"/>
    <n v="1"/>
    <n v="0"/>
    <n v="3.25"/>
    <m/>
    <m/>
    <m/>
    <m/>
    <m/>
    <m/>
    <m/>
    <m/>
    <s v="1st"/>
    <n v="1"/>
  </r>
  <r>
    <x v="4"/>
    <s v="Region IX"/>
    <s v="Zamboanga City"/>
    <n v="126133"/>
    <s v="Simanta ES"/>
    <s v="ZAMBOANGA CITY"/>
    <s v="2nd"/>
    <n v="1"/>
    <n v="4"/>
    <s v="PROPOSED CONSTRUCTION OF ONE (1) STOREY - FOUR (4) CLASSROOMS SCHOOL BUILDING (WITH COMMON TOILET), SCHOOL FURNITURE, SOLAR PV ENERGY SYSTEM, AND WATER SYSTEM"/>
    <n v="25252525.25"/>
    <n v="24988205.789999999"/>
    <s v="Completed"/>
    <n v="1"/>
    <s v="November 30, 2024"/>
    <d v="2025-02-10T00:00:00"/>
    <s v="LMS 2024 -RIX- ZAMBO CITY - 01"/>
    <s v="LMS 2024 -RIX- ZAMBO CITY - 01"/>
    <s v="October 30,2023"/>
    <s v="November 7, 2023"/>
    <s v="November 20,2023"/>
    <s v="May 13,2024"/>
    <s v="June 03, 2024"/>
    <s v="ZAMBOANGA 3VC CONSTRUCTION INC,"/>
    <s v="With Approved Time Extension"/>
    <n v="0"/>
    <n v="0"/>
    <n v="0"/>
    <n v="0"/>
    <n v="1"/>
    <n v="0"/>
    <n v="0"/>
    <n v="0"/>
    <n v="0"/>
    <n v="0"/>
    <n v="4"/>
    <n v="0"/>
    <n v="0"/>
    <n v="0"/>
    <n v="0"/>
    <n v="0"/>
    <n v="1"/>
    <n v="0"/>
    <n v="1"/>
    <n v="0"/>
    <n v="3.25"/>
    <m/>
    <m/>
    <m/>
    <m/>
    <m/>
    <m/>
    <m/>
    <m/>
    <s v="1st"/>
    <n v="1"/>
  </r>
  <r>
    <x v="4"/>
    <s v="Region IX"/>
    <s v="Zamboanga City"/>
    <n v="126167"/>
    <s v="Panganak ES"/>
    <s v="ZAMBOANGA CITY"/>
    <s v="2nd "/>
    <n v="1"/>
    <n v="4"/>
    <s v="PROPOSED CONSTRUCTION OF ONE (1) STOREY - FOUR (4) CLASSROOMS SCHOOL BUILDING (WITH COMMON TOILET), SCHOOL FURNITURE, SOLAR PV ENERGY SYSTEM, AND WATER SYSTEM"/>
    <n v="25252525.25"/>
    <n v="24980749.43"/>
    <s v="Completed"/>
    <n v="1"/>
    <s v="November 30, 2024"/>
    <d v="2025-05-28T00:00:00"/>
    <s v="LMS 2024 -RIX- ZAMBO CITY - 03"/>
    <s v="LMS 2024 -RIX- ZAMBO CITY - 03"/>
    <s v="October 30,2023"/>
    <s v="November 7, 2023"/>
    <s v="November 20,2023"/>
    <s v="May 13,2024"/>
    <s v="June 03, 2024"/>
    <s v="ZAMBOANGA 3VC CONSTRUCTION INC,"/>
    <s v="With Approved Time Extension"/>
    <n v="0"/>
    <n v="0"/>
    <n v="0"/>
    <n v="0"/>
    <n v="1"/>
    <n v="0"/>
    <n v="0"/>
    <n v="0"/>
    <n v="0"/>
    <n v="0"/>
    <n v="4"/>
    <n v="0"/>
    <n v="0"/>
    <n v="0"/>
    <n v="0"/>
    <n v="0"/>
    <n v="1"/>
    <n v="0"/>
    <n v="0.95"/>
    <n v="5.0000000000000044E-2"/>
    <n v="5.25"/>
    <m/>
    <m/>
    <m/>
    <m/>
    <m/>
    <m/>
    <m/>
    <m/>
    <s v="1st"/>
    <n v="1"/>
  </r>
  <r>
    <x v="4"/>
    <s v="Region IX"/>
    <s v="Zamboanga del Norte"/>
    <n v="124673"/>
    <s v="Tinago ES"/>
    <s v="SERGIO OSMEÑA SR."/>
    <s v="1st"/>
    <n v="1"/>
    <n v="4"/>
    <s v="PROPOSED CONSTRUCTION OF 2 UNITS ONE (1) STOREY - TWO (2) CLASSROOMS SCHOOL BUILDING (WITH COMMON TOILET) WITH PROVISION OF RAINWATER COLLECTOR, SCHOOL FURNITURE, PERIMETER SOLAR LIGHT, SOLAR PV ENERGY SYSTEM AND WATER SYSTEM"/>
    <n v="24985083.829999998"/>
    <n v="25698497.43"/>
    <s v="Completed"/>
    <n v="1"/>
    <s v="November 20, 2024"/>
    <d v="2024-10-30T00:00:00"/>
    <s v="2024-005-CBZN"/>
    <s v="CB-2024-018"/>
    <s v="November 21, 2023"/>
    <s v="November 24, 2023"/>
    <s v="December 07, 2023"/>
    <s v="December 22, 2023"/>
    <s v="May 20, 2024"/>
    <s v="YSL BUILDERS"/>
    <s v="None"/>
    <n v="0"/>
    <n v="0"/>
    <n v="0"/>
    <n v="0"/>
    <n v="1"/>
    <n v="0"/>
    <n v="0"/>
    <n v="0"/>
    <n v="0"/>
    <n v="0"/>
    <n v="4"/>
    <n v="0"/>
    <n v="0"/>
    <n v="0"/>
    <n v="0"/>
    <n v="0"/>
    <n v="1"/>
    <n v="0"/>
    <n v="1"/>
    <n v="0"/>
    <n v="9.24"/>
    <m/>
    <m/>
    <m/>
    <m/>
    <m/>
    <m/>
    <m/>
    <m/>
    <s v="1st"/>
    <n v="1"/>
  </r>
  <r>
    <x v="4"/>
    <s v="Region IX"/>
    <s v="Zamboanga del Norte"/>
    <n v="303702"/>
    <s v="SITOG NHS - SEROAN EXT."/>
    <s v="KATIPUNAN"/>
    <s v="2nd"/>
    <n v="1"/>
    <n v="4"/>
    <s v="PROPOSED CONSTRUCTION OF 2 UNITS ONE (1) STOREY - TWO (2) CLASSROOMS SCHOOL BUILDING (WITH COMMON TOILET) WITH PROVISION OF RAINWATER COLLECTOR, SCHOOL FURNITURE, PERIMETER SOLAR LIGHT, SOLAR PV ENERGY SYSTEM AND WATER SYSTEM"/>
    <n v="24985434.880000003"/>
    <n v="24704050.489999998"/>
    <s v="Completed"/>
    <n v="1"/>
    <s v="November 20, 2024"/>
    <d v="2024-10-30T00:00:00"/>
    <s v="2024-006-CBZN"/>
    <s v="CB-2024-019"/>
    <s v="November 21, 2023"/>
    <s v="November 24, 2023"/>
    <s v="December 07, 2023"/>
    <s v="December 22, 2023"/>
    <s v="May 20, 2024"/>
    <s v="YSL BUILDERS"/>
    <s v="None"/>
    <n v="0"/>
    <n v="0"/>
    <n v="0"/>
    <n v="0"/>
    <n v="1"/>
    <n v="0"/>
    <n v="0"/>
    <n v="0"/>
    <n v="0"/>
    <n v="0"/>
    <n v="4"/>
    <n v="0"/>
    <n v="0"/>
    <n v="0"/>
    <n v="0"/>
    <n v="0"/>
    <n v="1"/>
    <n v="0"/>
    <n v="1"/>
    <n v="0"/>
    <n v="9.24"/>
    <m/>
    <m/>
    <m/>
    <m/>
    <m/>
    <m/>
    <m/>
    <m/>
    <s v="4th"/>
    <n v="1"/>
  </r>
  <r>
    <x v="4"/>
    <s v="Region IX"/>
    <s v="Zamboanga del Sur"/>
    <n v="125481"/>
    <s v="Sto. Rosario Elementary School"/>
    <s v="TUKURAN"/>
    <s v="1st "/>
    <n v="1"/>
    <n v="4"/>
    <s v="PROPOSED CONSTRUCTION OF ONE (1) STOREY - FOUR (4) CLASSROOMS SCHOOL BUILDING (WITH COMMON TOILET), SCHOOL FURNITURE, SOLAR PV ENERGY SYSTEM, AND WATER SYSTEM"/>
    <n v="23519080.899999999"/>
    <n v="21703822.5"/>
    <s v="Completed"/>
    <n v="1"/>
    <d v="2024-12-28T00:00:00"/>
    <d v="2025-03-06T00:00:00"/>
    <s v="ZDS-24-LMS-01"/>
    <s v="ZDS-24-LMS-01"/>
    <d v="2023-11-13T00:00:00"/>
    <d v="2023-11-21T00:00:00"/>
    <d v="2023-12-04T00:00:00"/>
    <d v="2024-01-03T00:00:00"/>
    <d v="2024-05-22T00:00:00"/>
    <s v="R.R. GANDINGAN CONSTRUCTION"/>
    <s v="None"/>
    <n v="0"/>
    <n v="0"/>
    <n v="0"/>
    <n v="0"/>
    <n v="1"/>
    <n v="0"/>
    <n v="0"/>
    <n v="0"/>
    <n v="0"/>
    <n v="0"/>
    <n v="4"/>
    <n v="0"/>
    <n v="0"/>
    <n v="0"/>
    <n v="0"/>
    <n v="0"/>
    <n v="1"/>
    <n v="0"/>
    <n v="1"/>
    <n v="0"/>
    <n v="4.25"/>
    <m/>
    <m/>
    <m/>
    <m/>
    <m/>
    <m/>
    <m/>
    <m/>
    <s v="2nd"/>
    <n v="1"/>
  </r>
  <r>
    <x v="4"/>
    <s v="Region IX"/>
    <s v="Zamboanga del Sur"/>
    <n v="125350"/>
    <s v="TAPIAN ES"/>
    <s v="SAN MIGUEL"/>
    <s v="2nd"/>
    <n v="1"/>
    <n v="4"/>
    <s v="PROPOSED CONSTRUCTION OF ONE (1) STOREY - FOUR (4) CLASSROOMS SCHOOL BUILDING (WITH COMMON TOILET), SCHOOL FURNITURE, SOLAR PV ENERGY SYSTEM, AND WATER SYSTEM"/>
    <n v="22127905.859999999"/>
    <n v="20576515"/>
    <s v="Completed"/>
    <n v="1"/>
    <d v="2024-11-18T00:00:00"/>
    <d v="2024-11-15T00:00:00"/>
    <s v="ZDS-24-LMS-02"/>
    <s v="ZDS-24-LMS-02"/>
    <d v="2023-11-13T00:00:00"/>
    <d v="2023-11-21T00:00:00"/>
    <d v="2023-12-04T00:00:00"/>
    <d v="2024-01-03T00:00:00"/>
    <d v="2024-05-22T00:00:00"/>
    <s v="R.R. GANDINGAN CONSTRUCTION"/>
    <s v="None"/>
    <n v="0"/>
    <n v="0"/>
    <n v="0"/>
    <n v="0"/>
    <n v="1"/>
    <n v="0"/>
    <n v="0"/>
    <n v="0"/>
    <n v="0"/>
    <n v="0"/>
    <n v="4"/>
    <n v="0"/>
    <n v="0"/>
    <n v="0"/>
    <n v="0"/>
    <n v="0"/>
    <n v="1"/>
    <n v="0"/>
    <n v="1"/>
    <n v="0"/>
    <n v="1.25"/>
    <m/>
    <m/>
    <m/>
    <m/>
    <m/>
    <m/>
    <m/>
    <m/>
    <s v="1st"/>
    <n v="1"/>
  </r>
  <r>
    <x v="4"/>
    <s v="Region IX"/>
    <s v="Zamboanga Sibugay"/>
    <n v="303858"/>
    <s v="Bulawan NHS"/>
    <s v="Payao"/>
    <s v="1st "/>
    <n v="1"/>
    <n v="4"/>
    <s v="PROPOSED CONSTRUCTION OF ONE (1) STOREY - FOUR (4) CLASSROOMS SCHOOL BUILDING (WITH COMMON TOILET) WITH PROVISION OF RAINWATER COLLECTOR, SCHOOL FURNITURE AND WATER SYSTEM"/>
    <n v="13539348.82"/>
    <n v="12340386.359999999"/>
    <s v="Completed"/>
    <n v="1"/>
    <s v="October 23, 2024"/>
    <s v="March 19, 2025"/>
    <s v="ZSY-2024LMS-01"/>
    <s v="ZSY-2024LMS-01"/>
    <s v="November 22, 2023"/>
    <s v="November 29, 2023"/>
    <s v="December 15, 2023"/>
    <s v="February 28, 2024"/>
    <s v="June 26, 2024"/>
    <s v="Long Island Builders and Construction"/>
    <s v="With Approved Time Extension"/>
    <n v="0"/>
    <n v="0"/>
    <n v="0"/>
    <n v="0"/>
    <n v="1"/>
    <n v="0"/>
    <n v="0"/>
    <n v="0"/>
    <n v="0"/>
    <n v="0"/>
    <n v="4"/>
    <n v="0"/>
    <n v="0"/>
    <n v="0"/>
    <n v="0"/>
    <n v="0"/>
    <n v="1"/>
    <n v="0"/>
    <n v="1"/>
    <n v="0"/>
    <n v="3.25"/>
    <m/>
    <m/>
    <m/>
    <m/>
    <m/>
    <m/>
    <m/>
    <m/>
    <s v="1st"/>
    <n v="0"/>
  </r>
  <r>
    <x v="4"/>
    <s v="Region IX"/>
    <s v="Zamboanga Sibugay"/>
    <n v="125833"/>
    <s v="Paruk ES"/>
    <s v="Siay"/>
    <s v="2nd "/>
    <n v="1"/>
    <n v="2"/>
    <s v="PROPOSED CONSTRUCTION OF ONE (1) STOREY - TWO (2) CLASSROOMS SCHOOL BUILDING (WITH COMMON TOILET) WITH PROVISION OF RAINWATER COLLECTOR, SCHOOL FURNITURE AND WATER SYSTEM"/>
    <n v="9316708.4299999997"/>
    <n v="8213612.0700000003"/>
    <s v="Completed"/>
    <n v="1"/>
    <s v="September 24, 2024"/>
    <s v="March 19, 2025"/>
    <s v="ZSY-2024LMS-02"/>
    <s v="ZSY-2024LMS-02"/>
    <s v="November 22, 2023"/>
    <s v="November 29, 2023"/>
    <s v="December 15, 2023"/>
    <s v="February 28, 2024"/>
    <s v="June 26, 2024"/>
    <s v="Long Island Builders and Construction"/>
    <s v="With Approved Time Extension due to manhauling of construction materials from barangay road to site area"/>
    <n v="0"/>
    <n v="0"/>
    <n v="0"/>
    <n v="0"/>
    <n v="1"/>
    <n v="0"/>
    <n v="0"/>
    <n v="0"/>
    <n v="0"/>
    <n v="0"/>
    <n v="2"/>
    <n v="0"/>
    <n v="0"/>
    <n v="0"/>
    <n v="0"/>
    <n v="0"/>
    <n v="1"/>
    <n v="0"/>
    <n v="1"/>
    <n v="0"/>
    <n v="3.25"/>
    <m/>
    <m/>
    <m/>
    <m/>
    <m/>
    <m/>
    <m/>
    <m/>
    <s v="1st"/>
    <n v="0"/>
  </r>
  <r>
    <x v="4"/>
    <s v="Region V"/>
    <s v="Camarines Norte"/>
    <n v="501259"/>
    <s v="Malaya Integrated School"/>
    <s v="LABO"/>
    <s v="1st"/>
    <n v="1"/>
    <n v="4"/>
    <s v="PROPOSED CONSTRUCTION OF ONE (1) STOREY - FOUR (4) CLASSROOMS SCHOOL BUILDING (WITH COMMON TOILET) WITH PROVISION OF SCHOOL FURNITURE AND RAIN WATER COLLECTOR TWO (2) SETS "/>
    <n v="17467038.050000001"/>
    <n v="10339297.77"/>
    <s v="Completed"/>
    <n v="1"/>
    <d v="2024-12-11T00:00:00"/>
    <d v="2025-02-09T00:00:00"/>
    <s v="INFRA06-11-2023CN"/>
    <s v="INFRA06-11-2023CN"/>
    <d v="2023-11-07T00:00:00"/>
    <d v="2023-11-15T00:00:00"/>
    <d v="2023-12-06T00:00:00"/>
    <d v="2024-01-16T00:00:00"/>
    <d v="2024-06-14T00:00:00"/>
    <s v="RIDERS CORNER BUILDING AND REALTY DEVELOPMENT CORPORATION"/>
    <s v="COMPLETED"/>
    <n v="0"/>
    <n v="0"/>
    <n v="0"/>
    <n v="0"/>
    <n v="1"/>
    <n v="0"/>
    <n v="0"/>
    <n v="0"/>
    <n v="0"/>
    <n v="0"/>
    <n v="4"/>
    <n v="0"/>
    <n v="0"/>
    <n v="0"/>
    <n v="0"/>
    <n v="0"/>
    <n v="1"/>
    <n v="0"/>
    <n v="0.67"/>
    <n v="0.32999999999999996"/>
    <n v="5.25"/>
    <m/>
    <m/>
    <m/>
    <m/>
    <m/>
    <m/>
    <m/>
    <m/>
    <s v="1st"/>
    <n v="0"/>
  </r>
  <r>
    <x v="4"/>
    <s v="Region V"/>
    <s v="Camarines Norte"/>
    <n v="112308"/>
    <s v="Mangcawayan Island Elementary School"/>
    <s v="VINZONS"/>
    <s v="2nd"/>
    <n v="1"/>
    <n v="3"/>
    <s v="PROPOSED CONSTRUCTION OF ONE (1) STOREY - THREE (3) CLASSROOMS SCHOOL BUILDING (WITH COMMON TOILET) WITH PROVISION OF SCHOOL FURNITURE AND RAIN WATER COLLECTOR TWO (2) SETS - TRIPLE HAULING"/>
    <n v="13898660.219999999"/>
    <n v="9599009.5999999996"/>
    <s v="Completed"/>
    <n v="1"/>
    <d v="2024-11-11T00:00:00"/>
    <d v="2025-01-10T00:00:00"/>
    <s v="INFRA06-11-2023CN"/>
    <s v="INFRA06-11-2023CN"/>
    <d v="2023-11-07T00:00:00"/>
    <d v="2023-11-15T00:00:00"/>
    <d v="2023-12-06T00:00:00"/>
    <d v="2024-01-16T00:00:00"/>
    <d v="2024-06-14T00:00:00"/>
    <s v="RIDERS CORNER BUILDING AND REALTY DEVELOPMENT CORPORATION"/>
    <s v="WITH RETIFICATION "/>
    <n v="0"/>
    <n v="0"/>
    <n v="0"/>
    <n v="0"/>
    <n v="1"/>
    <n v="0"/>
    <n v="0"/>
    <n v="0"/>
    <n v="0"/>
    <n v="0"/>
    <n v="3"/>
    <n v="0"/>
    <n v="0"/>
    <n v="0"/>
    <n v="0"/>
    <n v="0"/>
    <n v="1"/>
    <n v="0"/>
    <n v="0.56999999999999995"/>
    <n v="0.43000000000000005"/>
    <n v="5.25"/>
    <m/>
    <m/>
    <m/>
    <m/>
    <m/>
    <m/>
    <m/>
    <m/>
    <s v="1st"/>
    <n v="0"/>
  </r>
  <r>
    <x v="4"/>
    <s v="Region V"/>
    <s v="Camarines Sur"/>
    <n v="300315"/>
    <s v="Salvacion High School"/>
    <s v="SIPOCOT"/>
    <s v="1st"/>
    <n v="1"/>
    <n v="8"/>
    <s v="PROPOSED CONSTRUCTION OF 2 UNITS, 1 STOREY, 4 CLASSROOM SCHOOL BUILDING W/ 2 UNITS, 4 SEATER WATER AND SANITATION FACILITIES, 2 UNITS RAINWATER COLLECTOR, AND SCHOOL FURNITURE FOR 2 UNITS, 1 STOREY, 4 CLASSROOM SCHOOL BUILDING"/>
    <n v="34039259.840000004"/>
    <n v="33361240.370000001"/>
    <s v="Completed"/>
    <n v="1"/>
    <d v="2024-12-08T00:00:00"/>
    <d v="2025-03-11T00:00:00"/>
    <s v="2024-05-043"/>
    <s v="2024-05-043"/>
    <d v="2023-11-23T00:00:00"/>
    <d v="2023-12-01T00:00:00"/>
    <d v="2023-12-13T00:00:00"/>
    <d v="2024-01-10T00:00:00"/>
    <d v="2024-06-11T00:00:00"/>
    <s v="Honeyville Construction"/>
    <s v="approved time extension"/>
    <n v="0"/>
    <n v="0"/>
    <n v="0"/>
    <n v="0"/>
    <n v="1"/>
    <n v="0"/>
    <n v="0"/>
    <n v="0"/>
    <n v="0"/>
    <n v="0"/>
    <n v="8"/>
    <n v="0"/>
    <n v="0"/>
    <n v="0"/>
    <n v="0"/>
    <n v="0"/>
    <n v="1"/>
    <n v="0"/>
    <n v="0.85"/>
    <n v="0.15000000000000002"/>
    <n v="5.25"/>
    <m/>
    <m/>
    <m/>
    <m/>
    <m/>
    <m/>
    <m/>
    <m/>
    <s v="1st"/>
    <n v="0"/>
  </r>
  <r>
    <x v="4"/>
    <s v="Region V"/>
    <s v="Camarines Sur"/>
    <n v="112696"/>
    <s v="Tampuhan ES"/>
    <s v="LIBMANAN"/>
    <s v="2nd"/>
    <n v="1"/>
    <n v="2"/>
    <s v="PROPOSED CONSTRUCTION OF 1 UNIT, 1 STOREY, 2 CLASSROOM SCHOOL BUILDING W/ 1 UNIT, 4 SEATER WATER AND SANITATION FACILITIES, 1 UNIT RAINWATER COLLECTOR, AND SCHOOL FURNITURE FOR 1 UNIT, 1 STO - 2 CL (7m x 9m) SCHOOL BUILDING"/>
    <n v="10803221.300000001"/>
    <n v="9474512.9600000009"/>
    <s v="Ongoing"/>
    <n v="0.99"/>
    <d v="2024-10-26T00:00:00"/>
    <s v="N/A"/>
    <s v="2024-05-044"/>
    <s v="2024-05-044"/>
    <d v="2023-11-23T00:00:00"/>
    <d v="2023-12-01T00:00:00"/>
    <d v="2023-12-13T00:00:00"/>
    <d v="2024-01-22T00:00:00"/>
    <d v="2024-06-13T00:00:00"/>
    <s v="TGME Construction and Supply"/>
    <s v="N/A"/>
    <n v="0"/>
    <n v="0"/>
    <n v="0"/>
    <n v="1"/>
    <n v="0"/>
    <n v="0"/>
    <n v="0"/>
    <n v="0"/>
    <n v="0"/>
    <n v="2"/>
    <n v="0"/>
    <n v="0"/>
    <n v="0"/>
    <n v="0"/>
    <n v="0"/>
    <n v="1"/>
    <n v="0"/>
    <n v="0"/>
    <n v="0.87"/>
    <n v="0.12"/>
    <n v="6.25"/>
    <m/>
    <m/>
    <m/>
    <m/>
    <m/>
    <m/>
    <m/>
    <m/>
    <s v="4th"/>
    <n v="0"/>
  </r>
  <r>
    <x v="4"/>
    <s v="Region V"/>
    <s v="Camarines Sur"/>
    <n v="112757"/>
    <s v="Barobaybay ES"/>
    <s v="MAGARAO"/>
    <s v="3rd"/>
    <n v="1"/>
    <n v="2"/>
    <s v="PROPOSED CONSTRUCTION OF 1 UNIT, 1 STOREY, 2 CLASSROOM SCHOOL BUILDING W/ 1 UNIT, 4 SEATER WATER AND SANITATION FACILITIES, 1 UNIT RAINWATER COLLECTOR, AND SCHOOL FURNITURE FOR 1 UNIT, 1 STO - 2 CL (7m x 9m) SCHOOL BUILDING"/>
    <n v="10728585.060000001"/>
    <n v="10342846.08"/>
    <s v="Completed"/>
    <n v="1"/>
    <d v="2024-10-09T00:00:00"/>
    <s v="N/A"/>
    <s v="2024-05-045"/>
    <s v="2024-05-045"/>
    <d v="2023-11-23T00:00:00"/>
    <d v="2023-12-01T00:00:00"/>
    <d v="2023-12-13T00:00:00"/>
    <d v="2024-01-18T00:00:00"/>
    <d v="2024-06-11T00:00:00"/>
    <s v="TRDV Construction and Supply"/>
    <n v="0"/>
    <n v="0"/>
    <n v="0"/>
    <n v="0"/>
    <n v="0"/>
    <n v="1"/>
    <n v="0"/>
    <n v="0"/>
    <n v="0"/>
    <n v="0"/>
    <n v="0"/>
    <n v="2"/>
    <n v="0"/>
    <n v="0"/>
    <n v="0"/>
    <n v="0"/>
    <n v="0"/>
    <n v="1"/>
    <n v="0"/>
    <n v="1"/>
    <n v="0"/>
    <n v="12.24"/>
    <m/>
    <m/>
    <m/>
    <m/>
    <m/>
    <m/>
    <m/>
    <m/>
    <s v="4th"/>
    <n v="0"/>
  </r>
  <r>
    <x v="4"/>
    <s v="Region V"/>
    <s v="Camarines Sur"/>
    <n v="112556"/>
    <s v="Oring ES"/>
    <s v="CARAMOAN"/>
    <s v="4th"/>
    <n v="1"/>
    <n v="4"/>
    <s v="PROPOSED CONSTRUCTION OF 2 UNITS, 1 STOREY, 2 CLASSROOM SCHOOL BUILDING W/ 1 UNIT, 4 SEATER WATER AND SANITATION FACILITIES, 1 UNIT RAINWATER COLLECTOR, AND SCHOOL FURNITURE FOR 2 UNITS, 1 STO - 2 CL (7m x 9m) SCHOOL BUILDING"/>
    <n v="22399589.68"/>
    <n v="22130242.210000001"/>
    <s v="Completed"/>
    <n v="1"/>
    <d v="2024-10-11T00:00:00"/>
    <s v="N/A"/>
    <s v="2024-05-046"/>
    <s v="2024-05-046"/>
    <d v="2023-11-23T00:00:00"/>
    <d v="2023-12-01T00:00:00"/>
    <d v="2023-12-13T00:00:00"/>
    <d v="2023-12-29T00:00:00"/>
    <d v="2024-06-13T00:00:00"/>
    <s v="TGME Construction and Supply"/>
    <n v="0"/>
    <n v="0"/>
    <n v="0"/>
    <n v="0"/>
    <n v="0"/>
    <n v="1"/>
    <n v="0"/>
    <n v="0"/>
    <n v="0"/>
    <n v="0"/>
    <n v="0"/>
    <n v="4"/>
    <n v="0"/>
    <n v="0"/>
    <n v="0"/>
    <n v="0"/>
    <n v="0"/>
    <n v="1"/>
    <n v="0"/>
    <n v="1"/>
    <n v="0"/>
    <s v="previous yrs"/>
    <m/>
    <m/>
    <m/>
    <m/>
    <m/>
    <m/>
    <m/>
    <m/>
    <s v="4th"/>
    <n v="0"/>
  </r>
  <r>
    <x v="4"/>
    <s v="Region V"/>
    <s v="Camarines Sur"/>
    <n v="500468"/>
    <s v="Harrison Integrated School"/>
    <s v="GARCHITORENA"/>
    <s v="4th"/>
    <n v="1"/>
    <n v="2"/>
    <s v="CONSTRUCTION OF ONE (1) STOREY TWO (2) CLASSROOMS SCHOOL BUILDING (WITH TOILET) WITH PROVISION OF RAINWATER COLLECTOR, SCHOOL FURNITURE, SOLAR PV ENERGY SYSTEM, WATER SYSTEM AND FLOOD MARKER "/>
    <n v="11795242.42"/>
    <n v="11526923.039999999"/>
    <s v="Ongoing"/>
    <n v="0.99"/>
    <d v="2024-10-19T00:00:00"/>
    <s v="N/A"/>
    <s v="2024-05-047"/>
    <s v="2024-05-047"/>
    <d v="2023-11-23T00:00:00"/>
    <d v="2023-12-01T00:00:00"/>
    <d v="2023-12-13T00:00:00"/>
    <d v="2024-01-18T00:00:00"/>
    <d v="2024-06-21T00:00:00"/>
    <s v="MARAKESH ENTERPRISES"/>
    <s v="N/A"/>
    <n v="0"/>
    <n v="0"/>
    <n v="0"/>
    <n v="1"/>
    <n v="0"/>
    <n v="0"/>
    <n v="0"/>
    <n v="0"/>
    <n v="0"/>
    <n v="2"/>
    <n v="0"/>
    <n v="0"/>
    <n v="0"/>
    <n v="0"/>
    <n v="0"/>
    <n v="1"/>
    <n v="0"/>
    <n v="0"/>
    <n v="0.9"/>
    <n v="8.9999999999999969E-2"/>
    <n v="6.25"/>
    <m/>
    <m/>
    <m/>
    <m/>
    <m/>
    <m/>
    <m/>
    <m/>
    <s v="1st"/>
    <n v="1"/>
  </r>
  <r>
    <x v="4"/>
    <s v="Region V"/>
    <s v="Camarines Sur"/>
    <n v="112324"/>
    <s v="Cristo Rey Elementary School"/>
    <s v="BAAO"/>
    <s v="5th"/>
    <n v="1"/>
    <n v="2"/>
    <s v="PROPOSED CONSTRUCTION OF 1 UNIT, 1 STOREY, 2 CLASSROOM SCHOOL BUILDING W/ 1 UNIT, 4 SEATER WATER AND SANITATION FACILITIES, 1 UNIT RAINWATER COLLECTOR, AND SCHOOL FURNITURE FOR 1 UNIT, 1 STO - 2 CL (7m x 9m) SCHOOL BUILDING"/>
    <n v="10792740.790000001"/>
    <n v="8646767.3599999994"/>
    <s v="Ongoing"/>
    <n v="0.99"/>
    <d v="2024-10-08T00:00:00"/>
    <s v="N/A"/>
    <s v="2024-05-048"/>
    <s v="2024-05-048"/>
    <d v="2023-11-23T00:00:00"/>
    <d v="2023-12-01T00:00:00"/>
    <d v="2023-12-13T00:00:00"/>
    <d v="2024-01-22T00:00:00"/>
    <d v="2024-06-10T00:00:00"/>
    <s v="RIDERS CORNER BUILDING AND REALTY DEVELOPMENT CORPORATION"/>
    <s v="N/A"/>
    <n v="0"/>
    <n v="0"/>
    <n v="0"/>
    <n v="1"/>
    <n v="0"/>
    <n v="0"/>
    <n v="0"/>
    <n v="0"/>
    <n v="0"/>
    <n v="2"/>
    <n v="0"/>
    <n v="0"/>
    <n v="0"/>
    <n v="0"/>
    <n v="0"/>
    <n v="1"/>
    <n v="0"/>
    <n v="0"/>
    <n v="0.9"/>
    <n v="8.9999999999999969E-2"/>
    <n v="6.25"/>
    <m/>
    <m/>
    <m/>
    <m/>
    <m/>
    <m/>
    <m/>
    <m/>
    <s v="1st"/>
    <n v="0"/>
  </r>
  <r>
    <x v="4"/>
    <s v="Region V"/>
    <s v="Catanduanes"/>
    <n v="174016"/>
    <s v="Pananaogan Elementary School"/>
    <s v="BATO"/>
    <s v="Lone "/>
    <n v="1"/>
    <n v="2"/>
    <s v="CONSTRUCTION OF SCHOOL BUILDING (WITH TOILET) WITH PROVISION OF RAINWATER COLLECTOR, SCHOOL FURNITURE, SOLAR PV ENERGY SYSTEM, WATER SYSTEM AND FLOOD MARKER "/>
    <n v="17171717.170000002"/>
    <n v="16742770.609999999"/>
    <s v="Completed"/>
    <n v="1"/>
    <d v="2024-10-22T00:00:00"/>
    <d v="1899-12-30T00:00:00"/>
    <n v="0"/>
    <n v="0"/>
    <d v="1899-12-30T00:00:00"/>
    <d v="1899-12-30T00:00:00"/>
    <d v="1899-12-30T00:00:00"/>
    <d v="1899-12-30T00:00:00"/>
    <d v="2024-05-24T00:00:00"/>
    <s v="STEVEN CONSTRUCTION&amp; SUPPLY"/>
    <n v="0"/>
    <n v="0"/>
    <n v="0"/>
    <n v="0"/>
    <n v="0"/>
    <n v="1"/>
    <n v="0"/>
    <n v="0"/>
    <n v="0"/>
    <n v="0"/>
    <n v="0"/>
    <n v="2"/>
    <n v="0"/>
    <n v="0"/>
    <n v="0"/>
    <n v="0"/>
    <n v="0"/>
    <n v="1"/>
    <n v="0"/>
    <n v="1"/>
    <n v="0"/>
    <n v="11.24"/>
    <m/>
    <m/>
    <m/>
    <m/>
    <m/>
    <m/>
    <m/>
    <m/>
    <s v="1st"/>
    <n v="1"/>
  </r>
  <r>
    <x v="4"/>
    <s v="Region V"/>
    <s v="Catanduanes"/>
    <n v="113296"/>
    <s v="Siay Elementery School"/>
    <s v="SAN MIGUEL"/>
    <s v="Lone "/>
    <n v="1"/>
    <n v="3"/>
    <s v="CONSTRUCTION OF ONE (1) STOREY THREE (3) CLASSROOMS SCHOOL BUILDING (WITH TOILET) WITH PROVISION OF RAINWATER COLLECTOR, SCHOOL FURNITURE, SOLAR PV ENERGY SYSTEM, WATER SYSTEM AND FLOOD MARKER "/>
    <n v="17637171.719999999"/>
    <n v="17186395.359999999"/>
    <s v="Ongoing"/>
    <n v="0.95"/>
    <d v="2024-10-22T00:00:00"/>
    <d v="1899-12-30T00:00:00"/>
    <n v="0"/>
    <n v="0"/>
    <d v="1899-12-30T00:00:00"/>
    <d v="1899-12-30T00:00:00"/>
    <d v="1899-12-30T00:00:00"/>
    <d v="1899-12-30T00:00:00"/>
    <d v="2024-05-24T00:00:00"/>
    <s v="NGS CONSTRUCTION&amp; SUPPLY"/>
    <n v="0"/>
    <n v="0"/>
    <n v="0"/>
    <n v="0"/>
    <n v="1"/>
    <n v="0"/>
    <n v="0"/>
    <n v="0"/>
    <n v="0"/>
    <n v="0"/>
    <n v="3"/>
    <n v="0"/>
    <n v="0"/>
    <n v="0"/>
    <n v="0"/>
    <n v="0"/>
    <n v="1"/>
    <n v="0"/>
    <n v="0"/>
    <n v="0.95"/>
    <n v="0"/>
    <m/>
    <m/>
    <m/>
    <m/>
    <m/>
    <m/>
    <m/>
    <m/>
    <m/>
    <s v="1st"/>
    <n v="1"/>
  </r>
  <r>
    <x v="4"/>
    <s v="Region V"/>
    <s v="Masbate"/>
    <n v="113866"/>
    <s v="Daplian ES"/>
    <s v="SAN FERNANDO"/>
    <s v="1st"/>
    <n v="1"/>
    <n v="2"/>
    <s v="CONSTRUCTION OF ONE (1) STOREY TWO (2) CLASSROOMS SCHOOL BUILDING (WITH TOILET) WITH PROVISION OF RAINWATER COLLECTOR, SCHOOL FURNITURE, SOLAR PV ENERGY SYSTEM, WATER SYSTEM AND FLOOD MARKER "/>
    <n v="12273116.16"/>
    <n v="12130990.289999999"/>
    <s v="Ongoing"/>
    <n v="0.9"/>
    <d v="2025-05-27T00:00:00"/>
    <d v="1899-12-30T00:00:00"/>
    <s v="INFRA 2024-08-002"/>
    <s v="2024-026"/>
    <d v="2024-08-12T00:00:00"/>
    <d v="2024-08-20T00:00:00"/>
    <d v="2024-09-02T00:00:00"/>
    <d v="2024-09-20T00:00:00"/>
    <d v="2024-12-28T00:00:00"/>
    <s v="JOHNCB CONSTRUCTION &amp; SUPPLY"/>
    <n v="0"/>
    <n v="0"/>
    <n v="0"/>
    <n v="0"/>
    <n v="1"/>
    <n v="0"/>
    <n v="0"/>
    <n v="0"/>
    <n v="0"/>
    <n v="0"/>
    <n v="2"/>
    <n v="0"/>
    <n v="0"/>
    <n v="0"/>
    <n v="0"/>
    <n v="0"/>
    <n v="1"/>
    <n v="0"/>
    <n v="0"/>
    <n v="0"/>
    <n v="0.9"/>
    <m/>
    <m/>
    <m/>
    <m/>
    <m/>
    <m/>
    <m/>
    <m/>
    <m/>
    <s v="1st"/>
    <n v="1"/>
  </r>
  <r>
    <x v="4"/>
    <s v="Region V"/>
    <s v="Masbate"/>
    <n v="113893"/>
    <s v="Jagna-an ES"/>
    <s v="SAN JACINTO"/>
    <s v="1st "/>
    <n v="1"/>
    <n v="2"/>
    <s v="CONSTRUCTION OF ONE (1) STOREY TWO (2) CLASSROOMS SCHOOL BUILDING (WITH TOILET) WITH PROVISION OF RAINWATER COLLECTOR, SCHOOL FURNITURE, SOLAR PV ENERGY SYSTEM, WATER SYSTEM AND FLOOD MARKER "/>
    <n v="12273116.16"/>
    <n v="12131339.289999999"/>
    <s v="Ongoing"/>
    <n v="0.8"/>
    <d v="2025-05-27T00:00:00"/>
    <d v="1899-12-30T00:00:00"/>
    <s v="INFRA 2024-08-002"/>
    <s v="2024-027"/>
    <d v="2024-08-12T00:00:00"/>
    <d v="2024-08-20T00:00:00"/>
    <d v="2024-09-02T00:00:00"/>
    <d v="2024-09-20T00:00:00"/>
    <d v="2024-12-28T00:00:00"/>
    <s v="JOHNCB CONSTRUCTION &amp; SUPPLY"/>
    <n v="0"/>
    <n v="0"/>
    <n v="0"/>
    <n v="0"/>
    <n v="1"/>
    <n v="0"/>
    <n v="0"/>
    <n v="0"/>
    <n v="0"/>
    <n v="0"/>
    <n v="2"/>
    <n v="0"/>
    <n v="0"/>
    <n v="0"/>
    <n v="0"/>
    <n v="0"/>
    <n v="1"/>
    <n v="0"/>
    <n v="0"/>
    <n v="0"/>
    <n v="0.8"/>
    <m/>
    <m/>
    <m/>
    <m/>
    <m/>
    <m/>
    <m/>
    <m/>
    <m/>
    <s v="1st"/>
    <n v="1"/>
  </r>
  <r>
    <x v="4"/>
    <s v="Region V"/>
    <s v="Masbate"/>
    <n v="113896"/>
    <s v="Mabini Elementary School"/>
    <s v="SAN JACINTO"/>
    <s v="1st "/>
    <n v="1"/>
    <n v="2"/>
    <s v="CONSTRUCTION OF ONE (1) STOREY TWO (2) CLASSROOMS SCHOOL BUILDING (WITH TOILET) WITH PROVISION OF RAINWATER COLLECTOR, SCHOOL FURNITURE, SOLAR PV ENERGY SYSTEM, WATER SYSTEM AND FLOOD MARKER "/>
    <n v="11598060.609999999"/>
    <n v="11468418.82"/>
    <s v="Ongoing"/>
    <n v="0.85"/>
    <d v="2025-05-27T00:00:00"/>
    <d v="1899-12-30T00:00:00"/>
    <s v="INFRA 2024-09-003"/>
    <s v="2024-021"/>
    <d v="2024-09-10T00:00:00"/>
    <d v="2024-09-18T00:00:00"/>
    <d v="2024-09-30T00:00:00"/>
    <d v="2024-10-22T00:00:00"/>
    <d v="2024-12-28T00:00:00"/>
    <s v="SMDF CONSTRUCTION"/>
    <n v="0"/>
    <n v="0"/>
    <n v="0"/>
    <n v="0"/>
    <n v="1"/>
    <n v="0"/>
    <n v="0"/>
    <n v="0"/>
    <n v="0"/>
    <n v="0"/>
    <n v="2"/>
    <n v="0"/>
    <n v="0"/>
    <n v="0"/>
    <n v="0"/>
    <n v="0"/>
    <n v="1"/>
    <n v="0"/>
    <n v="0"/>
    <n v="0"/>
    <n v="0.85"/>
    <m/>
    <m/>
    <m/>
    <m/>
    <m/>
    <m/>
    <m/>
    <m/>
    <m/>
    <s v="1st"/>
    <n v="1"/>
  </r>
  <r>
    <x v="4"/>
    <s v="Region V"/>
    <s v="Masbate"/>
    <n v="113898"/>
    <s v="Roosevelt Elementary School"/>
    <s v="SAN JACINTO"/>
    <s v="1st "/>
    <n v="1"/>
    <n v="2"/>
    <s v="CONSTRUCTION OF ONE (1) STOREY TWO (2) CLASSROOMS SCHOOL BUILDING (WITH TOILET) WITH PROVISION OF RAINWATER COLLECTOR, SCHOOL FURNITURE, SOLAR PV ENERGY SYSTEM, WATER SYSTEM AND FLOOD MARKER "/>
    <n v="12015834.810000001"/>
    <n v="11839039.300000001"/>
    <s v="Ongoing"/>
    <n v="0.9"/>
    <d v="2025-05-27T00:00:00"/>
    <d v="1899-12-30T00:00:00"/>
    <s v="INFRA 2024-08-002"/>
    <s v="2024-028"/>
    <d v="2024-08-12T00:00:00"/>
    <d v="2024-08-20T00:00:00"/>
    <d v="2024-09-02T00:00:00"/>
    <d v="2024-09-20T00:00:00"/>
    <d v="2024-12-28T00:00:00"/>
    <s v="JOHNCB CONSTRUCTION &amp; SUPPLY"/>
    <n v="0"/>
    <n v="0"/>
    <n v="0"/>
    <n v="0"/>
    <n v="1"/>
    <n v="0"/>
    <n v="0"/>
    <n v="0"/>
    <n v="0"/>
    <n v="0"/>
    <n v="2"/>
    <n v="0"/>
    <n v="0"/>
    <n v="0"/>
    <n v="0"/>
    <n v="0"/>
    <n v="1"/>
    <n v="0"/>
    <n v="0"/>
    <n v="0"/>
    <n v="0.9"/>
    <m/>
    <m/>
    <m/>
    <m/>
    <m/>
    <m/>
    <m/>
    <m/>
    <m/>
    <s v="1st"/>
    <n v="1"/>
  </r>
  <r>
    <x v="4"/>
    <s v="Region V"/>
    <s v="Masbate"/>
    <n v="113902"/>
    <s v="Tutuban Elementary School"/>
    <s v="SAN JACINTO"/>
    <s v="1st "/>
    <n v="1"/>
    <n v="2"/>
    <s v="CONSTRUCTION OF ONE (1) STOREY TWO (2) CLASSROOMS SCHOOL BUILDING (WITH TOILET) WITH PROVISION OF RAINWATER COLLECTOR, SCHOOL FURNITURE, SOLAR PV ENERGY SYSTEM, WATER SYSTEM AND FLOOD MARKER "/>
    <n v="11598060.609999999"/>
    <n v="11469699.82"/>
    <s v="Ongoing"/>
    <n v="0.9"/>
    <d v="2025-05-27T00:00:00"/>
    <d v="1899-12-30T00:00:00"/>
    <s v="INFRA 2024-09-003"/>
    <s v="2024-022"/>
    <d v="2024-09-10T00:00:00"/>
    <d v="2024-09-18T00:00:00"/>
    <d v="2024-09-30T00:00:00"/>
    <d v="2024-10-22T00:00:00"/>
    <d v="2024-12-28T00:00:00"/>
    <s v="SMDF CONSTRUCTION"/>
    <n v="0"/>
    <n v="0"/>
    <n v="0"/>
    <n v="0"/>
    <n v="1"/>
    <n v="0"/>
    <n v="0"/>
    <n v="0"/>
    <n v="0"/>
    <n v="0"/>
    <n v="2"/>
    <n v="0"/>
    <n v="0"/>
    <n v="0"/>
    <n v="0"/>
    <n v="0"/>
    <n v="1"/>
    <n v="0"/>
    <n v="0"/>
    <n v="0"/>
    <n v="0.9"/>
    <m/>
    <m/>
    <m/>
    <m/>
    <m/>
    <m/>
    <m/>
    <m/>
    <m/>
    <s v="2nd"/>
    <n v="1"/>
  </r>
  <r>
    <x v="4"/>
    <s v="Region V"/>
    <s v="Masbate City"/>
    <n v="500393"/>
    <s v="Alejandro Delos Reyes Integrated School"/>
    <s v="CITY OF MASBATE (Capital)"/>
    <s v="2nd"/>
    <n v="1"/>
    <n v="4"/>
    <s v="CONSTRUCTION OF SCHOOL BUILDING (WITH TOILET) WITH PROVISION OF RAINWATER COLLECTOR, SCHOOL FURNITURE, SOLAR PV ENERGY SYSTEM, WATER SYSTEM AND FLOOD MARKER "/>
    <n v="20202020.199999999"/>
    <n v="19798704.920000002"/>
    <s v="Completed"/>
    <n v="1"/>
    <d v="2025-04-20T00:00:00"/>
    <d v="2025-04-18T00:00:00"/>
    <s v="LMS 2024 - RV - MASBATE CITY - 001"/>
    <s v="LMS 2024 - RV - MASBATE CITY - 001"/>
    <d v="2024-03-07T00:00:00"/>
    <d v="2024-03-15T00:00:00"/>
    <d v="2024-04-01T00:00:00"/>
    <d v="2024-07-01T00:00:00"/>
    <d v="2024-07-15T00:00:00"/>
    <s v="GINA'S CONSTRUCTION SERVICES"/>
    <n v="0"/>
    <n v="0"/>
    <n v="0"/>
    <n v="0"/>
    <n v="0"/>
    <n v="1"/>
    <n v="0"/>
    <n v="0"/>
    <n v="0"/>
    <n v="0"/>
    <n v="0"/>
    <n v="4"/>
    <n v="0"/>
    <n v="0"/>
    <n v="0"/>
    <n v="0"/>
    <n v="0"/>
    <n v="1"/>
    <n v="0"/>
    <n v="0.81"/>
    <n v="0.18999999999999995"/>
    <n v="5.25"/>
    <m/>
    <m/>
    <m/>
    <m/>
    <m/>
    <m/>
    <m/>
    <m/>
    <s v="1st"/>
    <n v="1"/>
  </r>
  <r>
    <x v="4"/>
    <s v="Region V"/>
    <s v="Sorsogon"/>
    <n v="114136"/>
    <s v="Sto. Nino Elementary School"/>
    <s v="CASTILLA"/>
    <s v="1st "/>
    <n v="1"/>
    <n v="3"/>
    <s v="CONSTRUCTION OF 1STY3CL SCHOOL BUILDING (WITH TOILET) WITH PROVISION OF RAINWATER COLLECTOR, SCHOOL FURNITURE, WATER SYSTEM, SOLAR PV ENERGY SYSTEM"/>
    <n v="18030049.989999998"/>
    <n v="16059049.82"/>
    <s v="Ongoing"/>
    <n v="0.2"/>
    <d v="2025-08-10T00:00:00"/>
    <d v="1899-12-30T00:00:00"/>
    <s v="24-04-004"/>
    <s v="24-04-004"/>
    <d v="2024-04-30T00:00:00"/>
    <d v="2024-05-08T00:00:00"/>
    <d v="2024-05-20T00:00:00"/>
    <d v="2024-12-06T00:00:00"/>
    <d v="2025-03-14T00:00:00"/>
    <s v="144 Cubits Builders and Supply"/>
    <n v="0"/>
    <n v="0"/>
    <n v="0"/>
    <n v="0"/>
    <n v="1"/>
    <n v="0"/>
    <n v="0"/>
    <n v="0"/>
    <n v="0"/>
    <n v="0"/>
    <n v="3"/>
    <n v="0"/>
    <n v="0"/>
    <n v="0"/>
    <n v="0"/>
    <n v="0"/>
    <n v="1"/>
    <n v="0"/>
    <n v="0"/>
    <n v="0"/>
    <n v="0.2"/>
    <m/>
    <m/>
    <m/>
    <m/>
    <m/>
    <m/>
    <m/>
    <m/>
    <m/>
    <s v="3rd"/>
    <n v="1"/>
  </r>
  <r>
    <x v="4"/>
    <s v="Region V"/>
    <s v="Sorsogon"/>
    <n v="302769"/>
    <s v="Sablayan High School"/>
    <s v="JUBAN"/>
    <s v="2nd"/>
    <n v="1"/>
    <n v="4"/>
    <s v="CONSTRUCTION OF 1STY4CL SCHOOL BUILDING (WITH TOILET) WITH PROVISION OF RAINWATER COLLECTOR, SCHOOL FURNITURE, WATER SYSTEM, SOLAR PV ENERGY SYSTEM, SLOPE PROTECTION PROTECTION"/>
    <n v="20447749.049999997"/>
    <n v="18206941.629999999"/>
    <s v="Ongoing"/>
    <n v="0.1"/>
    <d v="2025-09-09T00:00:00"/>
    <d v="1899-12-30T00:00:00"/>
    <s v="24-04-004"/>
    <s v="24-04-004"/>
    <d v="2024-04-30T00:00:00"/>
    <d v="2024-05-08T00:00:00"/>
    <d v="2024-05-20T00:00:00"/>
    <d v="2024-12-06T00:00:00"/>
    <d v="2025-03-14T00:00:00"/>
    <s v="144 Cubits Builders and Supply"/>
    <n v="0"/>
    <n v="0"/>
    <n v="0"/>
    <n v="0"/>
    <n v="1"/>
    <n v="0"/>
    <n v="0"/>
    <n v="0"/>
    <n v="0"/>
    <n v="0"/>
    <n v="4"/>
    <n v="0"/>
    <n v="0"/>
    <n v="0"/>
    <n v="0"/>
    <n v="0"/>
    <n v="1"/>
    <n v="0"/>
    <n v="0"/>
    <n v="0"/>
    <n v="0.1"/>
    <m/>
    <m/>
    <m/>
    <m/>
    <m/>
    <m/>
    <m/>
    <m/>
    <m/>
    <s v="2nd"/>
    <n v="1"/>
  </r>
  <r>
    <x v="4"/>
    <s v="Region VI"/>
    <s v="Aklan"/>
    <n v="114860"/>
    <s v="Cogon Elementary School"/>
    <s v="MALINAO"/>
    <s v="2nd "/>
    <n v="1"/>
    <n v="3"/>
    <s v="PROPOSED CONSTRUCTION OF ONE (1) STOREY - THREE (3) CLASSROOMS SCHOOL BUILDING (WITH COMMON TOILET) WITH PROVISION OF RAINWATER COLLECTOR, SCHOOL FURNITURE, SOLAR PV ENERGY SYSTEM, AND WATER SYSTEM"/>
    <n v="21223289.100000001"/>
    <n v="20460400.84"/>
    <s v="Completed"/>
    <n v="1"/>
    <d v="2025-01-31T00:00:00"/>
    <d v="2025-02-14T00:00:00"/>
    <s v="DepED-RO6-D1-2024-CY2024-LMS-056-2024"/>
    <s v="DepED-RO6-D1-2024-CY2024-LMS-056-2024"/>
    <d v="2023-11-14T00:00:00"/>
    <d v="2023-11-21T00:00:00"/>
    <d v="2023-12-04T00:00:00"/>
    <d v="2024-01-19T00:00:00"/>
    <d v="2024-05-29T00:00:00"/>
    <s v="GMO CONSTRUCTION"/>
    <s v="Completed"/>
    <n v="0"/>
    <n v="0"/>
    <n v="0"/>
    <n v="0"/>
    <n v="1"/>
    <n v="0"/>
    <n v="0"/>
    <n v="0"/>
    <n v="0"/>
    <n v="0"/>
    <n v="3"/>
    <n v="0"/>
    <n v="0"/>
    <n v="0"/>
    <n v="0"/>
    <n v="0"/>
    <n v="1"/>
    <n v="0"/>
    <n v="1"/>
    <n v="0"/>
    <n v="2.25"/>
    <m/>
    <m/>
    <m/>
    <m/>
    <m/>
    <m/>
    <m/>
    <m/>
    <s v="3rd"/>
    <n v="1"/>
  </r>
  <r>
    <x v="4"/>
    <s v="Region VI"/>
    <s v="Antique"/>
    <n v="115268"/>
    <s v="Panpanan I ES"/>
    <s v="SAN REMIGIO"/>
    <s v="Lone "/>
    <n v="1"/>
    <n v="2"/>
    <s v="PROPOSED CONSTRUCTION OF ONE(1) UNIT -  ONE (1) STOREY - TWO (2) CLASSROOMS SCHOOL BUILDING (WITH COMMON TOILET) WITH PROVISION OF RAINWATER COLLECTOR, SCHOOL FURNITURE, SOLAR PV ENERGY SYSTEM, AND WATER SYSTEM"/>
    <n v="17377521.030000001"/>
    <n v="12162100.859999999"/>
    <s v="Ongoing"/>
    <n v="0.3"/>
    <d v="2025-09-19T00:00:00"/>
    <d v="1899-12-30T00:00:00"/>
    <s v="R6-D2-GAA2024-07-NC"/>
    <s v="R6-D2-GAA2024-07-NC"/>
    <d v="2024-01-26T00:00:00"/>
    <d v="2024-02-02T00:00:00"/>
    <d v="2024-02-16T00:00:00"/>
    <d v="2024-04-05T00:00:00"/>
    <d v="2024-07-19T00:00:00"/>
    <s v="MDG Const. &amp; Supply"/>
    <s v="Already issued ressumption order last February 24, 2025"/>
    <n v="0"/>
    <n v="0"/>
    <n v="0"/>
    <n v="1"/>
    <n v="0"/>
    <n v="0"/>
    <n v="0"/>
    <n v="0"/>
    <n v="0"/>
    <n v="2"/>
    <n v="0"/>
    <n v="0"/>
    <n v="0"/>
    <n v="0"/>
    <n v="0"/>
    <n v="1"/>
    <n v="0"/>
    <n v="0"/>
    <n v="0.15"/>
    <n v="0.15"/>
    <m/>
    <m/>
    <m/>
    <m/>
    <m/>
    <m/>
    <m/>
    <m/>
    <m/>
    <s v="3rd"/>
    <n v="1"/>
  </r>
  <r>
    <x v="4"/>
    <s v="Region VI"/>
    <s v="Cadiz City"/>
    <n v="117533"/>
    <s v="Hiyang-Hiyang ES"/>
    <s v="CADIZ CITY"/>
    <s v="2nd "/>
    <n v="1"/>
    <n v="5"/>
    <s v="CONSTRUCTION OF 1STY 5CL SCHOOL BUILDING (WITH TOILET) WITH PROVISION OF RAINWATER COLLECTOR, SCHOOL FURNITURE, SOLAR PV ENERGY SYSTEM, AND WATER SYSTEM with hauling cost"/>
    <n v="16383838.380000001"/>
    <n v="15997903.42"/>
    <s v="Ongoing"/>
    <n v="0.75"/>
    <d v="2025-03-07T00:00:00"/>
    <d v="1899-12-30T00:00:00"/>
    <n v="0"/>
    <n v="0"/>
    <d v="2024-06-27T00:00:00"/>
    <d v="2024-07-05T00:00:00"/>
    <d v="2024-07-24T00:00:00"/>
    <d v="2024-08-06T00:00:00"/>
    <d v="2024-02-10T00:00:00"/>
    <s v="Keanne construction services"/>
    <s v="With approved 150CD time extension due to unpassable road (landslide/manual hauling/unpassable road) Project ID and Contract ID to be confirmed from the BAC Secretariat"/>
    <n v="0"/>
    <n v="0"/>
    <n v="0"/>
    <n v="1"/>
    <n v="0"/>
    <n v="0"/>
    <n v="0"/>
    <n v="0"/>
    <n v="0"/>
    <n v="5"/>
    <n v="0"/>
    <n v="0"/>
    <n v="0"/>
    <n v="0"/>
    <n v="0"/>
    <n v="1"/>
    <n v="0"/>
    <n v="0"/>
    <n v="0.35"/>
    <n v="0.4"/>
    <m/>
    <m/>
    <m/>
    <m/>
    <m/>
    <m/>
    <m/>
    <m/>
    <m/>
    <s v="4th"/>
    <n v="1"/>
  </r>
  <r>
    <x v="4"/>
    <s v="Region VI"/>
    <s v="Capiz"/>
    <n v="500796"/>
    <s v="Duluan Integrated School"/>
    <s v="MA-AYON"/>
    <s v="1st"/>
    <n v="1"/>
    <n v="4"/>
    <s v="CONSTRUCTION OF 1STY 4CL SCHOOL BUILDING (WITH TOILET) WITH PROVISION OF RAINWATER COLLECTOR, SCHOOL FURNITURE, SOLAR PV ENERGY SYSTEM, AND WATER SYSTEM"/>
    <n v="24242424.239999998"/>
    <n v="14878415.300000001"/>
    <s v="Ongoing"/>
    <n v="0.85"/>
    <d v="2025-06-19T00:00:00"/>
    <d v="1899-12-30T00:00:00"/>
    <s v="R6-DepEd-Capiz-CY 2024-BEFF-DuluanIS-Lot1"/>
    <s v="CB No. 2024 - 032"/>
    <d v="2024-06-28T00:00:00"/>
    <d v="2024-07-10T00:00:00"/>
    <d v="2024-07-22T00:00:00"/>
    <d v="2024-08-15T00:00:00"/>
    <d v="2024-10-14T00:00:00"/>
    <s v="AMD ENGINEERING AND CONSTRUCTION SUPPLY"/>
    <s v="REQUESTED FOR 60 CD TIME EXTENSION. APPROVED LAST APRIL 2, 2025"/>
    <n v="0"/>
    <n v="0"/>
    <n v="0"/>
    <n v="1"/>
    <n v="0"/>
    <n v="0"/>
    <n v="0"/>
    <n v="0"/>
    <n v="0"/>
    <n v="4"/>
    <n v="0"/>
    <n v="0"/>
    <n v="0"/>
    <n v="0"/>
    <n v="0"/>
    <n v="1"/>
    <n v="0"/>
    <n v="0"/>
    <n v="0.45"/>
    <n v="0.39999999999999997"/>
    <m/>
    <m/>
    <m/>
    <m/>
    <m/>
    <m/>
    <m/>
    <m/>
    <m/>
    <s v="1st"/>
    <n v="1"/>
  </r>
  <r>
    <x v="4"/>
    <s v="Region VI"/>
    <s v="Capiz"/>
    <n v="501439"/>
    <s v="Sinamongan Integrated School"/>
    <s v="PILAR"/>
    <s v="1st"/>
    <n v="1"/>
    <n v="4"/>
    <s v="CONSTRUCTION OF 1STY 4CL SCHOOL BUILDING (WITH TOILET) WITH PROVISION OF RAINWATER COLLECTOR, SCHOOL FURNITURE, SOLAR PV ENERGY SYSTEM, AND WATER SYSTEM"/>
    <n v="21919191.920000002"/>
    <n v="13454000"/>
    <s v="Ongoing"/>
    <n v="0.95"/>
    <d v="2025-05-03T00:00:00"/>
    <d v="1899-12-30T00:00:00"/>
    <s v="R6-DepEd-Capiz-CY 2024-BEFF-SinamonganIS-Lot2"/>
    <s v="CB No. 2024 - 033"/>
    <d v="2024-06-28T00:00:00"/>
    <d v="2024-07-10T00:00:00"/>
    <d v="2024-07-22T00:00:00"/>
    <d v="2024-08-15T00:00:00"/>
    <d v="2024-10-25T00:00:00"/>
    <s v="TUNGALA CONSTRUCTION SERVICES"/>
    <s v="SUBSTANTIALLY COMPLETED"/>
    <n v="0"/>
    <n v="0"/>
    <n v="0"/>
    <n v="1"/>
    <n v="0"/>
    <n v="0"/>
    <n v="0"/>
    <n v="0"/>
    <n v="0"/>
    <n v="4"/>
    <n v="0"/>
    <n v="0"/>
    <n v="0"/>
    <n v="0"/>
    <n v="0"/>
    <n v="1"/>
    <n v="0"/>
    <n v="0"/>
    <n v="0.5"/>
    <n v="0.44999999999999996"/>
    <m/>
    <m/>
    <m/>
    <m/>
    <m/>
    <m/>
    <m/>
    <m/>
    <m/>
    <s v="5th"/>
    <n v="1"/>
  </r>
  <r>
    <x v="4"/>
    <s v="Region VI"/>
    <s v="Guimaras"/>
    <n v="115903"/>
    <s v="Paaralan ng Buhay ng Taras"/>
    <s v="NUEVA VALENCIA"/>
    <s v="Lone "/>
    <n v="1"/>
    <n v="4"/>
    <s v="PROPOSED CONSTRUCTION OF ONE (1) STOREY - FOUR (4) CLASSROOMS SCHOOL BUILDING (WITH COMMON TOILET) WITH PROVISION OF RAINWATER COLLECTOR, SCHOOL FURNITURE, AND WATER SYSTEM"/>
    <n v="17188760.849999998"/>
    <n v="16914477.629999999"/>
    <s v="Completed"/>
    <n v="1"/>
    <d v="2024-10-26T00:00:00"/>
    <d v="2024-12-27T00:00:00"/>
    <s v="No. 06-2024"/>
    <s v="No. 06-2024"/>
    <d v="2023-10-16T00:00:00"/>
    <d v="2023-10-24T00:00:00"/>
    <d v="2023-11-05T00:00:00"/>
    <d v="2024-05-13T00:00:00"/>
    <d v="2024-05-24T00:00:00"/>
    <s v="Early Riser Construction"/>
    <s v="With approved time extension due to unworkable weather conditions &amp; change/increase of elevation"/>
    <n v="0"/>
    <n v="0"/>
    <n v="0"/>
    <n v="0"/>
    <n v="1"/>
    <n v="0"/>
    <n v="0"/>
    <n v="0"/>
    <n v="0"/>
    <n v="0"/>
    <n v="4"/>
    <n v="0"/>
    <n v="0"/>
    <n v="0"/>
    <n v="0"/>
    <n v="0"/>
    <n v="1"/>
    <n v="0"/>
    <n v="1"/>
    <n v="0"/>
    <n v="1.25"/>
    <m/>
    <m/>
    <m/>
    <m/>
    <m/>
    <m/>
    <m/>
    <m/>
    <s v="5th"/>
    <n v="0"/>
  </r>
  <r>
    <x v="4"/>
    <s v="Region VI"/>
    <s v="Himamaylan City"/>
    <n v="117066"/>
    <s v="Balatogan Elementary School"/>
    <s v="CITY OF HIMAMAYLAN"/>
    <s v="5th "/>
    <n v="1"/>
    <n v="3"/>
    <s v="CONSTRUCTION OF ONE (1) STOREY - THREE (3) CLASSROOMS SCHOOL BUILDING (WITH COMMON TOILET) WITH PROVISION OF RAINWATER COLLECTOR, SCHOOL FURNITURE, SOLAR PV ENERGY SYSTEM, AND WATER SYSTEM"/>
    <n v="17171717.170000002"/>
    <n v="16860289.870000001"/>
    <s v="Ongoing"/>
    <n v="0.75"/>
    <d v="2025-06-12T00:00:00"/>
    <d v="1899-12-30T00:00:00"/>
    <s v="2024-10-0006"/>
    <s v="2024-10-0006"/>
    <d v="2024-06-29T00:00:00"/>
    <d v="2024-07-11T00:00:00"/>
    <d v="2024-07-23T00:00:00"/>
    <d v="2024-08-20T00:00:00"/>
    <d v="2024-10-08T00:00:00"/>
    <s v="JCORD Construction "/>
    <s v="On going"/>
    <n v="0"/>
    <n v="0"/>
    <n v="0"/>
    <n v="1"/>
    <n v="0"/>
    <n v="0"/>
    <n v="0"/>
    <n v="0"/>
    <n v="0"/>
    <n v="3"/>
    <n v="0"/>
    <n v="0"/>
    <n v="0"/>
    <n v="0"/>
    <n v="0"/>
    <n v="1"/>
    <n v="0"/>
    <n v="0"/>
    <n v="0.3"/>
    <n v="0.45"/>
    <m/>
    <m/>
    <m/>
    <m/>
    <m/>
    <m/>
    <m/>
    <m/>
    <m/>
    <s v="1st"/>
    <n v="1"/>
  </r>
  <r>
    <x v="4"/>
    <s v="Region VI"/>
    <s v="Iloilo"/>
    <n v="116833"/>
    <s v="Lubog Primary School"/>
    <s v="TIGBAUAN"/>
    <s v="1st "/>
    <n v="1"/>
    <n v="4"/>
    <s v="CONSTRUCTION OF 1STY 4CL SCHOOL BUILDING (WITH TOILET) WITH PROVISION OF RAINWATER COLLECTOR, SCHOOL FURNITURE, SOLAR PV ENERGY SYSTEM, WATER SYSTEM AND FLOOD MARKER "/>
    <n v="19802964.969999999"/>
    <n v="12634605.869999999"/>
    <s v="Ongoing"/>
    <n v="0.5"/>
    <d v="2025-10-10T00:00:00"/>
    <d v="1899-12-30T00:00:00"/>
    <s v="BEFF2024-RVI-022-ILOILO-LMS-L3"/>
    <s v="BEFF2024-RVI-022-ILOILO-LMS-L3"/>
    <d v="2024-08-07T00:00:00"/>
    <d v="2024-08-14T00:00:00"/>
    <d v="2024-08-30T00:00:00"/>
    <d v="2024-09-13T00:00:00"/>
    <d v="2025-02-12T00:00:00"/>
    <s v="EC Builders"/>
    <s v="ongoing"/>
    <n v="0"/>
    <n v="0"/>
    <n v="0"/>
    <n v="1"/>
    <n v="0"/>
    <n v="0"/>
    <n v="0"/>
    <n v="0"/>
    <n v="0"/>
    <n v="4"/>
    <n v="0"/>
    <n v="0"/>
    <n v="0"/>
    <n v="0"/>
    <n v="0"/>
    <n v="1"/>
    <n v="0"/>
    <n v="0"/>
    <n v="0.2"/>
    <n v="0.3"/>
    <m/>
    <m/>
    <m/>
    <m/>
    <m/>
    <m/>
    <m/>
    <m/>
    <m/>
    <s v="1st"/>
    <n v="1"/>
  </r>
  <r>
    <x v="4"/>
    <s v="Region VI"/>
    <s v="Iloilo"/>
    <n v="115973"/>
    <s v="Aglay-ao Primary School"/>
    <s v="ANILAO"/>
    <s v="4th "/>
    <n v="1"/>
    <n v="4"/>
    <s v="CONSTRUCTION OF 1STY 4CL SCHOOL BUILDING (WITH TOILET) WITH PROVISION OF RAINWATER COLLECTOR, SCHOOL FURNITURE, SOLAR PV ENERGY SYSTEM, WATER SYSTEM AND FLOOD MARKER "/>
    <n v="19802964.969999999"/>
    <n v="14058943.18"/>
    <s v="Ongoing"/>
    <n v="0.4"/>
    <d v="2025-04-04T00:00:00"/>
    <d v="1899-12-30T00:00:00"/>
    <s v="BEFF2024-RVI-022-ILOILO-LMS-L2"/>
    <s v="BEFF2024-RVI-022-ILOILO-LMS-L2"/>
    <d v="2024-07-03T00:00:00"/>
    <d v="2024-07-10T00:00:00"/>
    <d v="2024-07-22T00:00:00"/>
    <d v="2024-12-23T00:00:00"/>
    <d v="2025-02-27T00:00:00"/>
    <s v="CDJ Builders Corporation"/>
    <s v="ongoing"/>
    <n v="0"/>
    <n v="0"/>
    <n v="0"/>
    <n v="1"/>
    <n v="0"/>
    <n v="0"/>
    <n v="0"/>
    <n v="0"/>
    <n v="0"/>
    <n v="4"/>
    <n v="0"/>
    <n v="0"/>
    <n v="0"/>
    <n v="0"/>
    <n v="0"/>
    <n v="1"/>
    <n v="0"/>
    <n v="0"/>
    <n v="0.25"/>
    <n v="0.15000000000000002"/>
    <m/>
    <m/>
    <m/>
    <m/>
    <m/>
    <m/>
    <m/>
    <m/>
    <m/>
    <s v="1st"/>
    <n v="1"/>
  </r>
  <r>
    <x v="4"/>
    <s v="Region VI"/>
    <s v="Iloilo"/>
    <n v="116064"/>
    <s v="California PS"/>
    <s v="BAROTAC VIEJO"/>
    <s v="5th "/>
    <n v="1"/>
    <n v="4"/>
    <s v="CONSTRUCTION OF 1STY 4CL SCHOOL BUILDING (WITH TOILET) WITH PROVISION OF RAINWATER COLLECTOR, SCHOOL FURNITURE, SOLAR PV ENERGY SYSTEM, WATER SYSTEM AND FLOOD MARKER "/>
    <n v="19802964.969999999"/>
    <n v="13610045.75"/>
    <s v="Ongoing"/>
    <n v="0.3"/>
    <d v="2025-04-04T00:00:00"/>
    <d v="1899-12-30T00:00:00"/>
    <s v="BEFF2024-RVI-022-ILOILO-LMS-L1"/>
    <s v="BEFF2024-RVI-022-ILOILO-LMS-L1"/>
    <d v="2024-07-03T00:00:00"/>
    <d v="2024-07-10T00:00:00"/>
    <d v="2024-07-22T00:00:00"/>
    <d v="2024-12-23T00:00:00"/>
    <d v="2025-02-27T00:00:00"/>
    <s v="CDJ Builders Corporation"/>
    <s v="with NTP"/>
    <n v="0"/>
    <n v="0"/>
    <n v="0"/>
    <n v="1"/>
    <n v="0"/>
    <n v="0"/>
    <n v="0"/>
    <n v="0"/>
    <n v="0"/>
    <n v="4"/>
    <n v="0"/>
    <n v="0"/>
    <n v="0"/>
    <n v="0"/>
    <n v="0"/>
    <n v="1"/>
    <n v="0"/>
    <n v="0"/>
    <n v="0.15"/>
    <n v="0.15"/>
    <m/>
    <m/>
    <m/>
    <m/>
    <m/>
    <m/>
    <m/>
    <m/>
    <m/>
    <s v="1st"/>
    <n v="1"/>
  </r>
  <r>
    <x v="4"/>
    <s v="Region VI"/>
    <s v="Negros Occidental"/>
    <n v="117026"/>
    <s v="Gahit ES"/>
    <s v="ENRIQUE B. MAGALONA (SARAVIA)"/>
    <s v="3rd "/>
    <n v="1"/>
    <n v="3"/>
    <s v="CONSTRUCTION OF 1STY3CL SCHOOL BUILDING (WITH TOILET) WITH PROVISION OF RAINWATER COLLECTOR, SCHOOL FURNITURE, SOLAR PV ENERGY SYSTEM, WATER SYSTEM AND FLOOD MARKER "/>
    <n v="11351550.98"/>
    <n v="11139555.27"/>
    <s v="Ongoing"/>
    <n v="0.85"/>
    <d v="2025-03-03T00:00:00"/>
    <d v="1899-12-30T00:00:00"/>
    <s v="23-11-29"/>
    <s v="24-09-005"/>
    <d v="2023-11-20T00:00:00"/>
    <d v="2023-11-27T00:00:00"/>
    <d v="2023-12-11T00:00:00"/>
    <d v="2024-07-26T00:00:00"/>
    <d v="2024-09-17T00:00:00"/>
    <s v="KEANNE CONSTRUCTION SERVICES"/>
    <s v="on-going"/>
    <n v="0"/>
    <n v="0"/>
    <n v="0"/>
    <n v="1"/>
    <n v="0"/>
    <n v="0"/>
    <n v="0"/>
    <n v="0"/>
    <n v="0"/>
    <n v="3"/>
    <n v="0"/>
    <n v="0"/>
    <n v="0"/>
    <n v="0"/>
    <n v="0"/>
    <n v="1"/>
    <n v="0"/>
    <n v="0"/>
    <n v="0.7"/>
    <n v="0.15000000000000002"/>
    <m/>
    <m/>
    <m/>
    <m/>
    <m/>
    <m/>
    <m/>
    <m/>
    <m/>
    <s v="1st"/>
    <n v="1"/>
  </r>
  <r>
    <x v="4"/>
    <s v="Region VI"/>
    <s v="Negros Occidental"/>
    <n v="117262"/>
    <s v="E. Basa ES"/>
    <s v="MOISES PADILLA (MAGALLON)"/>
    <s v="5th "/>
    <n v="1"/>
    <n v="3"/>
    <s v="CONSTRUCTION OF 1STY3CL SCHOOL BUILDING (WITH TOILET) WITH PROVISION OF RAINWATER COLLECTOR, SCHOOL FURNITURE, SOLAR PV ENERGY SYSTEM, WATER SYSTEM AND FLOOD MARKER "/>
    <n v="11351550.98"/>
    <n v="9895300.9000000004"/>
    <s v="Ongoing"/>
    <n v="0.85"/>
    <d v="2025-02-15T00:00:00"/>
    <d v="1899-12-30T00:00:00"/>
    <s v="23-11-29"/>
    <s v="24-09-003"/>
    <d v="2023-11-20T00:00:00"/>
    <d v="2023-11-27T00:00:00"/>
    <d v="2023-12-11T00:00:00"/>
    <d v="2024-07-26T00:00:00"/>
    <d v="2024-09-04T00:00:00"/>
    <s v="CGGFR Construction and Construction Supply"/>
    <s v="on-going"/>
    <n v="0"/>
    <n v="0"/>
    <n v="0"/>
    <n v="1"/>
    <n v="0"/>
    <n v="0"/>
    <n v="0"/>
    <n v="0"/>
    <n v="0"/>
    <n v="3"/>
    <n v="0"/>
    <n v="0"/>
    <n v="0"/>
    <n v="0"/>
    <n v="0"/>
    <n v="1"/>
    <n v="0"/>
    <n v="0"/>
    <n v="0.75"/>
    <n v="9.9999999999999978E-2"/>
    <m/>
    <m/>
    <m/>
    <m/>
    <m/>
    <m/>
    <m/>
    <m/>
    <m/>
    <s v="1st"/>
    <n v="1"/>
  </r>
  <r>
    <x v="4"/>
    <s v="Region VI"/>
    <s v="Negros Occidental"/>
    <n v="180510"/>
    <s v="Montelo ES"/>
    <s v="ILOG"/>
    <s v="6th "/>
    <n v="1"/>
    <n v="3"/>
    <s v="CONSTRUCTION OF 1STY3CL SCHOOL BUILDING (WITH TOILET) WITH PROVISION OF RAINWATER COLLECTOR, SCHOOL FURNITURE, SOLAR PV ENERGY SYSTEM, WATER SYSTEM AND FLOOD MARKER "/>
    <n v="11351550.98"/>
    <n v="11222892.59"/>
    <s v="Ongoing"/>
    <n v="0.85"/>
    <d v="2025-03-03T00:00:00"/>
    <d v="1899-12-30T00:00:00"/>
    <s v="23-11-004"/>
    <s v="24-09-004"/>
    <d v="2023-11-20T00:00:00"/>
    <d v="2023-11-27T00:00:00"/>
    <d v="2023-12-11T00:00:00"/>
    <d v="2024-07-26T00:00:00"/>
    <d v="2024-09-20T00:00:00"/>
    <s v="Par Builders"/>
    <s v="on-going"/>
    <n v="0"/>
    <n v="0"/>
    <n v="0"/>
    <n v="1"/>
    <n v="0"/>
    <n v="0"/>
    <n v="0"/>
    <n v="0"/>
    <n v="0"/>
    <n v="3"/>
    <n v="0"/>
    <n v="0"/>
    <n v="0"/>
    <n v="0"/>
    <n v="0"/>
    <n v="1"/>
    <n v="0"/>
    <n v="0"/>
    <n v="0.45"/>
    <n v="0.39999999999999997"/>
    <m/>
    <m/>
    <m/>
    <m/>
    <m/>
    <m/>
    <m/>
    <m/>
    <m/>
    <s v="1st"/>
    <n v="1"/>
  </r>
  <r>
    <x v="4"/>
    <s v="Region VII"/>
    <s v="Cebu"/>
    <n v="119637"/>
    <s v="TUBOD ES"/>
    <s v="SAN FERNANDO"/>
    <s v="1st "/>
    <n v="1"/>
    <n v="4"/>
    <s v="PROPOSED CONSTRUCTION OF TWO (2) UNITS ONE (1) STOREY - TWO (2) CLASSROOMS SCHOOL BUILDING (WITH COMMON TOILET) WITH PROVISION OF SCHOOL FURNITURE AND WATER SYSTEM (DEEP WELL)"/>
    <n v="14679322.67"/>
    <n v="10400000"/>
    <s v="Ongoing"/>
    <n v="0.8"/>
    <s v="28/04/2025"/>
    <d v="1899-12-30T00:00:00"/>
    <s v="CY 2024 BEFF LMS-DepED-R7-Cebu-01"/>
    <s v="CY 2024 BEFF LMS-DepED-R7-Cebu-01"/>
    <d v="2024-11-06T00:00:00"/>
    <s v="18/06/2024"/>
    <d v="2024-02-07T00:00:00"/>
    <s v="16/08/2024"/>
    <s v="22/10/2024"/>
    <s v="TRI-BAIRN CONSTRUCTION"/>
    <n v="0"/>
    <n v="0"/>
    <n v="0"/>
    <n v="0"/>
    <n v="1"/>
    <n v="0"/>
    <n v="0"/>
    <n v="0"/>
    <n v="0"/>
    <n v="0"/>
    <n v="4"/>
    <n v="0"/>
    <n v="0"/>
    <n v="0"/>
    <n v="0"/>
    <n v="0"/>
    <n v="1"/>
    <n v="0"/>
    <n v="0"/>
    <n v="0.6"/>
    <n v="0.20000000000000007"/>
    <m/>
    <m/>
    <m/>
    <m/>
    <m/>
    <m/>
    <m/>
    <m/>
    <m/>
    <s v="1st"/>
    <n v="0"/>
  </r>
  <r>
    <x v="4"/>
    <s v="Region VII"/>
    <s v="Cebu"/>
    <n v="119699"/>
    <s v="LIPTONG ES"/>
    <s v="SANTANDER"/>
    <s v="2nd"/>
    <n v="1"/>
    <n v="4"/>
    <s v="PROPOSED CONSTRUCTION OF ONE (1) STOREY - FOUR (4) CLASSROOMS SCHOOL BUILDING (WITH COMMON TOILET) WITH PROVISION OF SCHOOL FURNITURE AND WATER SYSTEM (DEEP WELL)"/>
    <n v="11508290.01"/>
    <n v="11393207.109999999"/>
    <s v="Completed"/>
    <n v="1"/>
    <s v="28/04/2025"/>
    <s v="28/04/2025"/>
    <s v="CY 2024 BEFF LMS-DepED-R7-Cebu-02"/>
    <s v="CY 2024 BEFF LMS-DepED-R7-Cebu-02"/>
    <d v="2024-11-06T00:00:00"/>
    <s v="18/06/2024"/>
    <d v="2024-02-07T00:00:00"/>
    <s v="16/08/2024"/>
    <s v="22/10/2024"/>
    <s v="RT CONSTRUCTION &amp; ENTERPRISES"/>
    <n v="0"/>
    <n v="0"/>
    <n v="0"/>
    <n v="0"/>
    <n v="0"/>
    <n v="1"/>
    <n v="0"/>
    <n v="0"/>
    <n v="0"/>
    <n v="0"/>
    <n v="0"/>
    <n v="4"/>
    <n v="0"/>
    <n v="0"/>
    <n v="0"/>
    <n v="0"/>
    <n v="0"/>
    <n v="1"/>
    <n v="0"/>
    <n v="0.8"/>
    <n v="0.19999999999999996"/>
    <n v="5.25"/>
    <m/>
    <m/>
    <m/>
    <m/>
    <m/>
    <m/>
    <m/>
    <m/>
    <s v="6th"/>
    <n v="0"/>
  </r>
  <r>
    <x v="4"/>
    <s v="Region VII"/>
    <s v="Cebu"/>
    <n v="118976"/>
    <s v="KALUANGAN II"/>
    <s v="ASTURIAS"/>
    <s v="3rd "/>
    <n v="1"/>
    <n v="4"/>
    <s v="PROPOSED CONSTRUCTION OF ONE (1) STOREY - FOUR (4) CLASSROOMS SCHOOL BUILDING (WITH COMMON TOILET) WITH PROVISION OF SCHOOL FURNITURE AND WATER SYSTEM (DEEP WELL)"/>
    <n v="11508290.01"/>
    <n v="11328208.140000001"/>
    <s v="Completed"/>
    <n v="1"/>
    <s v="28/04/2025"/>
    <s v="28/04/2025"/>
    <s v="CY 2024 BEFF LMS-DepED-R7-Cebu-03"/>
    <s v="CY 2024 BEFF LMS-DepED-R7-Cebu-03"/>
    <d v="2024-11-06T00:00:00"/>
    <s v="18/06/2024"/>
    <d v="2024-02-07T00:00:00"/>
    <s v="16/08/2024"/>
    <s v="22/10/2024"/>
    <s v="ANIELTHON CONSTRUCTION &amp; SUPPLY"/>
    <n v="0"/>
    <n v="0"/>
    <n v="0"/>
    <n v="0"/>
    <n v="0"/>
    <n v="1"/>
    <n v="0"/>
    <n v="0"/>
    <n v="0"/>
    <n v="0"/>
    <n v="0"/>
    <n v="4"/>
    <n v="0"/>
    <n v="0"/>
    <n v="0"/>
    <n v="0"/>
    <n v="0"/>
    <n v="1"/>
    <n v="0"/>
    <n v="0.8"/>
    <n v="0.19999999999999996"/>
    <n v="5.25"/>
    <m/>
    <m/>
    <m/>
    <m/>
    <m/>
    <m/>
    <m/>
    <m/>
    <s v="6th"/>
    <n v="0"/>
  </r>
  <r>
    <x v="4"/>
    <s v="Region VII"/>
    <s v="Cebu"/>
    <n v="119435"/>
    <s v="TARONG ES"/>
    <s v="MADRIDEJOS"/>
    <s v="4th "/>
    <n v="1"/>
    <n v="2"/>
    <s v="PROPOSED CONSTRUCTION OF ONE (1) STOREY - TWO (2) CLASSROOMS SCHOOL BUILDING (WITH COMMON TOILET) WITH PROVISION OF SCHOOL FURNITURE AND WATER SYSTEM (DEEP WELL)"/>
    <n v="8027122.46"/>
    <n v="7907423.9699999997"/>
    <s v="Ongoing"/>
    <n v="0.8"/>
    <s v="29/03/2025"/>
    <d v="1899-12-30T00:00:00"/>
    <s v="CY 2024 BEFF LMS-DepED-R7-Cebu-04"/>
    <s v="CY 2024 BEFF LMS-DepED-R7-Cebu-04"/>
    <d v="2024-11-06T00:00:00"/>
    <s v="18/06/2024"/>
    <d v="2024-02-07T00:00:00"/>
    <s v="16/08/2024"/>
    <s v="22/10/2024"/>
    <s v="ROVILLA CONSTRUCTION"/>
    <n v="0"/>
    <n v="0"/>
    <n v="0"/>
    <n v="0"/>
    <n v="1"/>
    <n v="0"/>
    <n v="0"/>
    <n v="0"/>
    <n v="0"/>
    <n v="0"/>
    <n v="2"/>
    <n v="0"/>
    <n v="0"/>
    <n v="0"/>
    <n v="0"/>
    <n v="0"/>
    <n v="1"/>
    <n v="0"/>
    <n v="0"/>
    <n v="0.5"/>
    <n v="0.30000000000000004"/>
    <m/>
    <m/>
    <m/>
    <m/>
    <m/>
    <m/>
    <m/>
    <m/>
    <m/>
    <s v="6th"/>
    <n v="0"/>
  </r>
  <r>
    <x v="4"/>
    <s v="Region VII"/>
    <s v="Cebu"/>
    <n v="119214"/>
    <s v="CAN-IBUANG PS"/>
    <s v="CATMON"/>
    <s v="5th"/>
    <n v="1"/>
    <n v="2"/>
    <s v="PROPOSED CONSTRUCTION OF ONE (1) STOREY - TWO (2) CLASSROOMS SCHOOL BUILDING (WITH COMMON TOILET) WITH PROVISION OF SCHOOL FURNITURE AND WATER SYSTEM (DEEP WELL)"/>
    <n v="8027122.46"/>
    <n v="7900000"/>
    <s v="Completed"/>
    <n v="1"/>
    <s v="29/03/2025"/>
    <s v="29/03/2025"/>
    <s v="CY 2024 BEFF LMS-DepED-R7-Cebu-05"/>
    <s v="CY 2024 BEFF LMS-DepED-R7-Cebu-05"/>
    <d v="2024-11-06T00:00:00"/>
    <s v="18/06/2024"/>
    <d v="2024-02-07T00:00:00"/>
    <s v="16/08/2024"/>
    <s v="22/10/2024"/>
    <s v="TRI-BAIRN CONSTRUCTION"/>
    <n v="0"/>
    <n v="0"/>
    <n v="0"/>
    <n v="0"/>
    <n v="0"/>
    <n v="1"/>
    <n v="0"/>
    <n v="0"/>
    <n v="0"/>
    <n v="0"/>
    <n v="0"/>
    <n v="2"/>
    <n v="0"/>
    <n v="0"/>
    <n v="0"/>
    <n v="0"/>
    <n v="0"/>
    <n v="1"/>
    <n v="0"/>
    <n v="0.85"/>
    <n v="0.15000000000000002"/>
    <n v="5.25"/>
    <m/>
    <m/>
    <m/>
    <m/>
    <m/>
    <m/>
    <m/>
    <m/>
    <s v="2nd"/>
    <n v="0"/>
  </r>
  <r>
    <x v="4"/>
    <s v="Region VII"/>
    <s v="Negros Oriental"/>
    <n v="120293"/>
    <s v="Buto Primary School"/>
    <s v="JIMALALUD"/>
    <s v="1st "/>
    <n v="1"/>
    <n v="4"/>
    <s v="PROPOSED CONSTRUCTION OF ONE (1) STOREY - FOUR (4) CLASSROOMS SCHOOL BUILDING (WITH COMMON TOILET) WITH PROVISION OF RAINWATER COLLECTOR, SCHOOL FURNITURE, SOLAR PV ENERGY SYSTEM, AND WATER SYSTEM"/>
    <n v="21640739.300000001"/>
    <n v="18676898.109999999"/>
    <s v="Ongoing"/>
    <n v="0.8"/>
    <d v="2025-07-29T00:00:00"/>
    <d v="1899-12-30T00:00:00"/>
    <s v="ITB 2023-11-145"/>
    <s v="LMS202405023"/>
    <d v="2023-11-09T00:00:00"/>
    <d v="2023-11-16T00:00:00"/>
    <d v="2023-11-28T00:00:00"/>
    <d v="2023-12-04T00:00:00"/>
    <d v="2024-05-22T00:00:00"/>
    <s v="TrinityCAD Corporation"/>
    <s v="With approved time extension due to access road issue during rainy days, unworkable weather condition, with change order to cover other essential items(refer to Variation order). Double hauling"/>
    <n v="0"/>
    <n v="0"/>
    <n v="0"/>
    <n v="1"/>
    <n v="0"/>
    <n v="0"/>
    <n v="0"/>
    <n v="0"/>
    <n v="0"/>
    <n v="4"/>
    <n v="0"/>
    <n v="0"/>
    <n v="0"/>
    <n v="0"/>
    <n v="0"/>
    <n v="1"/>
    <n v="0"/>
    <n v="0"/>
    <n v="0.65"/>
    <n v="0.15000000000000002"/>
    <m/>
    <m/>
    <m/>
    <m/>
    <m/>
    <m/>
    <m/>
    <m/>
    <m/>
    <s v="1st"/>
    <n v="1"/>
  </r>
  <r>
    <x v="4"/>
    <s v="Region VII"/>
    <s v="Negros Oriental"/>
    <n v="120027"/>
    <s v="PANUSUAN ELEMENTARY SCHOOL"/>
    <s v="AMLAN"/>
    <s v="2nd"/>
    <n v="1"/>
    <n v="2"/>
    <s v="PROPOSED CONSTRUCTION OF ONE (1) STOREY - TWO (2) CLASSROOMS SCHOOL BUILDING (WITH COMMON TOILET) WITH PROVISION OF RAINWATER COLLECTOR, SCHOOL FURNITURE, SOLAR PV ENERGY SYSTEM, AND WATER SYSTEM"/>
    <n v="15703660.789999999"/>
    <n v="12964000.460000001"/>
    <s v="Completed"/>
    <n v="1"/>
    <d v="2025-02-14T00:00:00"/>
    <d v="2025-02-14T00:00:00"/>
    <s v="ITB 2023-11-146"/>
    <s v="LMS202405024"/>
    <d v="2023-11-09T00:00:00"/>
    <d v="2023-11-16T00:00:00"/>
    <d v="2023-11-28T00:00:00"/>
    <d v="2023-12-04T00:00:00"/>
    <d v="2024-05-22T00:00:00"/>
    <s v="TrinityCAD Corporation"/>
    <s v="With time extension due to variation orders, cutting of trees permit and unworkable weather condition"/>
    <n v="0"/>
    <n v="0"/>
    <n v="0"/>
    <n v="0"/>
    <n v="1"/>
    <n v="0"/>
    <n v="0"/>
    <n v="0"/>
    <n v="0"/>
    <n v="0"/>
    <n v="2"/>
    <n v="0"/>
    <n v="0"/>
    <n v="0"/>
    <n v="0"/>
    <n v="0"/>
    <n v="1"/>
    <n v="0"/>
    <n v="1"/>
    <n v="0"/>
    <n v="3.25"/>
    <m/>
    <m/>
    <m/>
    <m/>
    <m/>
    <m/>
    <m/>
    <m/>
    <s v="4th"/>
    <n v="1"/>
  </r>
  <r>
    <x v="4"/>
    <s v="Region VII"/>
    <s v="Negros Oriental"/>
    <n v="120618"/>
    <s v="Nasuji Elementary School"/>
    <s v="VALENCIA (LUZURRIAGA)"/>
    <s v="3rd "/>
    <n v="1"/>
    <n v="4"/>
    <s v="PROPOSED CONSTRUCTION OF ONE (1) STOREY - FOUR (4) CLASSROOMS SCHOOL BUILDING (WITH COMMON TOILET) WITH PROVISION OF RAINWATER COLLECTOR, SCHOOL FURNITURE, SOLAR PV ENERGY SYSTEM, AND WATER SYSTEM"/>
    <n v="22517074.359999999"/>
    <n v="19373377.440000001"/>
    <s v="Completed"/>
    <n v="1"/>
    <d v="2025-05-15T00:00:00"/>
    <d v="2025-05-13T00:00:00"/>
    <s v="ITB 2023-11-147"/>
    <s v="LMS202405025"/>
    <d v="2023-11-09T00:00:00"/>
    <d v="2023-11-16T00:00:00"/>
    <d v="2023-11-28T00:00:00"/>
    <d v="2023-12-04T00:00:00"/>
    <d v="2024-05-22T00:00:00"/>
    <s v="TrinityCAD Corporation"/>
    <s v="With time extension"/>
    <n v="0"/>
    <n v="0"/>
    <n v="0"/>
    <n v="0"/>
    <n v="1"/>
    <n v="0"/>
    <n v="0"/>
    <n v="0"/>
    <n v="0"/>
    <n v="0"/>
    <n v="4"/>
    <n v="0"/>
    <n v="0"/>
    <n v="0"/>
    <n v="0"/>
    <n v="0"/>
    <n v="1"/>
    <n v="0"/>
    <n v="0.94"/>
    <n v="6.0000000000000053E-2"/>
    <n v="5.25"/>
    <m/>
    <m/>
    <m/>
    <m/>
    <m/>
    <m/>
    <m/>
    <m/>
    <s v="4th"/>
    <n v="1"/>
  </r>
  <r>
    <x v="4"/>
    <s v="Region VII"/>
    <s v="Siquijor"/>
    <n v="120662"/>
    <s v="New Corregidor Elementary School"/>
    <s v="LARENA"/>
    <s v="Lone"/>
    <n v="1"/>
    <n v="3"/>
    <s v="PROPOSED CONSTRUCTION OF ONE (1) STOREY - THREE (3) CLASSROOMS SCHOOL BUILDING (WITH COMMON TOILET) WITH PROVISION OF RAINWATER COLLECTOR, SCHOOL FURNITURE"/>
    <n v="8295101.9799999995"/>
    <n v="7573374.8399999999"/>
    <s v="Ongoing"/>
    <n v="0.95"/>
    <d v="2024-11-11T00:00:00"/>
    <d v="2025-05-30T00:00:00"/>
    <n v="10336667"/>
    <s v="2023-89"/>
    <d v="2023-11-22T00:00:00"/>
    <d v="2023-11-29T00:00:00"/>
    <d v="2023-12-11T00:00:00"/>
    <d v="2023-12-12T00:00:00"/>
    <d v="2024-05-16T00:00:00"/>
    <s v="Nale Construction"/>
    <s v="with Time Extension. Revised completion date December 31, 2024"/>
    <n v="0"/>
    <n v="0"/>
    <n v="0"/>
    <n v="1"/>
    <n v="0"/>
    <n v="0"/>
    <n v="0"/>
    <n v="0"/>
    <n v="0"/>
    <n v="3"/>
    <n v="0"/>
    <n v="0"/>
    <n v="0"/>
    <n v="0"/>
    <n v="0"/>
    <n v="1"/>
    <n v="0"/>
    <n v="0"/>
    <n v="0.91"/>
    <n v="3.9999999999999925E-2"/>
    <m/>
    <m/>
    <m/>
    <m/>
    <m/>
    <m/>
    <m/>
    <m/>
    <m/>
    <s v="1st"/>
    <n v="0"/>
  </r>
  <r>
    <x v="4"/>
    <s v="Region VII"/>
    <s v="Talisay City"/>
    <n v="119804"/>
    <s v="Tapul Elementary School"/>
    <s v="Talisay City"/>
    <s v="1st "/>
    <n v="1"/>
    <n v="4"/>
    <s v="PROPOSED CONSTRUCTION OF ONE (1) STOREY - FOUR (4) CLASSROOMS SCHOOL BUILDING (WITH COMMON TOILET) WITH PROVISION OF RAINWATER COLLECTOR, SCHOOL FURNITURE, AND WATER SYSTEM"/>
    <n v="21184978.140000001"/>
    <n v="20952888"/>
    <s v="Completed"/>
    <n v="1"/>
    <d v="2025-01-31T00:00:00"/>
    <d v="2025-01-31T00:00:00"/>
    <s v="2024-001"/>
    <n v="45436"/>
    <d v="2024-03-28T00:00:00"/>
    <d v="2024-04-04T00:00:00"/>
    <d v="2024-04-16T00:00:00"/>
    <d v="2024-04-18T00:00:00"/>
    <d v="2024-06-06T00:00:00"/>
    <s v="Quirante Construction Corporation"/>
    <n v="0"/>
    <n v="0"/>
    <n v="0"/>
    <n v="0"/>
    <n v="0"/>
    <n v="1"/>
    <n v="0"/>
    <n v="0"/>
    <n v="0"/>
    <n v="0"/>
    <n v="0"/>
    <n v="4"/>
    <n v="0"/>
    <n v="0"/>
    <n v="0"/>
    <n v="0"/>
    <n v="0"/>
    <n v="1"/>
    <n v="0"/>
    <n v="1"/>
    <n v="0"/>
    <n v="3.25"/>
    <m/>
    <m/>
    <m/>
    <m/>
    <m/>
    <m/>
    <m/>
    <m/>
    <s v="3rd"/>
    <n v="0"/>
  </r>
  <r>
    <x v="4"/>
    <s v="Region VII"/>
    <s v="Toledo City"/>
    <n v="120736"/>
    <s v="NEW BUCAO ELEMENTARY SCHOOL"/>
    <s v="TOLEDO"/>
    <s v="3rd "/>
    <n v="1"/>
    <n v="3"/>
    <s v="PROPOSED CONSTRUCTION OF ONE (1) STOREY - THREE (3) CLASSROOMS SCHOOL BUILDING (WITH COMMON TOILET) WITH PROVISION OF RAINWATER COLLECTOR, SCHOOL FURNITURE, AND WATER SYSTEM"/>
    <n v="9772031.9600000009"/>
    <n v="10376058.619999999"/>
    <s v="Ongoing"/>
    <n v="0.2"/>
    <d v="2025-07-27T00:00:00"/>
    <d v="1899-12-30T00:00:00"/>
    <s v="LMS 2023-R VII-TOLEDO CITY-001"/>
    <s v="2024-015"/>
    <s v="Mar. 21, 2024"/>
    <s v="Mar. 27, 2024"/>
    <s v="Apr. 8, 2024"/>
    <s v="Apr. 19, 2024"/>
    <s v="Feb. 27, 2025"/>
    <s v="Tribairn Construction"/>
    <s v="Late issuance of NTP due to road not passable"/>
    <n v="0"/>
    <n v="0"/>
    <n v="0"/>
    <n v="1"/>
    <n v="0"/>
    <n v="0"/>
    <n v="0"/>
    <n v="0"/>
    <n v="0"/>
    <n v="3"/>
    <n v="0"/>
    <n v="0"/>
    <n v="0"/>
    <n v="0"/>
    <n v="0"/>
    <n v="1"/>
    <n v="0"/>
    <n v="0"/>
    <n v="0.1"/>
    <n v="0.1"/>
    <m/>
    <m/>
    <m/>
    <m/>
    <m/>
    <m/>
    <m/>
    <m/>
    <m/>
    <s v="3rd"/>
    <n v="0"/>
  </r>
  <r>
    <x v="4"/>
    <s v="Region VIII"/>
    <s v="Baybay City"/>
    <n v="121144"/>
    <s v="Villa Mag-aso Elementary School"/>
    <s v="CITY OF BAYBAY"/>
    <s v="5th"/>
    <n v="1"/>
    <n v="4"/>
    <s v="PROPOSED CONSTRUCTION OF TWO (2) UNIT - ONE (1) STOREY - TWO (2) CLASSROOMS SCHOOL BUILDING (WITH COMMON TOILET) WITH PROVISION OF RAINWATER COLLECTOR, SCHOOL FURNITURE, SOLAR PV ENERGY SYSTEM AND WATER SYSTEM"/>
    <n v="19881874.329999998"/>
    <n v="19632499.379999999"/>
    <s v="Completed"/>
    <n v="1"/>
    <d v="2025-03-01T00:00:00"/>
    <d v="2025-03-19T00:00:00"/>
    <s v="2023-12-I003"/>
    <s v="2023-12-I003"/>
    <n v="45264"/>
    <n v="45271"/>
    <n v="45287"/>
    <n v="45435"/>
    <n v="45439"/>
    <s v="JONI Construction"/>
    <s v="Completed w/ Time Extension &amp; Liquidated Damages"/>
    <n v="0"/>
    <n v="0"/>
    <n v="0"/>
    <n v="0"/>
    <n v="1"/>
    <n v="0"/>
    <n v="0"/>
    <n v="0"/>
    <n v="0"/>
    <n v="0"/>
    <n v="4"/>
    <n v="0"/>
    <n v="0"/>
    <n v="0"/>
    <n v="0"/>
    <n v="0"/>
    <n v="1"/>
    <n v="0"/>
    <n v="0.9"/>
    <n v="9.9999999999999978E-2"/>
    <n v="5.25"/>
    <m/>
    <m/>
    <m/>
    <m/>
    <m/>
    <m/>
    <m/>
    <m/>
    <s v="4th"/>
    <n v="1"/>
  </r>
  <r>
    <x v="4"/>
    <s v="Region VIII"/>
    <s v="Biliran"/>
    <n v="120850"/>
    <s v="Canduhao ES"/>
    <s v="MARIPIPI"/>
    <s v="Lone"/>
    <n v="1"/>
    <n v="2"/>
    <s v=" PROPOSED CONSTRUCTION OF ONE (1) STOREY - TWO (2) CLASSROOMS SCHOOL BUILDING (WITH COMMON TOILET) WITH PROVISION OF RAINWATER COLLECTOR, SCHOOL FURNITURE, SOLAR PV ENERGY SYSTEM AND WATER SYSTEM"/>
    <n v="15202832.83"/>
    <n v="14042674.27"/>
    <s v="Completed"/>
    <n v="1"/>
    <d v="2025-02-07T00:00:00"/>
    <d v="2025-02-07T00:00:00"/>
    <s v="2023INFRA-LMS-08"/>
    <s v="LMS 2023CONSTRUCTION-08"/>
    <n v="45253"/>
    <n v="45265"/>
    <n v="45279"/>
    <n v="45293"/>
    <n v="45450"/>
    <s v="Infraserve Builders &amp; Supplies"/>
    <s v="Completed as per POW and VO"/>
    <n v="0"/>
    <n v="0"/>
    <n v="0"/>
    <n v="0"/>
    <n v="1"/>
    <n v="0"/>
    <n v="0"/>
    <n v="0"/>
    <n v="0"/>
    <n v="0"/>
    <n v="2"/>
    <n v="0"/>
    <n v="0"/>
    <n v="0"/>
    <n v="0"/>
    <n v="0"/>
    <n v="1"/>
    <n v="0"/>
    <n v="1"/>
    <n v="0"/>
    <n v="4.25"/>
    <m/>
    <m/>
    <m/>
    <m/>
    <m/>
    <m/>
    <m/>
    <m/>
    <s v="1st"/>
    <n v="1"/>
  </r>
  <r>
    <x v="4"/>
    <s v="Region VIII"/>
    <s v="Biliran"/>
    <n v="120876"/>
    <s v="Libtong Gamay Elementary School"/>
    <s v="NAVAL (Capital)"/>
    <s v="Lone"/>
    <n v="1"/>
    <n v="2"/>
    <s v="CONSTRUCTION OF SCHOOL BUILDING (WITH TOILET) WITH PROVISION OF RAINWATER COLLECTOR, SCHOOL FURNITURE, SOLAR PV ENERGY SYSTEM, WATER SYSTEM AND FLOOD MARKER "/>
    <n v="14180378.829999998"/>
    <n v="14031045.789999999"/>
    <s v="Completed"/>
    <n v="1"/>
    <d v="2024-11-06T00:00:00"/>
    <d v="2024-11-06T00:00:00"/>
    <s v="2023INFRA-LMS-07"/>
    <s v="LMS 2023CONSTRUCTION-07"/>
    <n v="45253"/>
    <n v="45265"/>
    <n v="45279"/>
    <n v="45293"/>
    <n v="45446"/>
    <s v="MKB Construction &amp; Supply"/>
    <s v="Completed "/>
    <n v="0"/>
    <n v="0"/>
    <n v="0"/>
    <n v="0"/>
    <n v="1"/>
    <n v="0"/>
    <n v="0"/>
    <n v="0"/>
    <n v="0"/>
    <n v="0"/>
    <n v="2"/>
    <n v="0"/>
    <n v="0"/>
    <n v="0"/>
    <n v="0"/>
    <n v="0"/>
    <n v="1"/>
    <n v="0"/>
    <n v="1"/>
    <n v="0"/>
    <n v="4.25"/>
    <m/>
    <m/>
    <m/>
    <m/>
    <m/>
    <m/>
    <m/>
    <m/>
    <s v="3rd"/>
    <n v="1"/>
  </r>
  <r>
    <x v="4"/>
    <s v="Region VIII"/>
    <s v="Borongan City"/>
    <n v="122392"/>
    <s v="Bagong Barrio Elementary School"/>
    <s v="CITY OF BORONGAN (Capital)"/>
    <s v="Lone "/>
    <n v="1"/>
    <n v="2"/>
    <s v=" PROPOSED CONSTRUCTION OF ONE (1) STOREY - TWO (2) CLASSROOMS SCHOOL BUILDING (WITH COMMON TOILET) WITH PROVISION OF RAINWATER COLLECTOR, SCHOOL FURNITURE, SOLAR PV ENERGY SYSTEM AND WATER SYSTEM"/>
    <n v="17066464.539999999"/>
    <n v="16865513.940000001"/>
    <s v="Ongoing"/>
    <n v="0.78"/>
    <d v="2025-01-12T00:00:00"/>
    <d v="1899-12-30T00:00:00"/>
    <s v="CY2024-LMS-BOR-01"/>
    <s v="CY2024-LMS-BOR-01"/>
    <n v="45211"/>
    <n v="45222"/>
    <n v="45237"/>
    <n v="45257"/>
    <n v="45419"/>
    <s v="YFL BUILDERS"/>
    <s v="ON-GOING"/>
    <n v="0"/>
    <n v="0"/>
    <n v="0"/>
    <n v="1"/>
    <n v="0"/>
    <n v="0"/>
    <n v="0"/>
    <n v="0"/>
    <n v="0"/>
    <n v="2"/>
    <n v="0"/>
    <n v="0"/>
    <n v="0"/>
    <n v="0"/>
    <n v="0"/>
    <n v="1"/>
    <n v="0"/>
    <n v="0"/>
    <n v="0.36"/>
    <n v="0.42000000000000004"/>
    <m/>
    <m/>
    <m/>
    <m/>
    <m/>
    <m/>
    <m/>
    <m/>
    <m/>
    <s v="1st"/>
    <n v="1"/>
  </r>
  <r>
    <x v="4"/>
    <s v="Region VIII"/>
    <s v="Borongan City"/>
    <n v="122405"/>
    <s v="Pinanag-an Elementary School"/>
    <s v="CITY OF BORONGAN (Capital)"/>
    <s v="Lone "/>
    <n v="1"/>
    <n v="2"/>
    <s v=" PROPOSED CONSTRUCTION OF ONE (1) STOREY - TWO (2) CLASSROOMS SCHOOL BUILDING (WITH COMMON TOILET) WITH PROVISION OF RAINWATER COLLECTOR, SCHOOL FURNITURE, SOLAR PV ENERGY SYSTEM AND WATER SYSTEM"/>
    <n v="17066464.539999999"/>
    <n v="16865202.190000001"/>
    <s v="Completed"/>
    <n v="1"/>
    <d v="2025-01-12T00:00:00"/>
    <d v="2025-01-10T00:00:00"/>
    <s v="CY2024-LMS-BOR-02"/>
    <s v="CY2024-LMS-BOR-02"/>
    <n v="45211"/>
    <n v="45222"/>
    <n v="45237"/>
    <n v="45257"/>
    <n v="45419"/>
    <s v="YFL BUILDERS"/>
    <s v="COMPLETED"/>
    <n v="0"/>
    <n v="0"/>
    <n v="0"/>
    <n v="0"/>
    <n v="1"/>
    <n v="0"/>
    <n v="0"/>
    <n v="0"/>
    <n v="0"/>
    <n v="0"/>
    <n v="2"/>
    <n v="0"/>
    <n v="0"/>
    <n v="0"/>
    <n v="0"/>
    <n v="0"/>
    <n v="1"/>
    <n v="0"/>
    <n v="0.39"/>
    <n v="0.61"/>
    <n v="5.25"/>
    <m/>
    <m/>
    <m/>
    <m/>
    <m/>
    <m/>
    <m/>
    <m/>
    <s v="1st"/>
    <n v="1"/>
  </r>
  <r>
    <x v="4"/>
    <s v="Region VIII"/>
    <s v="Borongan City"/>
    <n v="122363"/>
    <s v="San Jose Elementary School"/>
    <s v="CITY OF BORONGAN (Capital)"/>
    <s v="Lone "/>
    <n v="1"/>
    <n v="2"/>
    <s v=" PROPOSED CONSTRUCTION OF ONE (1) STOREY - TWO (2) CLASSROOMS SCHOOL BUILDING (WITH COMMON TOILET) WITH PROVISION OF RAINWATER COLLECTOR, SCHOOL FURNITURE, SOLAR PV ENERGY SYSTEM AND WATER SYSTEM"/>
    <n v="17066464.539999999"/>
    <n v="16885799.890000001"/>
    <s v="Completed"/>
    <n v="1"/>
    <d v="2025-01-12T00:00:00"/>
    <d v="2024-11-19T00:00:00"/>
    <s v="CY2024-LMS-BOR-03"/>
    <s v="CY2024-LMS-BOR-03"/>
    <n v="45211"/>
    <n v="45222"/>
    <n v="45237"/>
    <n v="45257"/>
    <n v="45419"/>
    <s v="LEXBUILD CONSTRUCTION"/>
    <s v="COMPLETED"/>
    <n v="0"/>
    <n v="0"/>
    <n v="0"/>
    <n v="0"/>
    <n v="1"/>
    <n v="0"/>
    <n v="0"/>
    <n v="0"/>
    <n v="0"/>
    <n v="0"/>
    <n v="2"/>
    <n v="0"/>
    <n v="0"/>
    <n v="0"/>
    <n v="0"/>
    <n v="0"/>
    <n v="1"/>
    <n v="0"/>
    <n v="0.78"/>
    <n v="0.21999999999999997"/>
    <n v="5.25"/>
    <m/>
    <m/>
    <m/>
    <m/>
    <m/>
    <m/>
    <m/>
    <m/>
    <s v="3rd"/>
    <n v="1"/>
  </r>
  <r>
    <x v="4"/>
    <s v="Region VIII"/>
    <s v="Calbayog City"/>
    <n v="124053"/>
    <s v="Manuel Barral Sr. Elementary School"/>
    <s v="CALBAYOG CITY"/>
    <s v="1st "/>
    <n v="1"/>
    <n v="4"/>
    <s v="CONSTRUCTION OF ONE(1) STOREY- FOUR(4) CLASSROOM SCHOOL BUILDING (WITH TOILET) WITH PROVISION OF RAINWATER COLLECTOR, SCHOOL FURNITURE, SOLAR PV ENERGY SYSTEM, WATER SYSTEM AND FLOOD MARKER "/>
    <n v="26212956.920000002"/>
    <n v="23229065.52"/>
    <s v="Ongoing"/>
    <s v="62%%"/>
    <d v="2025-04-30T00:00:00"/>
    <d v="2025-06-29T00:00:00"/>
    <s v="2024-RVIII(Calbayog)-LMSP"/>
    <s v="2024-021"/>
    <n v="45419"/>
    <n v="45427"/>
    <n v="45439"/>
    <n v="45461"/>
    <n v="45580"/>
    <s v="JFR Construction Inc."/>
    <s v="APPROVED TIME EXTENSION FOR 30 DAYS"/>
    <n v="0"/>
    <n v="0"/>
    <n v="0"/>
    <n v="1"/>
    <n v="0"/>
    <n v="0"/>
    <n v="0"/>
    <n v="0"/>
    <n v="0"/>
    <n v="4"/>
    <n v="0"/>
    <n v="0"/>
    <n v="0"/>
    <n v="0"/>
    <n v="0"/>
    <n v="1"/>
    <n v="0"/>
    <n v="0"/>
    <n v="0.62"/>
    <e v="#VALUE!"/>
    <m/>
    <m/>
    <m/>
    <m/>
    <m/>
    <m/>
    <m/>
    <m/>
    <m/>
    <s v="4th"/>
    <n v="1"/>
  </r>
  <r>
    <x v="4"/>
    <s v="Region VIII"/>
    <s v="Eastern Samar"/>
    <n v="122578"/>
    <s v="Magsaysay Elementary School"/>
    <s v="JIPAPAD"/>
    <s v="Lone "/>
    <n v="1"/>
    <n v="2"/>
    <s v=" PROPOSED CONSTRUCTION OF ONE (1) STOREY - TWO (2) CLASSROOMS SCHOOL BUILDING (WITH COMMON TOILET) WITH PROVISION OF RAINWATER COLLECTOR, SCHOOL FURNITURE, SOLAR PV ENERGY SYSTEM AND WATER SYSTEM"/>
    <n v="17333806.449999999"/>
    <n v="17135103.629999999"/>
    <s v="Ongoing"/>
    <n v="0.64"/>
    <d v="2025-01-19T00:00:00"/>
    <d v="1899-12-30T00:00:00"/>
    <s v="CY2024-LMS-ES-L1"/>
    <s v="CY2024-LMS-ES-L1"/>
    <n v="45212"/>
    <n v="45223"/>
    <n v="45238"/>
    <n v="45414"/>
    <n v="45419"/>
    <s v="TUBIGAN BUILDERS"/>
    <n v="0"/>
    <n v="0"/>
    <n v="0"/>
    <n v="0"/>
    <n v="1"/>
    <n v="0"/>
    <n v="0"/>
    <n v="0"/>
    <n v="0"/>
    <n v="0"/>
    <n v="2"/>
    <n v="0"/>
    <n v="0"/>
    <n v="0"/>
    <n v="0"/>
    <n v="0"/>
    <n v="1"/>
    <n v="0"/>
    <n v="0"/>
    <n v="0.64"/>
    <n v="0"/>
    <m/>
    <m/>
    <m/>
    <m/>
    <m/>
    <m/>
    <m/>
    <m/>
    <m/>
    <s v="5th"/>
    <n v="1"/>
  </r>
  <r>
    <x v="4"/>
    <s v="Region VIII"/>
    <s v="Leyte"/>
    <n v="121208"/>
    <s v="Anislagan Elementary School"/>
    <s v="CALUBIAN"/>
    <s v="3rd"/>
    <n v="1"/>
    <n v="4"/>
    <s v="CONSTRUCTION OF ONE (1) STOREY - FOUR (4) CLASSROOMS SCHOOL BUILDING (WITH TOILET) WITH PROVISION OF RAINWATER COLLECTOR, SCHOOL FURNITURE, SOLAR PV ENERGY SYSTEM, WATER SYSTEM"/>
    <n v="17489186"/>
    <n v="17261863.559999999"/>
    <s v="Ongoing"/>
    <n v="0.4"/>
    <d v="1899-12-30T00:00:00"/>
    <s v="N/A"/>
    <s v="CY2024 BEFF_LAST MILE SCHOOLS PROGRAM_LOT No.1"/>
    <s v="CY2024 BEFF_LAST MILE SCHOOLS PROGRAM_LOT No.1"/>
    <n v="45448"/>
    <n v="45456"/>
    <n v="45468"/>
    <n v="45492"/>
    <n v="45533"/>
    <s v="QCC CONSTRUCTION &amp; SUPPLY"/>
    <n v="0"/>
    <n v="0"/>
    <n v="0"/>
    <n v="0"/>
    <n v="1"/>
    <n v="0"/>
    <n v="0"/>
    <n v="0"/>
    <n v="0"/>
    <n v="0"/>
    <n v="4"/>
    <n v="0"/>
    <n v="0"/>
    <n v="0"/>
    <n v="0"/>
    <n v="0"/>
    <n v="1"/>
    <n v="0"/>
    <n v="0"/>
    <n v="0.25"/>
    <n v="0.15000000000000002"/>
    <m/>
    <m/>
    <m/>
    <m/>
    <m/>
    <m/>
    <m/>
    <m/>
    <m/>
    <s v="4th"/>
    <n v="1"/>
  </r>
  <r>
    <x v="4"/>
    <s v="Region VIII"/>
    <s v="Leyte"/>
    <n v="133375"/>
    <s v="Patong Elementary School"/>
    <s v="LEYTE"/>
    <s v="3rd"/>
    <n v="1"/>
    <n v="2"/>
    <s v="CONSTRUCTION OF ONE (1) STOREY - FOUR (4) CLASSROOMS SCHOOL BUILDING (WITH TOILET) WITH PROVISION OF RAINWATER COLLECTOR, SCHOOL FURNITURE, SOLAR PV ENERGY SYSTEM, WATER SYSTEM"/>
    <n v="17325083.739999998"/>
    <n v="15179372.220000001"/>
    <s v="Ongoing"/>
    <n v="0.95"/>
    <d v="1899-12-30T00:00:00"/>
    <s v="N/A"/>
    <s v="CY 2024 LAST MILE SCHOOLS_Lot No.3"/>
    <s v="CY 2024 LAST MILE SCHOOLS_Lot No.3"/>
    <n v="45239"/>
    <n v="45247"/>
    <n v="45264"/>
    <n v="45440"/>
    <n v="45454"/>
    <s v="BENCH CONSTRUCTION AND SUPPLY"/>
    <s v="with approved realignment; change of target from 2 cl to 4 cl"/>
    <n v="0"/>
    <n v="0"/>
    <n v="0"/>
    <n v="1"/>
    <n v="0"/>
    <n v="0"/>
    <n v="0"/>
    <n v="0"/>
    <n v="0"/>
    <n v="2"/>
    <n v="0"/>
    <n v="0"/>
    <n v="0"/>
    <n v="0"/>
    <n v="0"/>
    <n v="1"/>
    <n v="0"/>
    <n v="0"/>
    <n v="0.85"/>
    <n v="9.9999999999999978E-2"/>
    <m/>
    <m/>
    <m/>
    <m/>
    <n v="1"/>
    <n v="2"/>
    <n v="17325083.739999998"/>
    <m/>
    <m/>
    <s v="3rd"/>
    <n v="1"/>
  </r>
  <r>
    <x v="4"/>
    <s v="Region VIII"/>
    <s v="Leyte"/>
    <n v="121660"/>
    <s v="Cansoso Elementary School"/>
    <s v="MATAG-OB"/>
    <s v="4th"/>
    <n v="1"/>
    <n v="2"/>
    <s v="CONSTRUCTION OF ONE (1) STOREY - TWO (2) CLASSROOMS SCHOOL BUILDING (WITHOUT COMMON TOILET) WITH PROVISION OF RAINWATER COLLECTOR, WATER SANITATION FACILITIES (4 - SEATER), SCHOOL FURNITURE AND SOLAR PV ENERGY SYSTEM"/>
    <n v="12894514.92"/>
    <n v="10340542.52"/>
    <s v="Completed"/>
    <n v="1"/>
    <d v="2024-11-15T00:00:00"/>
    <d v="2024-12-11T00:00:00"/>
    <s v="CY 2024 LAST MILE SCHOOLS_Lot No.1"/>
    <s v="CY 2024 LAST MILE SCHOOLS_Lot No.1"/>
    <n v="45239"/>
    <n v="45247"/>
    <n v="45264"/>
    <n v="45345"/>
    <n v="45454"/>
    <s v="CFV ARAR CONTRACTOR'S PHILS., INC."/>
    <n v="0"/>
    <n v="0"/>
    <n v="0"/>
    <n v="0"/>
    <n v="0"/>
    <n v="1"/>
    <n v="0"/>
    <n v="0"/>
    <n v="0"/>
    <n v="0"/>
    <n v="0"/>
    <n v="2"/>
    <n v="0"/>
    <n v="0"/>
    <n v="0"/>
    <n v="0"/>
    <n v="0"/>
    <n v="1"/>
    <n v="0"/>
    <n v="1"/>
    <n v="0"/>
    <n v="12.24"/>
    <m/>
    <m/>
    <m/>
    <m/>
    <m/>
    <m/>
    <m/>
    <m/>
    <s v="4th"/>
    <n v="1"/>
  </r>
  <r>
    <x v="4"/>
    <s v="Region VIII"/>
    <s v="Leyte"/>
    <n v="120922"/>
    <s v="Burubud-an Elementary School"/>
    <s v="ABUYOG"/>
    <s v="5th"/>
    <n v="1"/>
    <n v="2"/>
    <s v="CONSTRUCTION OF ONE (1) STOREY - TWO(2) CLASSROOMS SCHOOL BUILDING (WITHOUT TOILET) WITH PROVISION OF RAINWATER COLLECTOR, WATER AND SANITATION FACILITIES (4-SEATER), SCHOOL FURNITURE, AND SOLAR PV ENERGY SYSTEM"/>
    <n v="12463277.09"/>
    <n v="9154186.7300000004"/>
    <s v="Completed"/>
    <n v="1"/>
    <d v="2024-11-07T00:00:00"/>
    <d v="2024-12-10T00:00:00"/>
    <s v="CY 2024 LAST MILE SCHOOLS_Lot No.2"/>
    <s v="CY 2024 LAST MILE SCHOOLS_Lot No.2"/>
    <n v="45239"/>
    <n v="45247"/>
    <n v="45264"/>
    <n v="45327"/>
    <n v="45439"/>
    <s v="MIGHTY A's CONSTRUCTION AND HARDWARE SUPPLY"/>
    <n v="0"/>
    <n v="0"/>
    <n v="0"/>
    <n v="0"/>
    <n v="0"/>
    <n v="1"/>
    <n v="0"/>
    <n v="0"/>
    <n v="0"/>
    <n v="0"/>
    <n v="0"/>
    <n v="2"/>
    <n v="0"/>
    <n v="0"/>
    <n v="0"/>
    <n v="0"/>
    <n v="0"/>
    <n v="1"/>
    <n v="0"/>
    <n v="1"/>
    <n v="0"/>
    <n v="12.24"/>
    <m/>
    <m/>
    <m/>
    <m/>
    <m/>
    <m/>
    <m/>
    <m/>
    <s v="3rd"/>
    <n v="1"/>
  </r>
  <r>
    <x v="4"/>
    <s v="Region VIII"/>
    <s v="Maasin City"/>
    <n v="122143"/>
    <s v="Rizal MGS"/>
    <s v="CITY OF MAASIN (Capital)"/>
    <s v="1st"/>
    <n v="1"/>
    <n v="4"/>
    <s v=" CONSTRUCTION OF TWO (2) UNIT - ONE (1) STOREY - TWO (2) CLASSROOMS SCHOOL BUILDING (WITH COMMON TOILET) WITH PROVISION OF RAINWATER COLLECTOR, SCHOOL FURNITURE, SOLAR PV ENERGY SYSTEM AND WATER SYSTEM"/>
    <n v="20363491.720000003"/>
    <n v="16705170.369999999"/>
    <s v="Ongoing"/>
    <n v="0.98"/>
    <d v="2025-02-10T00:00:00"/>
    <s v="N/A"/>
    <s v="INFRA-2024-01"/>
    <s v="INFRA-2024-01"/>
    <n v="45349"/>
    <n v="45363"/>
    <n v="45378"/>
    <n v="45439"/>
    <n v="45502"/>
    <s v="3MC KING CIVIL ENGINEERING CONSTRUCTION"/>
    <s v="ONGOING"/>
    <n v="0"/>
    <n v="0"/>
    <n v="0"/>
    <n v="1"/>
    <n v="0"/>
    <n v="0"/>
    <n v="0"/>
    <n v="0"/>
    <n v="0"/>
    <n v="4"/>
    <n v="0"/>
    <n v="0"/>
    <n v="0"/>
    <n v="0"/>
    <n v="0"/>
    <n v="1"/>
    <n v="0"/>
    <n v="0"/>
    <n v="0.85"/>
    <n v="0.13"/>
    <m/>
    <m/>
    <m/>
    <m/>
    <m/>
    <m/>
    <m/>
    <m/>
    <m/>
    <s v="1st"/>
    <n v="1"/>
  </r>
  <r>
    <x v="4"/>
    <s v="Region VIII"/>
    <s v="Northern Samar"/>
    <n v="122817"/>
    <s v="SOMOROY ES"/>
    <s v="BOBON"/>
    <s v="1st"/>
    <n v="1"/>
    <n v="3"/>
    <s v="CONSTRUCTION OF ONE (1) STOREY - THREE (3) CLASSROOMS SCHOOL BUILDING (WITH COMMON TOILET) WITH PROVISION OF RAINWATER COLLECTOR, SCHOOL FURNITURE, SOLAR PV ENERGY SYSTEM AND WATER SYSTEM"/>
    <n v="16684815.110000001"/>
    <n v="14031008.57"/>
    <s v="Ongoing"/>
    <n v="0.95"/>
    <d v="2025-03-30T00:00:00"/>
    <d v="1899-12-30T00:00:00"/>
    <s v="CY2024-RVIII-NS-L1"/>
    <s v="CY2024-RVIII-NS-L1"/>
    <n v="45230"/>
    <n v="45237"/>
    <n v="45258"/>
    <n v="45523"/>
    <n v="45589"/>
    <s v="PABLO S. LABASBAS CONSTRUCTION"/>
    <s v="Substantially Completed; With APPROVED TIME EXTENSION DUE TO WEATHER"/>
    <n v="0"/>
    <n v="0"/>
    <n v="0"/>
    <n v="1"/>
    <n v="0"/>
    <n v="0"/>
    <n v="0"/>
    <n v="0"/>
    <n v="0"/>
    <n v="3"/>
    <n v="0"/>
    <n v="0"/>
    <n v="0"/>
    <n v="0"/>
    <n v="0"/>
    <n v="1"/>
    <n v="0"/>
    <n v="0"/>
    <n v="0"/>
    <n v="0.95"/>
    <m/>
    <m/>
    <m/>
    <m/>
    <m/>
    <m/>
    <m/>
    <m/>
    <m/>
    <s v="1st"/>
    <n v="1"/>
  </r>
  <r>
    <x v="4"/>
    <s v="Region VIII"/>
    <s v="Northern Samar"/>
    <n v="122890"/>
    <s v="P. Rebadulla ES"/>
    <s v="CATUBIG"/>
    <s v="2nd"/>
    <n v="1"/>
    <n v="3"/>
    <s v="CONSTRUCTION OF ONE (1) STOREY - THREE (3) CLASSROOMS SCHOOL BUILDING (WITH COMMON TOILET) WITH PROVISION OF RAINWATER COLLECTOR, SCHOOL FURNITURE, SOLAR PV ENERGY SYSTEM AND WATER SYSTEM"/>
    <n v="16959472.600000001"/>
    <n v="0"/>
    <s v="Not Yet Started"/>
    <n v="0"/>
    <d v="1899-12-30T00:00:00"/>
    <d v="1899-12-30T00:00:00"/>
    <s v="CY2024-RVIII-NS-L2"/>
    <s v="CY2024-RVIII-NS-L2"/>
    <n v="45472"/>
    <n v="45481"/>
    <n v="45495"/>
    <n v="0"/>
    <n v="0"/>
    <n v="0"/>
    <s v="already with RTA; awaiting downloading of subaro"/>
    <n v="0"/>
    <n v="1"/>
    <n v="0"/>
    <n v="0"/>
    <n v="0"/>
    <n v="0"/>
    <n v="0"/>
    <n v="3"/>
    <n v="0"/>
    <n v="0"/>
    <n v="0"/>
    <n v="0"/>
    <n v="0"/>
    <n v="1"/>
    <n v="0"/>
    <n v="0"/>
    <n v="0"/>
    <n v="0"/>
    <n v="0"/>
    <n v="0"/>
    <m/>
    <m/>
    <m/>
    <m/>
    <m/>
    <m/>
    <m/>
    <m/>
    <m/>
    <s v="4th"/>
    <n v="1"/>
  </r>
  <r>
    <x v="4"/>
    <s v="Region VIII"/>
    <s v="Samar (Western Samar)"/>
    <n v="123703"/>
    <s v="Puhagan Elementary School"/>
    <s v="SAN JORGE"/>
    <s v="1st"/>
    <n v="1"/>
    <n v="4"/>
    <s v="CONSTRUCTION OF 1STY4CL (WITH TOILET) WITH PROVISION OF RAINWATER COLLECTOR, SCHOOL FURNITURE, SOLAR PV ENERGY SYSTEM, WATER SYSTEM AND FLOOD MARKER "/>
    <n v="19679125.210000001"/>
    <n v="14042674.27"/>
    <s v="Completed"/>
    <n v="1"/>
    <d v="2025-02-22T00:00:00"/>
    <d v="2025-03-19T00:00:00"/>
    <s v="CY2023-LMSP-LOT1"/>
    <s v="2024-004"/>
    <n v="45224"/>
    <n v="45238"/>
    <n v="45261"/>
    <n v="45420"/>
    <n v="45426"/>
    <s v="JFR CONSTRUCTION INC."/>
    <s v="COMPLETED BUT WITH LIQUIDATED DAMAGES"/>
    <n v="0"/>
    <n v="0"/>
    <n v="0"/>
    <n v="0"/>
    <n v="1"/>
    <n v="0"/>
    <n v="0"/>
    <n v="0"/>
    <n v="0"/>
    <n v="0"/>
    <n v="4"/>
    <n v="0"/>
    <n v="0"/>
    <n v="0"/>
    <n v="0"/>
    <n v="0"/>
    <n v="1"/>
    <n v="0"/>
    <n v="0.95"/>
    <n v="5.0000000000000044E-2"/>
    <n v="5.25"/>
    <m/>
    <m/>
    <m/>
    <m/>
    <m/>
    <m/>
    <m/>
    <m/>
    <s v="1st"/>
    <n v="1"/>
  </r>
  <r>
    <x v="4"/>
    <s v="Region VIII"/>
    <s v="Samar (Western Samar)"/>
    <n v="501929"/>
    <s v="Minarog Integrated School"/>
    <s v="PARANAS (WRIGHT)"/>
    <s v="2nd"/>
    <n v="1"/>
    <n v="5"/>
    <s v="CONSTRUCTION OF 1STY2CL &amp; 1STY3CL (WITH TOILET) WITH PROVISION OF RAINWATER COLLECTOR, SCHOOL FURNITURE, SOLAR PV ENERGY SYSTEM, WATER SYSTEM AND FLOOD MARKER "/>
    <n v="25049393.91"/>
    <n v="24746651.559999999"/>
    <s v="Completed"/>
    <n v="1"/>
    <d v="2024-11-17T00:00:00"/>
    <d v="2025-03-03T00:00:00"/>
    <s v="CY2023-LMSP-LOT2"/>
    <s v="2024-005"/>
    <n v="45224"/>
    <n v="45238"/>
    <n v="45261"/>
    <n v="45420"/>
    <n v="45426"/>
    <s v="J AND D CONSTRUCTION"/>
    <s v="WITH TIME EXTENSIONS AND LD"/>
    <n v="0"/>
    <n v="0"/>
    <n v="0"/>
    <n v="0"/>
    <n v="1"/>
    <n v="0"/>
    <n v="0"/>
    <n v="0"/>
    <n v="0"/>
    <n v="0"/>
    <n v="5"/>
    <n v="0"/>
    <n v="0"/>
    <n v="0"/>
    <n v="0"/>
    <n v="0"/>
    <n v="1"/>
    <n v="0"/>
    <n v="1"/>
    <n v="0"/>
    <n v="4.25"/>
    <m/>
    <m/>
    <m/>
    <m/>
    <m/>
    <m/>
    <m/>
    <m/>
    <s v="3rd"/>
    <n v="1"/>
  </r>
  <r>
    <x v="4"/>
    <s v="Region VIII"/>
    <s v="Southern Leyte"/>
    <n v="121994"/>
    <s v="Baugo Multi-grade Elementary School"/>
    <s v="Bontoc"/>
    <s v="1st"/>
    <n v="1"/>
    <n v="2"/>
    <s v="PROPOSED CONSTRUCTION OF ONE (1) STOREY - TWO (2) CLASSROOMS SCHOOL BUILDING (WITH COMMON TOILET) WITH PROVISION OF RAINWATER COLLECTOR, SCHOOL FURNITURE, SOLAR PV ENERGY SYSTEM AND WATER SYSTEM"/>
    <n v="13995289.43"/>
    <n v="9708987.7400000002"/>
    <s v="Completed"/>
    <n v="1"/>
    <d v="2024-10-26T00:00:00"/>
    <d v="2025-01-15T00:00:00"/>
    <s v="CY2024-LMS-L1"/>
    <s v="CY2024-LMS-L1"/>
    <n v="45219"/>
    <n v="45226"/>
    <n v="45238"/>
    <n v="45309"/>
    <n v="45456"/>
    <s v="3MC KING CIVIL ENGINEERING CONSTRUCTION"/>
    <s v="Completed"/>
    <n v="0"/>
    <n v="0"/>
    <n v="0"/>
    <n v="0"/>
    <n v="1"/>
    <n v="0"/>
    <n v="0"/>
    <n v="0"/>
    <n v="0"/>
    <n v="0"/>
    <n v="2"/>
    <n v="0"/>
    <n v="0"/>
    <n v="0"/>
    <n v="0"/>
    <n v="0"/>
    <n v="1"/>
    <n v="0"/>
    <n v="1"/>
    <n v="0"/>
    <n v="4.25"/>
    <m/>
    <m/>
    <m/>
    <m/>
    <m/>
    <m/>
    <m/>
    <m/>
    <s v="1st"/>
    <n v="1"/>
  </r>
  <r>
    <x v="4"/>
    <s v="Region VIII"/>
    <s v="Southern Leyte"/>
    <n v="122211"/>
    <s v="Maningning Elementary School"/>
    <s v="MALITBOG"/>
    <s v="1st"/>
    <n v="1"/>
    <n v="2"/>
    <s v="PROPOSED CONSTRUCTION OF ONE (1) STOREY - TWO (2) CLASSROOMS SCHOOL BUILDING (WITH COMMON TOILET) WITH PROVISION OF RAINWATER COLLECTOR, SCHOOL FURNITURE, SOLAR PV ENERGY SYSTEM AND WATER SYSTEM"/>
    <n v="12789868.289999999"/>
    <n v="7657657.3899999997"/>
    <s v="Completed"/>
    <n v="1"/>
    <d v="2024-11-23T00:00:00"/>
    <d v="2025-01-30T00:00:00"/>
    <s v="CY2024-LMS-L2"/>
    <s v="CY2024-LMS-L2"/>
    <n v="45219"/>
    <n v="45226"/>
    <n v="45238"/>
    <n v="45309"/>
    <n v="45456"/>
    <s v="BELGES CONSTRUCTION AND SUPPLY"/>
    <s v="Completed"/>
    <n v="0"/>
    <n v="0"/>
    <n v="0"/>
    <n v="0"/>
    <n v="1"/>
    <n v="0"/>
    <n v="0"/>
    <n v="0"/>
    <n v="0"/>
    <n v="0"/>
    <n v="2"/>
    <n v="0"/>
    <n v="0"/>
    <n v="0"/>
    <n v="0"/>
    <n v="0"/>
    <n v="1"/>
    <n v="0"/>
    <n v="1"/>
    <n v="0"/>
    <n v="4.25"/>
    <m/>
    <m/>
    <m/>
    <m/>
    <m/>
    <m/>
    <m/>
    <m/>
    <s v="1st"/>
    <n v="1"/>
  </r>
  <r>
    <x v="4"/>
    <s v="Region VIII"/>
    <s v="Southern Leyte"/>
    <n v="122281"/>
    <s v="Sta. Maria Primary School"/>
    <s v="Sogod"/>
    <s v="2nd"/>
    <n v="1"/>
    <n v="2"/>
    <s v="PROPOSED CONSTRUCTION OF ONE (1) STOREY - TWO (2) CLASSROOMS SCHOOL BUILDING (WITH COMMON TOILET) WITH PROVISION OF RAINWATER COLLECTOR, SCHOOL FURNITURE, SOLAR PV ENERGY SYSTEM AND WATER SYSTEM"/>
    <n v="14050064.960000001"/>
    <n v="9864549.2899999991"/>
    <s v="Completed"/>
    <n v="1"/>
    <d v="2024-10-26T00:00:00"/>
    <d v="2025-01-15T00:00:00"/>
    <s v="CY2024-LMS-L3"/>
    <s v="CY2024-LMS-L3"/>
    <n v="45219"/>
    <n v="45226"/>
    <n v="45238"/>
    <n v="45309"/>
    <n v="45456"/>
    <s v="3MC KING CIVIL ENGINEERING CONSTRUCTION"/>
    <s v="Completed"/>
    <n v="0"/>
    <n v="0"/>
    <n v="0"/>
    <n v="0"/>
    <n v="1"/>
    <n v="0"/>
    <n v="0"/>
    <n v="0"/>
    <n v="0"/>
    <n v="0"/>
    <n v="2"/>
    <n v="0"/>
    <n v="0"/>
    <n v="0"/>
    <n v="0"/>
    <n v="0"/>
    <n v="1"/>
    <n v="0"/>
    <n v="1"/>
    <n v="0"/>
    <n v="4.25"/>
    <m/>
    <m/>
    <m/>
    <m/>
    <m/>
    <m/>
    <m/>
    <m/>
    <s v="1st"/>
    <n v="1"/>
  </r>
  <r>
    <x v="4"/>
    <s v="Region X"/>
    <s v="Bukidnon"/>
    <n v="113847"/>
    <s v="Basbasanan To Goynawa To Balakayo"/>
    <s v="SAN FERNANDO"/>
    <s v="2nd "/>
    <n v="1"/>
    <n v="3"/>
    <s v="CONSTRUCTION OF BUILDING NO.1- 1 STOREY 3 CLASSROOM BUILDING with TOILET ATTACHED, wITH  PROVISION OF RAINWATER COLLECTOR, SCHOOL FURNITURE, WATER SYSTEM, PERIMETER GATE AND FENCE"/>
    <n v="11198312.239999998"/>
    <n v="8493552.5"/>
    <s v="Ongoing"/>
    <n v="0.95"/>
    <s v="Revised to June 10, 2025"/>
    <d v="1899-12-30T00:00:00"/>
    <s v="PB-02-11-2023-0026"/>
    <s v="012-2024"/>
    <d v="2023-11-26T00:00:00"/>
    <d v="2023-12-04T00:00:00"/>
    <d v="2023-12-18T00:00:00"/>
    <d v="2023-12-27T00:00:00"/>
    <d v="2024-05-20T00:00:00"/>
    <s v="Vibranium Builders Corporation"/>
    <s v="Substantially Completed; with Approved Time extension no.'s 1&amp;2, variation order no.'s 1&amp;2 and due to unfavorable weather conditions. Request a extension  awaits the delivery of furniture."/>
    <n v="0"/>
    <n v="0"/>
    <n v="0"/>
    <n v="1"/>
    <n v="0"/>
    <n v="0"/>
    <n v="0"/>
    <n v="0"/>
    <n v="0"/>
    <n v="3"/>
    <n v="0"/>
    <n v="0"/>
    <n v="0"/>
    <n v="0"/>
    <n v="0"/>
    <n v="1"/>
    <n v="0"/>
    <n v="0"/>
    <n v="0.95"/>
    <n v="0"/>
    <m/>
    <m/>
    <m/>
    <m/>
    <m/>
    <m/>
    <m/>
    <m/>
    <m/>
    <s v="1st"/>
    <n v="0"/>
  </r>
  <r>
    <x v="4"/>
    <s v="Region X"/>
    <s v="Bukidnon"/>
    <n v="113847"/>
    <s v="Basbasanan To Goynawa To Balakayo"/>
    <s v="SAN FERNANDO"/>
    <s v="2nd "/>
    <m/>
    <n v="2"/>
    <s v="CONSTRUCTION BUILDING NO. 2- 1 STOREY 2 CLASSROOM BUILDING WITH TOILET ATTACHED WITH PROVISION OF RAINWATER COLLECTOR, SCHOOL FURNITURE, SOLAR PV ENERGY SYSTEM AND PERIMETER SOLAR LIGHTS"/>
    <n v="14860395.239999998"/>
    <n v="8493552.5"/>
    <s v="Ongoing"/>
    <n v="0.95"/>
    <s v="Revised to June 10, 2025"/>
    <d v="1899-12-30T00:00:00"/>
    <s v="PB-02-11-2023-0026"/>
    <s v="012-2024"/>
    <d v="2023-11-26T00:00:00"/>
    <d v="2023-12-04T00:00:00"/>
    <d v="2023-12-18T00:00:00"/>
    <d v="2023-12-27T00:00:00"/>
    <d v="2024-05-20T00:00:00"/>
    <s v="Vibranium Builders Corporation"/>
    <s v="substantially completed; with Approved Time extension no.'s 1&amp;2, variation order no.'s 1&amp;2 and due to unfavorable weather conditions. Request a extension  awaits the delivery of furniture."/>
    <n v="0"/>
    <n v="0"/>
    <n v="0"/>
    <n v="1"/>
    <n v="0"/>
    <n v="0"/>
    <n v="0"/>
    <n v="0"/>
    <n v="0"/>
    <n v="2"/>
    <n v="0"/>
    <n v="0"/>
    <n v="0"/>
    <n v="0"/>
    <n v="0"/>
    <n v="0"/>
    <n v="0"/>
    <n v="0"/>
    <n v="0.85"/>
    <n v="9.9999999999999978E-2"/>
    <m/>
    <m/>
    <m/>
    <m/>
    <m/>
    <m/>
    <m/>
    <m/>
    <m/>
    <s v="1st"/>
    <n v="1"/>
  </r>
  <r>
    <x v="4"/>
    <s v="Region X"/>
    <s v="El Salvador"/>
    <n v="305683"/>
    <s v="Sambulawan National High School"/>
    <s v="CITY OF EL SALVADOR"/>
    <s v="2nd "/>
    <n v="1"/>
    <n v="3"/>
    <s v="CONSTRUCTION OF 1STY3CL SCHOOL BUILDING (WITH TOILET) WITH PROVISION SCHOOL FURNITURE, SOLAR PV ENERGY SYSTEM, WATER SYSTEM AND FLOOD MARKER "/>
    <n v="16488351.52"/>
    <n v="12568813.6"/>
    <s v="Completed"/>
    <n v="1"/>
    <d v="2024-10-15T00:00:00"/>
    <d v="2024-11-12T00:00:00"/>
    <s v="2024-01-0003"/>
    <s v="2024-02-0002"/>
    <d v="2024-01-04T00:00:00"/>
    <d v="2024-01-23T00:00:00"/>
    <d v="2024-02-07T00:00:00"/>
    <d v="2024-05-08T00:00:00"/>
    <d v="2024-05-21T00:00:00"/>
    <s v="JDE Construction"/>
    <s v="Completed"/>
    <n v="0"/>
    <n v="0"/>
    <n v="0"/>
    <n v="0"/>
    <n v="1"/>
    <n v="0"/>
    <n v="0"/>
    <n v="0"/>
    <n v="0"/>
    <n v="0"/>
    <n v="3"/>
    <n v="0"/>
    <n v="0"/>
    <n v="0"/>
    <n v="0"/>
    <n v="0"/>
    <n v="1"/>
    <n v="0"/>
    <n v="1"/>
    <n v="0"/>
    <n v="12.24"/>
    <m/>
    <m/>
    <m/>
    <m/>
    <m/>
    <m/>
    <m/>
    <m/>
    <s v="1st"/>
    <n v="1"/>
  </r>
  <r>
    <x v="4"/>
    <s v="Region X"/>
    <s v="Gingoog City"/>
    <n v="111092"/>
    <s v="Sagu-Ilaw Ta Kabuka Elementary School"/>
    <s v="GINGOOG CITY"/>
    <s v="1st "/>
    <n v="1"/>
    <n v="4"/>
    <s v="CONSTRUCTION OF ONE (1) STOREY - FOUR (4) CLASSROOMS SCHOOL BUILDING (WITH COMMON TOILET) WITH PROVISION OF RAINWATER COLLECTOR, SCHOOL FURNITURE AND SOLAR PV ENERGY SYSTEM "/>
    <n v="22120108.859999999"/>
    <n v="21858003.57"/>
    <s v="Ongoing"/>
    <n v="0.5"/>
    <d v="2025-05-25T00:00:00"/>
    <d v="1899-12-30T00:00:00"/>
    <s v="LMS 2023 - RX - GINGOOG CITY - 004"/>
    <s v="BMB-F-24-0000862"/>
    <d v="2023-11-03T00:00:00"/>
    <d v="2023-11-10T00:00:00"/>
    <d v="2023-11-21T00:00:00"/>
    <d v="2024-05-21T00:00:00"/>
    <d v="2024-06-03T00:00:00"/>
    <s v="Blaff Construction and Supplies"/>
    <s v="On-going Construction (under time suspension - due to actual site condition)"/>
    <n v="0"/>
    <n v="0"/>
    <n v="0"/>
    <n v="1"/>
    <n v="0"/>
    <n v="0"/>
    <n v="0"/>
    <n v="0"/>
    <n v="0"/>
    <n v="4"/>
    <n v="0"/>
    <n v="0"/>
    <n v="0"/>
    <n v="0"/>
    <n v="0"/>
    <n v="1"/>
    <n v="0"/>
    <n v="0"/>
    <n v="0.5"/>
    <n v="0"/>
    <m/>
    <m/>
    <m/>
    <m/>
    <m/>
    <m/>
    <m/>
    <m/>
    <m/>
    <s v="1st"/>
    <n v="1"/>
  </r>
  <r>
    <x v="4"/>
    <s v="Region X"/>
    <s v="Iligan City"/>
    <n v="128131"/>
    <s v="Panoroganan ES"/>
    <s v="ILIGAN CITY"/>
    <s v="Lone "/>
    <n v="1"/>
    <n v="2"/>
    <s v="CONSTRUCTION OF ONE (1) STOREY - TWO (2) CLASSROOMS SCHOOL BUILDING (WITH COMMON TOILET) WITH PROVISION OF RAINWATER COLLECTOR, SCHOOL FURNITURE AND SOLAR PV ENERGY SYSTEM"/>
    <n v="15851835.729999999"/>
    <n v="12555775.140000001"/>
    <s v="Completed"/>
    <n v="1"/>
    <d v="2025-01-10T00:00:00"/>
    <d v="2025-02-12T00:00:00"/>
    <s v="INFRA-2023-11-03"/>
    <s v="INFRA-2023-11-03"/>
    <d v="2023-11-28T00:00:00"/>
    <d v="2023-12-06T00:00:00"/>
    <d v="2023-12-20T00:00:00"/>
    <d v="2024-01-26T00:00:00"/>
    <d v="2024-05-31T00:00:00"/>
    <s v="Brima Construction and Enterprise"/>
    <s v="Completed"/>
    <n v="0"/>
    <n v="0"/>
    <n v="0"/>
    <n v="0"/>
    <n v="1"/>
    <n v="0"/>
    <n v="0"/>
    <n v="0"/>
    <n v="0"/>
    <n v="0"/>
    <n v="2"/>
    <n v="0"/>
    <n v="0"/>
    <n v="0"/>
    <n v="0"/>
    <n v="0"/>
    <n v="1"/>
    <n v="0"/>
    <n v="1"/>
    <n v="0"/>
    <n v="2.25"/>
    <m/>
    <m/>
    <m/>
    <m/>
    <m/>
    <m/>
    <m/>
    <m/>
    <s v="1st"/>
    <n v="1"/>
  </r>
  <r>
    <x v="4"/>
    <s v="Region X"/>
    <s v="Malaybalay City"/>
    <n v="501853"/>
    <s v="Mapayag Integrated School"/>
    <s v="CITY MALAYBALAY (Capital)"/>
    <s v="2nd "/>
    <n v="1"/>
    <m/>
    <s v="CONSTRUCTION OF SCHOOL BUILDING (WITH TOILET) WITH PROVISION OF RAINWATER COLLECTOR, SCHOOL FURNITURE, SOLAR PV ENERGY SYSTEM, WATER SYSTEM AND FLOOD MARKER "/>
    <n v="18241095.239999998"/>
    <n v="14778549.810000001"/>
    <s v="Ongoing"/>
    <n v="0.9"/>
    <d v="2025-04-07T00:00:00"/>
    <d v="1899-12-30T00:00:00"/>
    <s v="003-INFRA-2023"/>
    <s v="003-INFRA-2023"/>
    <d v="2023-11-29T00:00:00"/>
    <d v="2023-12-07T00:00:00"/>
    <d v="2023-12-19T00:00:00"/>
    <d v="2023-12-19T00:00:00"/>
    <d v="2024-09-09T00:00:00"/>
    <s v="Vimbranium Builder's Corporation"/>
    <s v="Approved Time Extension equivalent to 30 CDs."/>
    <n v="0"/>
    <n v="0"/>
    <n v="0"/>
    <n v="1"/>
    <n v="0"/>
    <n v="0"/>
    <n v="0"/>
    <n v="0"/>
    <n v="0"/>
    <n v="0"/>
    <n v="0"/>
    <n v="0"/>
    <n v="0"/>
    <n v="0"/>
    <n v="0"/>
    <n v="1"/>
    <n v="0"/>
    <n v="0"/>
    <n v="0.85"/>
    <n v="5.0000000000000044E-2"/>
    <m/>
    <m/>
    <m/>
    <m/>
    <m/>
    <m/>
    <m/>
    <m/>
    <m/>
    <s v="1st"/>
    <n v="1"/>
  </r>
  <r>
    <x v="4"/>
    <s v="Region X"/>
    <s v="Misamis Occidental"/>
    <n v="127568"/>
    <s v="Gala ES"/>
    <s v="TUDELA"/>
    <s v="2nd "/>
    <n v="1"/>
    <n v="2"/>
    <s v="CONSTRUCTION OF ONE (1) STOREY - TWO (2) CLASSROOMS SCHOOL BUILDING (WITH COMMON TOILET) WITH PROVISION OF RAINWATER COLLECTOR, SCHOOL FURNITURE AND SOLAR PV ENERGY SYSTEM"/>
    <n v="16544911.02"/>
    <n v="16369981.76"/>
    <s v="Ongoing"/>
    <n v="0.95"/>
    <d v="2024-03-19T00:00:00"/>
    <d v="1899-12-30T00:00:00"/>
    <s v="LMS 2024 - RX - MISAMIS OCCIDENTAL - 002"/>
    <s v="011-2024"/>
    <d v="2024-01-16T00:00:00"/>
    <d v="2024-01-24T00:00:00"/>
    <d v="2024-02-05T00:00:00"/>
    <d v="2024-03-24T00:00:00"/>
    <d v="2024-07-22T00:00:00"/>
    <s v="RJLG CONSTRUCTION AND SUPPLIES"/>
    <s v="For final inspection on June 11, 2025"/>
    <n v="0"/>
    <n v="0"/>
    <n v="0"/>
    <n v="1"/>
    <n v="0"/>
    <n v="0"/>
    <n v="0"/>
    <n v="0"/>
    <n v="0"/>
    <n v="2"/>
    <n v="0"/>
    <n v="0"/>
    <n v="0"/>
    <n v="0"/>
    <n v="0"/>
    <n v="1"/>
    <n v="0"/>
    <n v="0"/>
    <n v="0.85"/>
    <n v="9.9999999999999978E-2"/>
    <m/>
    <m/>
    <m/>
    <m/>
    <m/>
    <m/>
    <m/>
    <m/>
    <m/>
    <s v="2nd"/>
    <n v="1"/>
  </r>
  <r>
    <x v="4"/>
    <s v="Region X"/>
    <s v="Misamis Oriental"/>
    <n v="201506"/>
    <s v="Kalitian ES"/>
    <s v="KINOGUITAN"/>
    <s v="1st "/>
    <n v="1"/>
    <n v="2"/>
    <s v="CONSTRUCTION OF ONE (1) STOREY - TWO (2) CLASSROOMS SCHOOL BUILDING (WITH COMMON TOILET) WITH PROVISION OF   RAINWATER COLLECTOR, SCHOOL FURNITURE, SOLAR PV ENERGY SYSTEM AND WATER SYSTEM"/>
    <n v="17917491.260000002"/>
    <n v="14458743.76"/>
    <s v="Completed"/>
    <n v="1"/>
    <d v="2024-11-17T00:00:00"/>
    <d v="2024-12-18T00:00:00"/>
    <s v="PB-BAC1-Construction 2024-001"/>
    <n v="4919317"/>
    <d v="2024-01-17T00:00:00"/>
    <d v="2024-01-24T00:00:00"/>
    <d v="2024-02-05T00:00:00"/>
    <d v="2024-02-21T00:00:00"/>
    <d v="2024-06-13T00:00:00"/>
    <s v="CLC Construction Services &amp; Supply"/>
    <s v="Completed (Including Variation Order)"/>
    <n v="0"/>
    <n v="0"/>
    <n v="0"/>
    <n v="0"/>
    <n v="1"/>
    <n v="0"/>
    <n v="0"/>
    <n v="0"/>
    <n v="0"/>
    <n v="0"/>
    <n v="2"/>
    <n v="0"/>
    <n v="0"/>
    <n v="0"/>
    <n v="0"/>
    <n v="0"/>
    <n v="1"/>
    <n v="0"/>
    <n v="1"/>
    <n v="0"/>
    <n v="2.25"/>
    <m/>
    <m/>
    <m/>
    <m/>
    <m/>
    <m/>
    <m/>
    <m/>
    <s v="1st"/>
    <n v="1"/>
  </r>
  <r>
    <x v="4"/>
    <s v="Region X"/>
    <s v="Misamis Oriental"/>
    <n v="201503"/>
    <s v="Lonsi ES"/>
    <s v="ALUBIJID"/>
    <s v="2nd "/>
    <n v="1"/>
    <n v="2"/>
    <s v="CONSTRUCTION OF ONE (1) STOREY - TWO (2) CLASSROOMS SCHOOL BUILDING (WITH COMMON TOILET) WITH PROVISION OF   RAINWATER COLLECTOR, SCHOOL FURNITURE, SOLAR PV ENERGY SYSTEM AND WATER SYSTEM"/>
    <n v="16902227.109999999"/>
    <n v="13216388.970000001"/>
    <s v="Completed"/>
    <n v="1"/>
    <d v="2024-11-17T00:00:00"/>
    <d v="2025-03-20T00:00:00"/>
    <s v="PB-BAC1-Construction 2024-002"/>
    <n v="4919350"/>
    <d v="2024-01-17T00:00:00"/>
    <d v="2024-01-24T00:00:00"/>
    <d v="2024-02-05T00:00:00"/>
    <d v="2024-02-21T00:00:00"/>
    <d v="2024-06-13T00:00:00"/>
    <s v="Trench "/>
    <s v="Completed (Including Variation Order )"/>
    <n v="0"/>
    <n v="0"/>
    <n v="0"/>
    <n v="0"/>
    <n v="1"/>
    <n v="0"/>
    <n v="0"/>
    <n v="0"/>
    <n v="0"/>
    <n v="0"/>
    <n v="2"/>
    <n v="0"/>
    <n v="0"/>
    <n v="0"/>
    <n v="0"/>
    <n v="0"/>
    <n v="1"/>
    <n v="0"/>
    <n v="1"/>
    <n v="0"/>
    <n v="4.25"/>
    <m/>
    <m/>
    <m/>
    <m/>
    <m/>
    <m/>
    <m/>
    <m/>
    <s v="2nd"/>
    <n v="1"/>
  </r>
  <r>
    <x v="4"/>
    <s v="Region X"/>
    <s v="Oroquieta City"/>
    <n v="238501"/>
    <s v="Kanowanan Tribal ES"/>
    <s v="OROQUIETA CITY (Capital)"/>
    <s v="1st "/>
    <n v="1"/>
    <n v="2"/>
    <s v="CONSTRUCTION OF 1STY2CL SCHOOL BUILDING (WITH TOILET) WITH PROVISION OF RAINWATER COLLECTOR, SCHOOL FURNITURE, SOLAR PV ENERGY SYSTEM  AND FLOOD MARKER "/>
    <n v="15701425.949999999"/>
    <n v="13445916.109999999"/>
    <s v="Completed"/>
    <n v="1"/>
    <d v="2024-10-10T00:00:00"/>
    <d v="2024-12-09T00:00:00"/>
    <s v="n/a"/>
    <s v="n/a"/>
    <d v="2024-11-23T00:00:00"/>
    <d v="2024-11-30T00:00:00"/>
    <d v="2023-12-14T00:00:00"/>
    <d v="2024-05-03T00:00:00"/>
    <d v="2024-05-10T00:00:00"/>
    <s v="RSMA BUILDERS &amp; GEN. MDSE"/>
    <s v="Processing for Occupancy Permit."/>
    <n v="0"/>
    <n v="0"/>
    <n v="0"/>
    <n v="0"/>
    <n v="1"/>
    <n v="0"/>
    <n v="0"/>
    <n v="0"/>
    <n v="0"/>
    <n v="0"/>
    <n v="2"/>
    <n v="0"/>
    <n v="0"/>
    <n v="0"/>
    <n v="0"/>
    <n v="0"/>
    <n v="1"/>
    <n v="0"/>
    <n v="1"/>
    <n v="0"/>
    <n v="2.25"/>
    <m/>
    <m/>
    <m/>
    <m/>
    <m/>
    <m/>
    <m/>
    <m/>
    <s v="2nd"/>
    <n v="1"/>
  </r>
  <r>
    <x v="4"/>
    <s v="Region X"/>
    <s v="Ozamis City"/>
    <n v="128188"/>
    <s v="Pershing Tan Queto Sr. ES"/>
    <s v="OZAMIS CITY"/>
    <s v="2nd "/>
    <n v="1"/>
    <n v="3"/>
    <s v="CONSTRUCTION OF ONE (1) STOREY - THREE (3) CLASSROOMS SCHOOL BUILDING (WITH COMMON TOILET) WITH PROVISION OF RAINWATER COLLECTOR, SCHOOL FURNITURE AND SOLAR PV ENERGY SYSTEM"/>
    <n v="18361158.829999998"/>
    <n v="18151162.879999999"/>
    <s v="Completed"/>
    <n v="1"/>
    <d v="2024-11-29T00:00:00"/>
    <d v="2024-12-29T00:00:00"/>
    <s v="092-CIVIL 2023-003 (EPA)"/>
    <s v="092-CIVIL 2023-003 (EPA)"/>
    <d v="2023-11-22T00:00:00"/>
    <d v="2023-11-29T00:00:00"/>
    <d v="2023-12-15T00:00:00"/>
    <d v="2024-01-02T00:00:00"/>
    <d v="2024-06-27T00:00:00"/>
    <s v="Mitz and Nick Builders"/>
    <s v="with time extension"/>
    <n v="0"/>
    <n v="0"/>
    <n v="0"/>
    <n v="0"/>
    <n v="1"/>
    <n v="0"/>
    <n v="0"/>
    <n v="0"/>
    <n v="0"/>
    <n v="0"/>
    <n v="3"/>
    <n v="0"/>
    <n v="0"/>
    <n v="0"/>
    <n v="0"/>
    <n v="0"/>
    <n v="1"/>
    <n v="0"/>
    <n v="1"/>
    <n v="0"/>
    <n v="12.24"/>
    <m/>
    <m/>
    <m/>
    <m/>
    <m/>
    <m/>
    <m/>
    <m/>
    <s v="3rd"/>
    <n v="1"/>
  </r>
  <r>
    <x v="4"/>
    <s v="Region X"/>
    <s v="Tangub City"/>
    <n v="128223"/>
    <s v="Capalaran West ES"/>
    <s v="TANGUB CITY"/>
    <s v="2nd "/>
    <n v="1"/>
    <n v="4"/>
    <s v="CONSTRUCTION OF ONE (1) STOREY - FOUR (4) CLASSROOMS SCHOOL BUILDING (WITH COMMON TOILET) WITH PROVISION OF RAINWATER COLLECTOR, SCHOOL FURNITURE AND SOLAR PV ENERGY SYSTEM"/>
    <n v="19993368.259999998"/>
    <n v="19397245.16"/>
    <s v="Completed"/>
    <n v="1"/>
    <d v="2024-12-26T00:00:00"/>
    <d v="2025-02-03T00:00:00"/>
    <s v="LMS 2023-Region X-Tangub 001"/>
    <s v="N/A"/>
    <d v="2024-11-23T00:00:00"/>
    <d v="2024-11-30T00:00:00"/>
    <d v="2023-12-12T00:00:00"/>
    <d v="2023-12-20T00:00:00"/>
    <d v="2024-07-04T00:00:00"/>
    <s v="RIC Construction"/>
    <s v="Completed"/>
    <n v="0"/>
    <n v="0"/>
    <n v="0"/>
    <n v="0"/>
    <n v="1"/>
    <n v="0"/>
    <n v="0"/>
    <n v="0"/>
    <n v="0"/>
    <n v="0"/>
    <n v="4"/>
    <n v="0"/>
    <n v="0"/>
    <n v="0"/>
    <n v="0"/>
    <n v="0"/>
    <n v="1"/>
    <n v="0"/>
    <n v="1"/>
    <n v="0"/>
    <n v="3.25"/>
    <m/>
    <m/>
    <m/>
    <m/>
    <m/>
    <m/>
    <m/>
    <m/>
    <s v="5th"/>
    <n v="1"/>
  </r>
  <r>
    <x v="4"/>
    <s v="Region X"/>
    <s v="Valencia City"/>
    <n v="137043"/>
    <s v="MAKAILAW ELEMENTARY SCHOOL"/>
    <s v="VALENCIA CITY"/>
    <s v="4th"/>
    <n v="1"/>
    <n v="4"/>
    <s v="CONSTRUCTION OF 2 UNITS 1ST-2CL SCHOOL BUILDING (WITH TOILET) WITH PROVISION OF RAINWATER COLLECTOR, SCHOOL FURNITURE, AND WATER SYSTEM"/>
    <n v="18656357.050000001"/>
    <n v="14580621.09"/>
    <s v="Terminated"/>
    <n v="0.24"/>
    <d v="2025-10-10T00:00:00"/>
    <d v="1899-12-30T00:00:00"/>
    <n v="45352"/>
    <s v="009 s. 2024"/>
    <d v="2024-06-03T00:00:00"/>
    <d v="2024-02-02T00:00:00"/>
    <d v="2024-02-16T00:00:00"/>
    <d v="2024-03-11T00:00:00"/>
    <d v="2024-05-27T00:00:00"/>
    <s v="ALRAF CONSTRUCTION"/>
    <s v="Contract Terminated/rescinded"/>
    <n v="0"/>
    <n v="0"/>
    <n v="0"/>
    <n v="0"/>
    <n v="0"/>
    <n v="1"/>
    <n v="0"/>
    <n v="0"/>
    <n v="0"/>
    <n v="0"/>
    <n v="0"/>
    <n v="4"/>
    <n v="0"/>
    <n v="0"/>
    <n v="0"/>
    <n v="0"/>
    <n v="0"/>
    <n v="1"/>
    <n v="0.24"/>
    <n v="0"/>
    <m/>
    <m/>
    <m/>
    <m/>
    <m/>
    <m/>
    <m/>
    <m/>
    <m/>
    <s v="1st"/>
    <n v="0"/>
  </r>
  <r>
    <x v="4"/>
    <s v="Region XI"/>
    <s v="Davao City"/>
    <n v="137004"/>
    <s v="Merol-O Elementary School"/>
    <s v="DAVAO CITY"/>
    <s v="2nd "/>
    <n v="1"/>
    <n v="4"/>
    <s v="CONSTRUCTION OF 1STY4CL SCHOOL BUILDING (WITH TOILET) WITH PROVISION OF RAINWATER COLLECTOR, SCHOOL FURNITURE, SOLAR PV ENERGY SYSTEM, WATER SYSTEM AND FLOOD MARKER "/>
    <n v="16861057.509999998"/>
    <n v="15858167.640000001"/>
    <s v="Completed"/>
    <n v="1"/>
    <s v="Oct.25, 2024/Revised completion date: Dec. 24, 2024"/>
    <m/>
    <s v="LMS-L001-2024"/>
    <s v="#4 s. 2024 INF DL-XI"/>
    <s v="Oct.27, 2023-November 16,2023"/>
    <s v="Nov.3, 2023"/>
    <s v="Nov.16, 2023"/>
    <s v="Jan.12, 2024"/>
    <s v="May 29, 2024"/>
    <s v="Kiokong Construction"/>
    <s v="on-going"/>
    <n v="0"/>
    <n v="0"/>
    <n v="0"/>
    <n v="0"/>
    <n v="1"/>
    <n v="0"/>
    <n v="0"/>
    <n v="0"/>
    <n v="0"/>
    <n v="0"/>
    <n v="4"/>
    <n v="0"/>
    <n v="0"/>
    <n v="0"/>
    <n v="0"/>
    <n v="0"/>
    <n v="1"/>
    <n v="0"/>
    <n v="1"/>
    <n v="0"/>
    <n v="2.25"/>
    <m/>
    <m/>
    <m/>
    <m/>
    <m/>
    <m/>
    <m/>
    <m/>
    <s v="5th"/>
    <n v="1"/>
  </r>
  <r>
    <x v="4"/>
    <s v="Region XI"/>
    <s v="Davao City"/>
    <n v="306041"/>
    <s v="Manaong National High School"/>
    <s v="DAVAO CITY"/>
    <s v="3rd "/>
    <n v="1"/>
    <n v="4"/>
    <s v="CONSTRUCTION OF 1STY4CL SCHOOL BUILDING (WITH TOILET) WITH PROVISION OF RAINWATER COLLECTOR, SCHOOL FURNITURE, SOLAR PV ENERGY SYSTEM, WATER SYSTEM AND FLOOD MARKER "/>
    <n v="16691097.640000001"/>
    <n v="15678874.9"/>
    <s v="Completed"/>
    <n v="1"/>
    <s v="Oct.25, 2024/Revised completion date: Dec. 24, 2024"/>
    <m/>
    <s v="LMS-L001-2024"/>
    <s v="#4 s. 2024 INF DL-XI"/>
    <s v="Oct.27, 2023-November 16,2023"/>
    <s v="Nov.3, 2023"/>
    <s v="Nov.16, 2023"/>
    <s v="Jan.12, 2024"/>
    <s v="May 29, 2024"/>
    <s v="Kiokong Construction"/>
    <s v="on-going"/>
    <n v="0"/>
    <n v="0"/>
    <n v="0"/>
    <n v="0"/>
    <n v="1"/>
    <n v="0"/>
    <n v="0"/>
    <n v="0"/>
    <n v="0"/>
    <n v="0"/>
    <n v="4"/>
    <n v="0"/>
    <n v="0"/>
    <n v="0"/>
    <n v="0"/>
    <n v="0"/>
    <n v="1"/>
    <n v="0"/>
    <n v="1"/>
    <n v="0"/>
    <n v="2.25"/>
    <m/>
    <m/>
    <m/>
    <m/>
    <m/>
    <m/>
    <m/>
    <m/>
    <s v="5th"/>
    <n v="1"/>
  </r>
  <r>
    <x v="4"/>
    <s v="Region XI"/>
    <s v="Davao De Oro"/>
    <n v="136925"/>
    <s v="Puting Bato Elementary School"/>
    <s v="COMPOSTELA"/>
    <s v="1st "/>
    <n v="1"/>
    <n v="2"/>
    <s v="PROPOSED CONSTRUCTION OF ONE (1) STOREY - TWO (2) CLASSROOMS SCHOOL BUILDING (WITH COMMON TOILET) WITH PROVISION OF RAINWATER COLLECTOR, SCHOOL FURNITURE,  SOLAR PV ENERGY SYSTEM, WATER SYSTEM AND FLOOD MARKER"/>
    <n v="12681661.469999999"/>
    <m/>
    <s v="Under Procurement"/>
    <n v="0"/>
    <m/>
    <m/>
    <m/>
    <m/>
    <m/>
    <m/>
    <m/>
    <m/>
    <m/>
    <m/>
    <s v="as of April: postponed, submitted authority letter to CO allowing them to implement to other recipient_x000a_NO RTA submitted to CO; as per DO this is for defferment; MGB Result; high susceptible to landslide"/>
    <n v="0"/>
    <n v="0"/>
    <n v="1"/>
    <n v="0"/>
    <n v="0"/>
    <n v="0"/>
    <n v="0"/>
    <n v="0"/>
    <n v="2"/>
    <n v="0"/>
    <n v="0"/>
    <n v="0"/>
    <n v="0"/>
    <n v="0"/>
    <n v="1"/>
    <n v="0"/>
    <n v="0"/>
    <n v="0"/>
    <n v="0"/>
    <n v="0"/>
    <m/>
    <m/>
    <m/>
    <m/>
    <m/>
    <m/>
    <m/>
    <m/>
    <m/>
    <s v="1st"/>
    <n v="1"/>
  </r>
  <r>
    <x v="4"/>
    <s v="Region XI"/>
    <s v="Davao De Oro"/>
    <n v="128336"/>
    <s v="Mambatang ES"/>
    <s v="MABINI (DOÑA ALICIA)"/>
    <s v="2nd "/>
    <n v="1"/>
    <n v="2"/>
    <s v="PROPOSED CONSTRUCTION OF ONE (1) STOREY - TWO (2) CLASSROOMS SCHOOL BUILDING (WITH COMMON TOILET) WITH PROVISION OF RAINWATER COLLECTOR, SCHOOL FURNITURE,  SOLAR PV ENERGY SYSTEM, WATER SYSTEM AND FLOOD MARKER"/>
    <n v="12458630.73"/>
    <m/>
    <s v="Under Procurement"/>
    <n v="0"/>
    <m/>
    <m/>
    <m/>
    <m/>
    <m/>
    <m/>
    <m/>
    <m/>
    <m/>
    <m/>
    <s v="as of April: postponed, submitted authority letter to CO allowing them to implement to other recipient_x000a_NO RTA submitted to CO; as per DO this is for defferment; MGB Result; high susceptible to landslide"/>
    <n v="0"/>
    <n v="0"/>
    <n v="1"/>
    <n v="0"/>
    <n v="0"/>
    <n v="0"/>
    <n v="0"/>
    <n v="0"/>
    <n v="2"/>
    <n v="0"/>
    <n v="0"/>
    <n v="0"/>
    <n v="0"/>
    <n v="0"/>
    <n v="1"/>
    <n v="0"/>
    <n v="0"/>
    <n v="0"/>
    <n v="0"/>
    <n v="0"/>
    <m/>
    <m/>
    <m/>
    <m/>
    <m/>
    <m/>
    <m/>
    <m/>
    <m/>
    <s v="1st"/>
    <n v="1"/>
  </r>
  <r>
    <x v="4"/>
    <s v="Region XI"/>
    <s v="Davao del Norte"/>
    <n v="301773"/>
    <s v="DUGAYAN NHS"/>
    <s v="KAPALONG"/>
    <s v="1st "/>
    <n v="1"/>
    <n v="6"/>
    <s v="CONSTRUCTION OF 2 STOREY 6  CLASRROOM SCHOOL BUILDING (WITH TOILET) WITH PROVISION OF RAINWATER COLLECTOR, SCHOOL FURNITURE, SOLAR PV ENERGY SYSTEM, WATER SYSTEM AND FLOOD MARKER "/>
    <n v="31313131.309999999"/>
    <n v="25611457.030000001"/>
    <s v="Ongoing"/>
    <n v="0.6"/>
    <m/>
    <m/>
    <m/>
    <m/>
    <d v="2024-01-10T00:00:00"/>
    <d v="2024-01-17T00:00:00"/>
    <d v="2024-01-30T00:00:00"/>
    <d v="2024-03-19T00:00:00"/>
    <d v="2024-06-04T00:00:00"/>
    <s v="Mark Anthony Construction &amp; Supply"/>
    <s v="ongoing"/>
    <n v="0"/>
    <n v="0"/>
    <n v="0"/>
    <n v="1"/>
    <n v="0"/>
    <n v="0"/>
    <n v="0"/>
    <n v="0"/>
    <n v="0"/>
    <n v="6"/>
    <n v="0"/>
    <n v="0"/>
    <n v="0"/>
    <n v="0"/>
    <n v="0"/>
    <n v="1"/>
    <n v="0"/>
    <n v="0"/>
    <n v="0.6"/>
    <n v="0"/>
    <m/>
    <m/>
    <m/>
    <m/>
    <m/>
    <m/>
    <m/>
    <m/>
    <m/>
    <s v="5th"/>
    <n v="1"/>
  </r>
  <r>
    <x v="4"/>
    <s v="Region XI"/>
    <s v="Davao del Sur"/>
    <n v="128912"/>
    <s v="Nodilla Elementary School"/>
    <s v="KIBLAWAN"/>
    <s v="1st "/>
    <n v="1"/>
    <n v="4"/>
    <s v="CONSTRUCTION OF SCHOOL BUILDING (WITH TOILET) WITH PROVISION OF RAINWATER COLLECTOR, SCHOOL FURNITURE, SOLAR PV ENERGY SYSTEM, WATER SYSTEM AND FLOOD MARKER "/>
    <n v="21356418.039999999"/>
    <m/>
    <s v="Ongoing"/>
    <n v="0.27"/>
    <d v="2025-06-12T00:00:00"/>
    <m/>
    <m/>
    <m/>
    <m/>
    <s v="May 28, 2024"/>
    <s v="June 07, 2024"/>
    <s v="August 09, 2024"/>
    <m/>
    <s v="PHSMB CONSTRUCTION AND SUPPLY"/>
    <s v="for issuance NTP"/>
    <n v="0"/>
    <n v="0"/>
    <n v="0"/>
    <n v="1"/>
    <n v="0"/>
    <n v="0"/>
    <n v="0"/>
    <n v="0"/>
    <n v="0"/>
    <n v="4"/>
    <n v="0"/>
    <n v="0"/>
    <n v="0"/>
    <n v="0"/>
    <n v="0"/>
    <n v="1"/>
    <n v="0"/>
    <n v="0"/>
    <n v="0.27"/>
    <n v="0"/>
    <m/>
    <m/>
    <m/>
    <m/>
    <m/>
    <m/>
    <m/>
    <m/>
    <m/>
    <s v="1st"/>
    <n v="1"/>
  </r>
  <r>
    <x v="4"/>
    <s v="Region XI"/>
    <s v="Davao Occidental"/>
    <n v="205025"/>
    <s v="Kangko ES"/>
    <s v="MALITA"/>
    <s v="Lone "/>
    <n v="1"/>
    <n v="3"/>
    <s v="CONSTRUCTION OF 1STY3CL SCHOOL BUILDING (WITH TOILET) WITH PROVISION OF RAINWATER COLLECTOR, SCHOOL FURNITURE, SOLAR PV ENERGY SYSTEM"/>
    <n v="17231437.460000001"/>
    <n v="17048325.129999999"/>
    <s v="Completed"/>
    <n v="1"/>
    <s v="February 24, 2024"/>
    <m/>
    <s v="ITB W-03-2024"/>
    <s v="contract no. 2024-010"/>
    <s v="April 15, 2024- April 29, 2024"/>
    <s v="April 23, 2024"/>
    <s v="April 29, 2024"/>
    <s v="resolution no. 09,s. 2024"/>
    <s v="August 08, 2024"/>
    <s v="Digos Constrak Corporation"/>
    <s v="On-going"/>
    <n v="0"/>
    <n v="0"/>
    <n v="0"/>
    <n v="0"/>
    <n v="1"/>
    <n v="0"/>
    <n v="0"/>
    <n v="0"/>
    <n v="0"/>
    <n v="0"/>
    <n v="3"/>
    <n v="0"/>
    <n v="0"/>
    <n v="0"/>
    <n v="0"/>
    <n v="0"/>
    <n v="1"/>
    <n v="0"/>
    <n v="1"/>
    <n v="0"/>
    <n v="2.25"/>
    <m/>
    <m/>
    <m/>
    <m/>
    <m/>
    <m/>
    <m/>
    <m/>
    <s v="1st"/>
    <n v="1"/>
  </r>
  <r>
    <x v="4"/>
    <s v="Region XI"/>
    <s v="Davao Oriental"/>
    <n v="501516"/>
    <s v="Mc Arthur S. Madani Integrated School"/>
    <s v="CATEEL"/>
    <s v="1st "/>
    <n v="1"/>
    <n v="2"/>
    <s v="CONSTRUCTION  OF 1 UNIT 1STRY-2CL SCHOOL BUILDING (WITH TOILET) WITH PROVISION OF RAINWATER COLLECTOR, SCHOOL FURNITURE, SOLAR PV ENERGY SYSTEM, WATER SYSTEM AND FLOOD MARKER - MC ARTHUR S. MADANI IS"/>
    <n v="8496765.6699999999"/>
    <n v="7108626.0999999996"/>
    <s v="Completed"/>
    <n v="1"/>
    <s v="October 3, 2024"/>
    <s v="November 29, 2024"/>
    <m/>
    <s v="2024-012"/>
    <s v="December 8, 2023"/>
    <s v="December 15, 2023"/>
    <s v="December 27, 2023"/>
    <s v="January 26, 2024"/>
    <s v="June 4, 2024"/>
    <s v="ELLE"/>
    <s v="w/ Time Extension"/>
    <n v="0"/>
    <n v="0"/>
    <n v="0"/>
    <n v="0"/>
    <n v="1"/>
    <n v="0"/>
    <n v="0"/>
    <n v="0"/>
    <n v="0"/>
    <n v="0"/>
    <n v="2"/>
    <n v="0"/>
    <n v="0"/>
    <n v="0"/>
    <n v="0"/>
    <n v="0"/>
    <n v="1"/>
    <n v="0"/>
    <n v="1"/>
    <n v="0"/>
    <n v="12.24"/>
    <m/>
    <m/>
    <m/>
    <m/>
    <m/>
    <m/>
    <m/>
    <m/>
    <s v="1st"/>
    <n v="1"/>
  </r>
  <r>
    <x v="4"/>
    <s v="Region XI"/>
    <s v="Davao Oriental"/>
    <n v="129310"/>
    <s v="Logdeck Elementary School"/>
    <s v="LUPON"/>
    <s v="2nd "/>
    <n v="1"/>
    <n v="2"/>
    <s v="CONSTRUCTION  OF 1 UNIT 1STRY-2CL SCHOOL BUILDING (WITH TOILET) WITH PROVISION OF RAINWATER COLLECTOR, SCHOOL FURNITURE, SOLAR PV ENERGY SYSTEM, WATER SYSTEM AND FLOOD MARKER - LOGDECK ELEMENTARY SCHOOL"/>
    <n v="8257545.9400000004"/>
    <n v="6290078.0899999999"/>
    <s v="Completed"/>
    <n v="1"/>
    <s v="September 26, 2024"/>
    <s v="November 20, 2024"/>
    <m/>
    <s v="2024-011"/>
    <s v="December 8, 2023"/>
    <s v="December 15, 2023"/>
    <s v="December 27, 2023"/>
    <s v="January 26, 2024"/>
    <s v="May 29, 2024"/>
    <s v="Matt Glass"/>
    <s v="w/ Time Extension"/>
    <n v="0"/>
    <n v="0"/>
    <n v="0"/>
    <n v="0"/>
    <n v="1"/>
    <n v="0"/>
    <n v="0"/>
    <n v="0"/>
    <n v="0"/>
    <n v="0"/>
    <n v="2"/>
    <n v="0"/>
    <n v="0"/>
    <n v="0"/>
    <n v="0"/>
    <n v="0"/>
    <n v="1"/>
    <n v="0"/>
    <n v="1"/>
    <n v="0"/>
    <n v="12.24"/>
    <m/>
    <m/>
    <m/>
    <m/>
    <m/>
    <m/>
    <m/>
    <m/>
    <s v="1st"/>
    <n v="1"/>
  </r>
  <r>
    <x v="4"/>
    <s v="Region XI"/>
    <s v="Panabo City"/>
    <n v="129813"/>
    <s v="Mabunao ES"/>
    <s v="CITY OF PANABO"/>
    <s v="2nd "/>
    <n v="1"/>
    <n v="2"/>
    <s v="CONSTRUCTION OF 1STY2CL SCHOOL BUILDING (WITH TOILET) WITH PROVISION OF RAINWATER COLLECTOR, SOLAR PV ENERGY SYSTEM, WATER SYSTEM AND FLOOD MARKER "/>
    <n v="9748536.1600000001"/>
    <n v="7000000"/>
    <s v="Ongoing"/>
    <n v="0.51"/>
    <m/>
    <m/>
    <m/>
    <m/>
    <s v="JUNE 28, 2024"/>
    <s v="JULY 3, 2024"/>
    <s v="JULY 18, 2024"/>
    <s v="AUGUST 8, 2024"/>
    <m/>
    <s v="RUPLINO SEISMUNDO CONSTRUCTION CORPORATION"/>
    <s v="on-going"/>
    <n v="0"/>
    <n v="0"/>
    <n v="0"/>
    <n v="1"/>
    <n v="0"/>
    <n v="0"/>
    <n v="0"/>
    <n v="0"/>
    <n v="0"/>
    <n v="2"/>
    <n v="0"/>
    <n v="0"/>
    <n v="0"/>
    <n v="0"/>
    <n v="0"/>
    <n v="1"/>
    <n v="0"/>
    <n v="0"/>
    <n v="0.51"/>
    <n v="0"/>
    <m/>
    <m/>
    <m/>
    <m/>
    <m/>
    <m/>
    <m/>
    <m/>
    <m/>
    <s v="1st"/>
    <n v="1"/>
  </r>
  <r>
    <x v="4"/>
    <s v="Region XII"/>
    <s v="General Santos City"/>
    <n v="281537"/>
    <s v="Tanda Elementary School"/>
    <s v="GENERAL SANTOS CITY (DADIANGAS)"/>
    <s v="1st "/>
    <n v="1"/>
    <n v="4"/>
    <s v="CONSTRUCTION OF TWO(2) STOREY - FOUR(4) CLASSROOMS SCHOOL BUILDING (WITH COMMON TOILET) WITH PROVISION OF RAIN WATER COLLECTOR, SCHOOL FURNITURE, SOLAR PV ENERGY SYSTEM, AND WATER SYSTEM"/>
    <n v="22222222.219999999"/>
    <n v="0"/>
    <s v="Under Procurement"/>
    <n v="0"/>
    <m/>
    <m/>
    <n v="0"/>
    <n v="0"/>
    <m/>
    <m/>
    <m/>
    <m/>
    <m/>
    <n v="0"/>
    <s v="change of program;_x000a_for reversion/ waive due to armed conflict"/>
    <n v="0"/>
    <n v="0"/>
    <n v="1"/>
    <n v="0"/>
    <n v="0"/>
    <n v="0"/>
    <n v="0"/>
    <n v="0"/>
    <n v="4"/>
    <n v="0"/>
    <n v="0"/>
    <n v="0"/>
    <n v="0"/>
    <n v="0"/>
    <n v="1"/>
    <n v="0"/>
    <n v="0"/>
    <n v="0"/>
    <n v="0"/>
    <n v="0"/>
    <m/>
    <m/>
    <m/>
    <m/>
    <m/>
    <m/>
    <m/>
    <m/>
    <m/>
    <s v="1st"/>
    <n v="1"/>
  </r>
  <r>
    <x v="4"/>
    <s v="Region XII"/>
    <s v="South Cotabato"/>
    <n v="137086"/>
    <s v="Tubak Elementary School"/>
    <s v="LAKE SEBU"/>
    <s v="2nd"/>
    <n v="1"/>
    <n v="5"/>
    <s v="CONSTRUCTION OF ONE (1) STOREY - THREE (3) CLASSROOMS AND ONE (1) STOREY - TWO (2) CLASSROOMS SCHOOL BUILDING (WITH TOILET) WITH PROVISION OF RAINWATER COLLECTOR, SCHOOL FURNITURE, SOLAR PV ENERGY SYSTEM, WATER SYSTEM AND FLOOD MARKER "/>
    <n v="22222222.219999999"/>
    <n v="21979700.199999999"/>
    <s v="Ongoing"/>
    <n v="0"/>
    <d v="2026-04-02T00:00:00"/>
    <s v="N/A"/>
    <s v="DSC-24-08-131"/>
    <s v="2025-009"/>
    <d v="2024-08-06T00:00:00"/>
    <d v="2024-08-14T00:00:00"/>
    <d v="2024-08-27T00:00:00"/>
    <d v="2024-09-30T00:00:00"/>
    <d v="2025-03-07T00:00:00"/>
    <s v="COFFEJOK CONSTRUCTION &amp; SUPPLY CORPORATION"/>
    <s v="suspended; WITH TIME SUSPENSION"/>
    <n v="0"/>
    <n v="0"/>
    <n v="0"/>
    <n v="1"/>
    <n v="0"/>
    <n v="0"/>
    <n v="0"/>
    <n v="0"/>
    <n v="0"/>
    <n v="5"/>
    <n v="0"/>
    <n v="0"/>
    <n v="0"/>
    <n v="0"/>
    <n v="0"/>
    <n v="1"/>
    <n v="0"/>
    <n v="0"/>
    <n v="0"/>
    <n v="0"/>
    <m/>
    <m/>
    <m/>
    <m/>
    <m/>
    <m/>
    <m/>
    <m/>
    <m/>
    <s v="3rd"/>
    <n v="1"/>
  </r>
  <r>
    <x v="4"/>
    <s v="Region XII"/>
    <s v="South Cotabato"/>
    <n v="136941"/>
    <s v="Kule Elementary School"/>
    <s v="T'BOLI"/>
    <s v="2nd"/>
    <n v="1"/>
    <n v="5"/>
    <s v="CONSTRUCTION OF ONE (1) STOREY - THREE (3) CLASSROOMS AND ONE (1) STOREY - TWO (2) CLASSROOMS SCHOOL BUILDING (WITH TOILET) WITH PROVISION OF RAINWATER COLLECTOR, SCHOOL FURNITURE, SOLAR PV ENERGY SYSTEM, WATER SYSTEM AND FLOOD MARKER "/>
    <n v="22222222.219999999"/>
    <n v="21978971.760000002"/>
    <s v="Ongoing"/>
    <n v="3.1099999999999999E-2"/>
    <d v="2026-02-01T00:00:00"/>
    <s v="N/A"/>
    <s v="DSC-24-08-131"/>
    <s v="2025-008"/>
    <d v="2024-08-06T00:00:00"/>
    <d v="2024-08-14T00:00:00"/>
    <d v="2024-08-27T00:00:00"/>
    <d v="2024-09-30T00:00:00"/>
    <d v="2025-03-07T00:00:00"/>
    <s v="COFFEJOK CONSTRUCTION &amp; SUPPLY CORPORATION"/>
    <s v="ON-GOING"/>
    <n v="0"/>
    <n v="0"/>
    <n v="0"/>
    <n v="1"/>
    <n v="0"/>
    <n v="0"/>
    <n v="0"/>
    <n v="0"/>
    <n v="0"/>
    <n v="5"/>
    <n v="0"/>
    <n v="0"/>
    <n v="0"/>
    <n v="0"/>
    <n v="0"/>
    <n v="1"/>
    <n v="0"/>
    <n v="0"/>
    <n v="0"/>
    <n v="3.1099999999999999E-2"/>
    <m/>
    <m/>
    <m/>
    <m/>
    <m/>
    <m/>
    <m/>
    <m/>
    <m/>
    <s v="3rd"/>
    <n v="1"/>
  </r>
  <r>
    <x v="4"/>
    <s v="Region XII"/>
    <s v="Sultan Kudarat"/>
    <n v="137132"/>
    <s v="DATU SALAYAN ELEMENTARY SCHOOL"/>
    <s v="BAGUMBAYAN"/>
    <s v="2nd "/>
    <n v="1"/>
    <n v="3"/>
    <s v="CONSTRUCTION OF ONE (1) STOREY - THREE (3) CLASSROOMS SCHOOL BUILDING (WITH COMMON TOILET) WITH PROVISION OF RAINWATER COLLECTOR, SCHOOL FURNITURE, SOLAR PV ENERGY SYSTEM, AND WATER SYSTEM"/>
    <n v="18079433.890000001"/>
    <n v="17635084.59"/>
    <s v="Ongoing"/>
    <n v="0.87"/>
    <d v="2025-06-24T00:00:00"/>
    <d v="1899-12-30T00:00:00"/>
    <s v="24-01-005"/>
    <s v="24-01-005"/>
    <d v="2024-04-05T00:00:00"/>
    <d v="2024-04-17T00:00:00"/>
    <d v="2024-04-29T00:00:00"/>
    <d v="2024-05-07T00:00:00"/>
    <d v="2024-10-07T00:00:00"/>
    <s v="Cofejok Construction and Supply Corporation"/>
    <s v="Time Extended due to road inaccessibility"/>
    <n v="0"/>
    <n v="0"/>
    <n v="0"/>
    <n v="1"/>
    <n v="0"/>
    <n v="0"/>
    <n v="0"/>
    <n v="0"/>
    <n v="0"/>
    <n v="3"/>
    <n v="0"/>
    <n v="0"/>
    <n v="0"/>
    <n v="0"/>
    <n v="0"/>
    <n v="1"/>
    <n v="0"/>
    <n v="0"/>
    <n v="0.84"/>
    <n v="3.0000000000000027E-2"/>
    <m/>
    <m/>
    <m/>
    <m/>
    <m/>
    <m/>
    <m/>
    <m/>
    <m/>
    <s v="1st"/>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2">
  <r>
    <x v="0"/>
    <x v="0"/>
    <s v="Abra"/>
    <n v="135114"/>
    <s v="Tillilo PS"/>
    <s v="LUBA"/>
    <n v="0"/>
    <n v="1"/>
    <n v="2"/>
    <s v=" CONSTRUCTION OF ONE (1) STOREY - TWO (2) CLASSROOMS SCHOOL BUILDING (WITH COMMON TOILET) WITH PROVISION OF RAINWATER COLLECTOR, SCHOOL FURNITURE, SOIL PROTECTION, AND WATER SYSTEM"/>
    <n v="18778535.110199999"/>
    <n v="18761650.969999999"/>
    <s v="Completed"/>
    <n v="1"/>
    <d v="2022-05-12T00:00:00"/>
    <d v="2022-04-12T00:00:00"/>
    <n v="0"/>
    <s v="CAR-ABRA-2021-07"/>
    <d v="2021-07-14T00:00:00"/>
    <d v="2021-07-21T00:00:00"/>
    <d v="2021-08-03T00:00:00"/>
    <d v="2021-08-13T00:00:00"/>
    <d v="2021-09-01T00:00:00"/>
    <s v="Lonnie Construction/Lonnie Moun B.Quilloy"/>
    <n v="0"/>
    <n v="0"/>
    <n v="0"/>
    <n v="0"/>
    <n v="0"/>
    <n v="1"/>
    <n v="0"/>
    <n v="0"/>
    <n v="0"/>
    <n v="0"/>
    <n v="0"/>
    <n v="2"/>
    <n v="0"/>
    <n v="0"/>
    <n v="0"/>
    <n v="0"/>
    <n v="0"/>
    <n v="1"/>
    <n v="0"/>
    <n v="1"/>
    <n v="0"/>
    <s v="previous yrs"/>
    <m/>
    <m/>
    <m/>
    <m/>
    <m/>
    <m/>
    <s v="CY 2022"/>
    <m/>
    <m/>
  </r>
  <r>
    <x v="0"/>
    <x v="0"/>
    <s v="Abra"/>
    <n v="135170"/>
    <s v="Bantay Primary School"/>
    <s v="SALLAPADAN"/>
    <n v="0"/>
    <n v="1"/>
    <n v="2"/>
    <s v=" CONSTRUCTION OF ONE (1) STOREY - TWO (2) CLASSROOMS SCHOOL BUILDING (WITH COMMON TOILET) WITH PROVISION OF RAINWATER COLLECTOR, SCHOOL FURNITURE, SOIL PROTECTION, AND WATER SYSTEM"/>
    <n v="9593256.5077"/>
    <n v="9578381.7200000007"/>
    <s v="Completed"/>
    <n v="1"/>
    <d v="2022-06-01T00:00:00"/>
    <d v="2022-03-12T00:00:00"/>
    <n v="0"/>
    <s v="CAR-ABRA-2021-09"/>
    <d v="2021-07-14T00:00:00"/>
    <d v="2021-07-21T00:00:00"/>
    <d v="2021-08-03T00:00:00"/>
    <d v="2021-08-13T00:00:00"/>
    <d v="2021-09-01T00:00:00"/>
    <s v="HGW=3 Engineering &amp; Construction/ Hilbert B. Willie       "/>
    <n v="0"/>
    <n v="0"/>
    <n v="0"/>
    <n v="0"/>
    <n v="0"/>
    <n v="1"/>
    <n v="0"/>
    <n v="0"/>
    <n v="0"/>
    <n v="0"/>
    <n v="0"/>
    <n v="2"/>
    <n v="0"/>
    <n v="0"/>
    <n v="0"/>
    <n v="0"/>
    <n v="0"/>
    <n v="1"/>
    <n v="0"/>
    <n v="1"/>
    <n v="0"/>
    <s v="previous yrs"/>
    <n v="1"/>
    <m/>
    <m/>
    <m/>
    <m/>
    <m/>
    <s v="CY 2022"/>
    <m/>
    <m/>
  </r>
  <r>
    <x v="0"/>
    <x v="0"/>
    <s v="Abra"/>
    <n v="135101"/>
    <s v="Likowan PS"/>
    <s v="TUBO"/>
    <n v="0"/>
    <n v="1"/>
    <n v="2"/>
    <s v="CONSTRUCTION OF ONE (1) STOREY - TWO (2) CLASSROOMS SCHOOL BUILDING (WITHOUT TOILET) WITH PROVISION OF RAINWATER COLLECTOR, WATER AND SANITATION FACILITIES (4 - SEATER), SCHOOL FURNITURE, SOIL PROTECTION AND WATER SYSTEM"/>
    <n v="18135713.249069933"/>
    <n v="18121787.120000001"/>
    <s v="Completed"/>
    <n v="1"/>
    <d v="2022-06-11T00:00:00"/>
    <d v="2022-06-27T00:00:00"/>
    <n v="0"/>
    <s v="CAR-ABRA-2021-10"/>
    <d v="2021-07-14T00:00:00"/>
    <d v="2021-07-21T00:00:00"/>
    <d v="2021-08-03T00:00:00"/>
    <d v="2021-08-13T00:00:00"/>
    <d v="2021-09-01T00:00:00"/>
    <s v="HOPE EFG Builders/Esther P. Sangcaan"/>
    <n v="0"/>
    <n v="0"/>
    <n v="0"/>
    <n v="0"/>
    <n v="0"/>
    <n v="1"/>
    <n v="0"/>
    <n v="0"/>
    <n v="0"/>
    <n v="0"/>
    <n v="0"/>
    <n v="2"/>
    <n v="0"/>
    <n v="0"/>
    <n v="0"/>
    <n v="0"/>
    <n v="0"/>
    <n v="1"/>
    <n v="0"/>
    <n v="1"/>
    <n v="0"/>
    <s v="previous yrs"/>
    <m/>
    <m/>
    <m/>
    <m/>
    <m/>
    <m/>
    <s v="CY 2022"/>
    <m/>
    <m/>
  </r>
  <r>
    <x v="0"/>
    <x v="0"/>
    <s v="Abra"/>
    <n v="218508"/>
    <s v="Gacab PS"/>
    <s v="MALIBCONG"/>
    <n v="1"/>
    <n v="1"/>
    <n v="2"/>
    <s v=" CONSTRUCTION OF ONE (1) STOREY - TWO (2) CLASSROOMS SCHOOL BUILDING (WITH COMMON TOILET) WITH PROVISION OF RAIN WATER COLLECTOR, SCHOOL FURNITURE,  WATER SYSTEM AND SLOPE PROTECTION"/>
    <n v="21387725.206"/>
    <n v="21372483.539999999"/>
    <s v="Completed"/>
    <n v="1"/>
    <d v="2022-07-01T00:00:00"/>
    <d v="2022-03-12T00:00:00"/>
    <n v="0"/>
    <s v="CAR-ABRA-2021-08"/>
    <d v="2021-07-14T00:00:00"/>
    <d v="2021-07-21T00:00:00"/>
    <d v="2021-08-03T00:00:00"/>
    <d v="2021-08-13T00:00:00"/>
    <d v="2021-09-01T00:00:00"/>
    <s v="Baje Construction/Ernesto B. Baje"/>
    <n v="0"/>
    <n v="0"/>
    <n v="0"/>
    <n v="0"/>
    <n v="0"/>
    <n v="1"/>
    <n v="0"/>
    <n v="0"/>
    <n v="0"/>
    <n v="0"/>
    <n v="0"/>
    <n v="2"/>
    <n v="0"/>
    <n v="0"/>
    <n v="0"/>
    <n v="0"/>
    <n v="0"/>
    <n v="1"/>
    <n v="0"/>
    <n v="1"/>
    <n v="0"/>
    <s v="previous yrs"/>
    <m/>
    <m/>
    <m/>
    <m/>
    <m/>
    <m/>
    <s v="CY 2022"/>
    <m/>
    <m/>
  </r>
  <r>
    <x v="0"/>
    <x v="0"/>
    <s v="Apayao"/>
    <n v="135231"/>
    <s v="Cadaclan ES"/>
    <s v="CALANASAN (BAYAG)"/>
    <n v="0"/>
    <n v="1"/>
    <n v="2"/>
    <s v="CONSTRUCTION OF ONE (1) STOREY - TWO (2) CLASSROOMS SCHOOL BUILDING WITH PROVISION OF SCHOOL FURNITURE, RAIN WATER COLLECTOR AND SOLAR PV ENERGY SYSTEM"/>
    <n v="18186711.662100002"/>
    <n v="0"/>
    <s v="Completed"/>
    <n v="1"/>
    <d v="1899-12-30T00:00:00"/>
    <d v="1899-12-30T00:00:00"/>
    <s v="LMS-2020-001"/>
    <n v="0"/>
    <s v="July 1,2021"/>
    <s v="July 7,2021"/>
    <s v="July 19,2021"/>
    <d v="1899-12-30T00:00:00"/>
    <d v="1899-12-30T00:00:00"/>
    <n v="0"/>
    <s v="Contract Preparation"/>
    <n v="0"/>
    <n v="0"/>
    <n v="0"/>
    <n v="0"/>
    <n v="1"/>
    <n v="0"/>
    <n v="0"/>
    <n v="0"/>
    <n v="0"/>
    <n v="0"/>
    <n v="2"/>
    <n v="0"/>
    <n v="0"/>
    <n v="0"/>
    <n v="0"/>
    <n v="0"/>
    <n v="1"/>
    <n v="0"/>
    <n v="1"/>
    <n v="0"/>
    <s v="previous yrs"/>
    <n v="1"/>
    <m/>
    <m/>
    <m/>
    <m/>
    <m/>
    <s v="CY 2022"/>
    <m/>
    <m/>
  </r>
  <r>
    <x v="0"/>
    <x v="0"/>
    <s v="Apayao"/>
    <n v="135231"/>
    <s v="Cadaclan ES"/>
    <s v="CALANASAN (BAYAG)"/>
    <n v="0"/>
    <m/>
    <n v="2"/>
    <s v="CONSTRUCTION OF ONE (1) STOREY - TWO (2) CLASSROOMS SCHOOL BUILDING WITH PROVISION OF SCHOOL FURNITURE, RAIN WATER COLLECTOR AND SOLAR PV ENERGY SYSTEM"/>
    <m/>
    <n v="0"/>
    <s v="Completed"/>
    <n v="1"/>
    <d v="1899-12-30T00:00:00"/>
    <d v="1899-12-30T00:00:00"/>
    <s v="LMS-2020-001"/>
    <n v="0"/>
    <s v="July 1,2021"/>
    <s v="July 7,2021"/>
    <s v="July 19,2021"/>
    <d v="1899-12-30T00:00:00"/>
    <d v="1899-12-30T00:00:00"/>
    <n v="0"/>
    <s v="Contract Preparation"/>
    <n v="0"/>
    <n v="0"/>
    <n v="0"/>
    <n v="0"/>
    <n v="1"/>
    <n v="0"/>
    <n v="0"/>
    <n v="0"/>
    <n v="0"/>
    <n v="0"/>
    <n v="2"/>
    <n v="0"/>
    <n v="0"/>
    <n v="0"/>
    <n v="0"/>
    <n v="0"/>
    <n v="0"/>
    <n v="0"/>
    <n v="1"/>
    <n v="0"/>
    <s v="previous yrs"/>
    <n v="1"/>
    <m/>
    <m/>
    <m/>
    <m/>
    <m/>
    <s v="CY 2022"/>
    <m/>
    <m/>
  </r>
  <r>
    <x v="0"/>
    <x v="0"/>
    <s v="Benguet"/>
    <n v="135556"/>
    <s v="Mongoto Elementary School"/>
    <s v="Kabayan"/>
    <n v="0"/>
    <n v="1"/>
    <n v="4"/>
    <s v=" CONSTRUCTION OF ONE (1) STOREY - FOUR (4) CLASSROOMS SCHOOL BUILDING (WITH COMMON TOILET) WITH PROVISION OF RAINWATER COLLECTOR, SCHOOL FURNITURE, SOLAR PV ENERGY SYSTEM, AND WATER SYSTEM AND RETAINING WALL"/>
    <n v="20828590.340697818"/>
    <n v="0"/>
    <s v="Completed"/>
    <n v="1"/>
    <d v="1899-12-30T00:00:00"/>
    <d v="1899-12-30T00:00:00"/>
    <n v="0"/>
    <n v="0"/>
    <d v="1899-12-30T00:00:00"/>
    <d v="1899-12-30T00:00:00"/>
    <d v="1899-12-30T00:00:00"/>
    <d v="1899-12-30T00:00:00"/>
    <d v="1899-12-30T00:00:00"/>
    <n v="0"/>
    <s v="Delay was caused by the collapsed retaining wall"/>
    <n v="0"/>
    <n v="0"/>
    <n v="0"/>
    <n v="0"/>
    <n v="1"/>
    <n v="0"/>
    <n v="0"/>
    <n v="0"/>
    <n v="0"/>
    <n v="0"/>
    <n v="4"/>
    <n v="0"/>
    <n v="0"/>
    <n v="0"/>
    <n v="0"/>
    <n v="0"/>
    <n v="1"/>
    <n v="0"/>
    <n v="1"/>
    <n v="0"/>
    <n v="2.23"/>
    <n v="1"/>
    <m/>
    <m/>
    <m/>
    <m/>
    <m/>
    <s v="CY 2023"/>
    <m/>
    <m/>
  </r>
  <r>
    <x v="0"/>
    <x v="0"/>
    <s v="Ifugao"/>
    <m/>
    <s v="Lubo-ong ES- Extension"/>
    <s v="HUNGDUAN"/>
    <n v="0"/>
    <n v="1"/>
    <n v="4"/>
    <s v=" CONSTRUCTION OF ONE (1) STOREY - FOUR (4) CLASSROOMS SCHOOL BUILDING (WITHOUT TOILET) WITH PROVISION OF   RAINWATER COLLECTOR, WATER AND SANITATION FACILITIES (4 - SEATER), SCHOOL FURNITURE , WATER SYSTEM AND SLOPE PROTECTION"/>
    <n v="14038425.3807"/>
    <n v="0"/>
    <s v="Completed"/>
    <n v="1"/>
    <d v="1899-12-30T00:00:00"/>
    <d v="1899-12-30T00:00:00"/>
    <n v="0"/>
    <n v="0"/>
    <d v="2021-07-27T00:00:00"/>
    <d v="2021-08-03T00:00:00"/>
    <d v="2021-08-17T00:00:00"/>
    <d v="1899-12-30T00:00:00"/>
    <d v="1899-12-30T00:00:00"/>
    <n v="0"/>
    <n v="0"/>
    <n v="0"/>
    <n v="0"/>
    <n v="0"/>
    <n v="0"/>
    <n v="1"/>
    <n v="0"/>
    <n v="0"/>
    <n v="0"/>
    <n v="0"/>
    <n v="0"/>
    <n v="4"/>
    <n v="0"/>
    <n v="0"/>
    <n v="0"/>
    <n v="0"/>
    <n v="0"/>
    <n v="1"/>
    <n v="0"/>
    <n v="1"/>
    <n v="0"/>
    <n v="6.23"/>
    <m/>
    <m/>
    <m/>
    <m/>
    <m/>
    <m/>
    <s v="CY 2023"/>
    <m/>
    <m/>
  </r>
  <r>
    <x v="0"/>
    <x v="0"/>
    <s v="Ifugao"/>
    <m/>
    <s v="Jolowon ES-Annex"/>
    <s v="Lamut"/>
    <n v="0"/>
    <n v="1"/>
    <n v="4"/>
    <s v=" CONSTRUCTION OF ONE (1) STOREY - FOUR (4) CLASSROOMS SCHOOL BUILDING (WITH COMMON TOILET) WITH PROVISION OF RAIN WATER COLLECTOR, SCHOOL FURNITURE, SLOPE PROTECTION AND WATER SYSTEM"/>
    <n v="18410762.9113"/>
    <n v="0"/>
    <s v="Completed"/>
    <n v="1"/>
    <d v="1899-12-30T00:00:00"/>
    <d v="1899-12-30T00:00:00"/>
    <n v="0"/>
    <n v="0"/>
    <d v="2021-07-27T00:00:00"/>
    <d v="2021-08-03T00:00:00"/>
    <d v="2021-08-17T00:00:00"/>
    <d v="1899-12-30T00:00:00"/>
    <d v="1899-12-30T00:00:00"/>
    <n v="0"/>
    <s v="The project was terminated due to more than 10% slippage and LD to other DepEd Projects"/>
    <n v="0"/>
    <n v="0"/>
    <n v="0"/>
    <n v="0"/>
    <n v="1"/>
    <n v="0"/>
    <n v="0"/>
    <n v="0"/>
    <n v="0"/>
    <n v="0"/>
    <n v="4"/>
    <n v="0"/>
    <n v="0"/>
    <n v="0"/>
    <n v="0"/>
    <n v="0"/>
    <n v="1"/>
    <n v="0"/>
    <n v="1"/>
    <n v="0"/>
    <n v="6.23"/>
    <n v="1"/>
    <n v="1"/>
    <m/>
    <m/>
    <m/>
    <m/>
    <s v="CY 2023"/>
    <m/>
    <m/>
  </r>
  <r>
    <x v="0"/>
    <x v="0"/>
    <s v="Kalinga"/>
    <n v="136128"/>
    <s v="Pangol Elementary School"/>
    <s v="TANUDAN"/>
    <n v="0"/>
    <n v="1"/>
    <n v="3"/>
    <s v="CONSTRUCTION OF ONE (1) STOREY - THREE (3) CLASSROOMS SCHOOL BUILDING (WITH COMMON TOILET) WITH PROVISION OF SCHOOL FURNITURE, RAIN WATER COLLECTOR AND WATER SYSTEM"/>
    <n v="11333380.902100001"/>
    <n v="0"/>
    <s v="Completed"/>
    <n v="1"/>
    <d v="1899-12-30T00:00:00"/>
    <d v="1899-12-30T00:00:00"/>
    <n v="0"/>
    <n v="0"/>
    <d v="1899-12-30T00:00:00"/>
    <d v="1899-12-30T00:00:00"/>
    <d v="1899-12-30T00:00:00"/>
    <d v="1899-12-30T00:00:00"/>
    <d v="1899-12-30T00:00:00"/>
    <n v="0"/>
    <s v="For Posting Due to Revalidation of the Project Site and Program Revision on Site Adoptation. (Target for posting August 17, 2021"/>
    <n v="0"/>
    <n v="0"/>
    <n v="0"/>
    <n v="0"/>
    <n v="1"/>
    <n v="0"/>
    <n v="0"/>
    <n v="0"/>
    <n v="0"/>
    <n v="0"/>
    <n v="3"/>
    <n v="0"/>
    <n v="0"/>
    <n v="0"/>
    <n v="0"/>
    <n v="0"/>
    <n v="1"/>
    <n v="0"/>
    <n v="1"/>
    <n v="0"/>
    <n v="2.23"/>
    <m/>
    <m/>
    <m/>
    <m/>
    <m/>
    <m/>
    <s v="CY 2023"/>
    <m/>
    <m/>
  </r>
  <r>
    <x v="0"/>
    <x v="0"/>
    <s v="Kalinga"/>
    <n v="136151"/>
    <s v="Tulgao East Elementary School"/>
    <s v="TINGLAYAN"/>
    <n v="0"/>
    <n v="1"/>
    <n v="2"/>
    <s v="PROPOSED CONSTRUCTION OF ONE (1) STOREY - TWO (2) CLASSROOMS SCHOOL BUILDING (WITHOUT TOILET) WITH SANITATION FACILITIES (4 - SEATER), SCHOOL FURNITURE, SOLAR PV ENERGY SYSTEM, AND WATER SYSTEM"/>
    <n v="20714406.06139439"/>
    <n v="0"/>
    <s v="Completed"/>
    <n v="1"/>
    <d v="1899-12-30T00:00:00"/>
    <d v="1899-12-30T00:00:00"/>
    <n v="0"/>
    <n v="0"/>
    <d v="1899-12-30T00:00:00"/>
    <d v="1899-12-30T00:00:00"/>
    <d v="1899-12-30T00:00:00"/>
    <d v="1899-12-30T00:00:00"/>
    <d v="1899-12-30T00:00:00"/>
    <n v="0"/>
    <n v="0"/>
    <n v="0"/>
    <n v="0"/>
    <n v="0"/>
    <n v="0"/>
    <n v="1"/>
    <n v="0"/>
    <n v="0"/>
    <n v="0"/>
    <n v="0"/>
    <n v="0"/>
    <n v="2"/>
    <n v="0"/>
    <n v="0"/>
    <n v="0"/>
    <n v="0"/>
    <n v="0"/>
    <n v="1"/>
    <n v="0"/>
    <n v="1"/>
    <n v="0"/>
    <n v="2.23"/>
    <m/>
    <m/>
    <m/>
    <m/>
    <m/>
    <m/>
    <s v="CY 2023"/>
    <m/>
    <m/>
  </r>
  <r>
    <x v="0"/>
    <x v="0"/>
    <s v="Kalinga"/>
    <n v="136151"/>
    <s v="Tulgao East Elementary School"/>
    <s v="TINGLAYAN"/>
    <n v="0"/>
    <m/>
    <n v="2"/>
    <s v="PROPOSED CONSTRUCTION OF ONE (1) STOREY - TWO (2) CLASSROOMS SCHOOL BUILDING (WITHOUT TOILET) WITH SANITATION FACILITIES (4 - SEATER), SCHOOL FURNITURE, SOLAR PV ENERGY SYSTEM"/>
    <m/>
    <n v="0"/>
    <s v="Completed"/>
    <n v="1"/>
    <d v="1899-12-30T00:00:00"/>
    <d v="1899-12-30T00:00:00"/>
    <n v="0"/>
    <n v="0"/>
    <d v="1899-12-30T00:00:00"/>
    <d v="1899-12-30T00:00:00"/>
    <d v="1899-12-30T00:00:00"/>
    <d v="1899-12-30T00:00:00"/>
    <d v="1899-12-30T00:00:00"/>
    <n v="0"/>
    <n v="0"/>
    <n v="0"/>
    <n v="0"/>
    <n v="0"/>
    <n v="0"/>
    <n v="1"/>
    <n v="0"/>
    <n v="0"/>
    <n v="0"/>
    <n v="0"/>
    <n v="0"/>
    <n v="2"/>
    <n v="0"/>
    <n v="0"/>
    <n v="0"/>
    <n v="0"/>
    <n v="0"/>
    <n v="0"/>
    <n v="0"/>
    <n v="1"/>
    <n v="0"/>
    <n v="2.23"/>
    <m/>
    <m/>
    <m/>
    <m/>
    <m/>
    <m/>
    <s v="CY 2023"/>
    <m/>
    <m/>
  </r>
  <r>
    <x v="0"/>
    <x v="0"/>
    <s v="Mt. Province"/>
    <n v="136284"/>
    <s v="Apalis Elementary School"/>
    <s v="PARACELIS"/>
    <n v="0"/>
    <n v="1"/>
    <n v="2"/>
    <s v="CONSTRUCTION OF ONE (1) STOREY - TWO (2) CLASSROOMS SCHOOL BUILDING (WITH COMMON TOILET) WITH PROVISION OF RAINWATER COLLECTOR, SCHOOL FURNITURE, SOLAR PV ENERGY SYSTEM, AND  SLOPE PROTECTION"/>
    <n v="27229155.307600003"/>
    <n v="0"/>
    <s v="Completed"/>
    <n v="1"/>
    <d v="1899-12-30T00:00:00"/>
    <d v="1899-12-30T00:00:00"/>
    <n v="0"/>
    <n v="0"/>
    <d v="1899-12-30T00:00:00"/>
    <d v="1899-12-30T00:00:00"/>
    <s v="August 9,2021"/>
    <d v="1899-12-30T00:00:00"/>
    <d v="1899-12-30T00:00:00"/>
    <n v="0"/>
    <n v="0"/>
    <n v="0"/>
    <n v="0"/>
    <n v="0"/>
    <n v="0"/>
    <n v="1"/>
    <n v="0"/>
    <n v="0"/>
    <n v="0"/>
    <n v="0"/>
    <n v="0"/>
    <n v="2"/>
    <n v="0"/>
    <n v="0"/>
    <n v="0"/>
    <n v="0"/>
    <n v="0"/>
    <n v="1"/>
    <n v="0"/>
    <n v="1"/>
    <n v="0"/>
    <s v="previous yrs"/>
    <m/>
    <m/>
    <m/>
    <m/>
    <m/>
    <m/>
    <s v="CY 2022"/>
    <m/>
    <m/>
  </r>
  <r>
    <x v="0"/>
    <x v="0"/>
    <s v="Mt. Province"/>
    <n v="136284"/>
    <s v="Apalis Elementary School"/>
    <s v="PARACELIS"/>
    <n v="0"/>
    <m/>
    <n v="2"/>
    <s v="CONSTRUCTION OF ONE (1) STOREY - TWO (2) CLASSROOMS SCHOOL BUILDING (WITH COMMON TOILET) WITH PROVISION OF RAINWATER COLLECTOR, SCHOOL FURNITURE, SOLAR PV ENERGY SYSTEM,WATER SYSTEM, &amp; SLOPE PROTECTION"/>
    <m/>
    <n v="0"/>
    <s v="Completed"/>
    <n v="1"/>
    <d v="1899-12-30T00:00:00"/>
    <d v="1899-12-30T00:00:00"/>
    <n v="0"/>
    <n v="0"/>
    <d v="1899-12-30T00:00:00"/>
    <d v="1899-12-30T00:00:00"/>
    <s v="August 9,2021"/>
    <d v="1899-12-30T00:00:00"/>
    <d v="1899-12-30T00:00:00"/>
    <n v="0"/>
    <n v="0"/>
    <n v="0"/>
    <n v="0"/>
    <n v="0"/>
    <n v="0"/>
    <n v="1"/>
    <n v="0"/>
    <n v="0"/>
    <n v="0"/>
    <n v="0"/>
    <n v="0"/>
    <n v="2"/>
    <n v="0"/>
    <n v="0"/>
    <n v="0"/>
    <n v="0"/>
    <n v="0"/>
    <n v="0"/>
    <n v="0"/>
    <n v="1"/>
    <n v="0"/>
    <s v="previous yrs"/>
    <m/>
    <m/>
    <m/>
    <m/>
    <m/>
    <m/>
    <s v="CY 2022"/>
    <m/>
    <m/>
  </r>
  <r>
    <x v="0"/>
    <x v="0"/>
    <s v="Tabuk City"/>
    <n v="136157"/>
    <s v="Balatoc Primary School"/>
    <s v="TABUK CITY"/>
    <n v="0"/>
    <n v="1"/>
    <n v="4"/>
    <s v=" CONSTRUCTION OF ONE STOREY FOUR CLASSROOM SCHOOL BUILDING (WITH COMMMON TOILET) WITH PROVISION OF RAINWATER COLLECTOR, SCHOOL FURNITURE, PERIMETER FENCE, AND WATER SYSTEM"/>
    <n v="15304902.174900001"/>
    <n v="0"/>
    <s v="Completed"/>
    <n v="1"/>
    <d v="1899-12-30T00:00:00"/>
    <d v="1899-12-30T00:00:00"/>
    <n v="0"/>
    <n v="0"/>
    <d v="1899-12-30T00:00:00"/>
    <d v="1899-12-30T00:00:00"/>
    <d v="1899-12-30T00:00:00"/>
    <d v="1899-12-30T00:00:00"/>
    <d v="1899-12-30T00:00:00"/>
    <n v="0"/>
    <n v="0"/>
    <n v="0"/>
    <n v="0"/>
    <n v="0"/>
    <n v="0"/>
    <n v="1"/>
    <n v="0"/>
    <n v="0"/>
    <n v="0"/>
    <n v="0"/>
    <n v="0"/>
    <n v="4"/>
    <n v="0"/>
    <n v="0"/>
    <n v="0"/>
    <n v="0"/>
    <n v="0"/>
    <n v="1"/>
    <n v="0"/>
    <n v="1"/>
    <n v="0"/>
    <s v="previous yrs"/>
    <n v="1"/>
    <m/>
    <m/>
    <m/>
    <m/>
    <m/>
    <s v="CY 2022"/>
    <m/>
    <m/>
  </r>
  <r>
    <x v="0"/>
    <x v="0"/>
    <s v="Tabuk City"/>
    <n v="136182"/>
    <s v="Tangbay Primary School"/>
    <s v="TABUK CITY"/>
    <n v="0"/>
    <n v="1"/>
    <n v="4"/>
    <s v=" CONSTRUCTION OF ONE (1) STOREY - FOUR (4) CLASSROOMS SCHOOL BUILDING (WITH COMMON TOILET) WITH PROVISION OF RAINWATER COLLECTOR, SCHOOL FURNITURE, PERIMETER FENCE (1 BAY = 3.0m), AND WATER SYSTEM"/>
    <n v="15364666.079778619"/>
    <n v="0"/>
    <s v="Completed"/>
    <n v="1"/>
    <d v="1899-12-30T00:00:00"/>
    <d v="1899-12-30T00:00:00"/>
    <n v="0"/>
    <n v="0"/>
    <d v="2021-07-08T00:00:00"/>
    <d v="2021-07-14T00:00:00"/>
    <d v="2021-07-27T00:00:00"/>
    <d v="1899-12-30T00:00:00"/>
    <d v="1899-12-30T00:00:00"/>
    <n v="0"/>
    <s v="ongoing lay out of cr tiles, ground clearing, installation of electrical fixture, installation of window glass and concreting of concrete infront of the building"/>
    <n v="0"/>
    <n v="0"/>
    <n v="0"/>
    <n v="0"/>
    <n v="1"/>
    <n v="0"/>
    <n v="0"/>
    <n v="0"/>
    <n v="0"/>
    <n v="0"/>
    <n v="4"/>
    <n v="0"/>
    <n v="0"/>
    <n v="0"/>
    <n v="0"/>
    <n v="0"/>
    <n v="1"/>
    <n v="0"/>
    <n v="1"/>
    <n v="0"/>
    <n v="2.23"/>
    <n v="1"/>
    <m/>
    <m/>
    <m/>
    <m/>
    <m/>
    <s v="CY 2023"/>
    <m/>
    <m/>
  </r>
  <r>
    <x v="0"/>
    <x v="1"/>
    <s v="Agusan del Norte"/>
    <n v="131592"/>
    <s v="Tinigbasan ES"/>
    <s v="TUBAY"/>
    <n v="2"/>
    <n v="1"/>
    <n v="2"/>
    <s v="PROPOSED CONSTRUCTION OF ONE (1) STOREY - TWO (2) CLASSROOMS SCHOOL BUILDING (WITH COMMON TOILET) WITH PROVISION OF RAINWATER COLLECTOR,SLOPE PROTECTION, SCHOOL FURNITURE, SOLAR PV ENERGY SYSTEM AND WATER SYSTEM "/>
    <n v="21247319.318700001"/>
    <n v="0"/>
    <s v="Completed"/>
    <n v="1"/>
    <d v="1899-12-30T00:00:00"/>
    <d v="1899-12-30T00:00:00"/>
    <s v="INFRA-2021-015"/>
    <n v="0"/>
    <s v="August 3, 2021"/>
    <s v="August 11, 2021"/>
    <s v="August 23, 2021"/>
    <d v="1899-12-30T00:00:00"/>
    <d v="1899-12-30T00:00:00"/>
    <n v="0"/>
    <n v="0"/>
    <n v="0"/>
    <n v="0"/>
    <n v="0"/>
    <n v="0"/>
    <n v="1"/>
    <n v="0"/>
    <n v="0"/>
    <n v="0"/>
    <n v="0"/>
    <n v="0"/>
    <n v="2"/>
    <n v="0"/>
    <n v="0"/>
    <n v="0"/>
    <n v="0"/>
    <n v="0"/>
    <n v="1"/>
    <n v="0"/>
    <n v="1"/>
    <n v="0"/>
    <s v="previous yrs"/>
    <n v="1"/>
    <m/>
    <m/>
    <m/>
    <m/>
    <m/>
    <s v="CY 2022"/>
    <m/>
    <m/>
  </r>
  <r>
    <x v="0"/>
    <x v="1"/>
    <s v="Agusan del Norte"/>
    <n v="131592"/>
    <s v="Tinigbasan ES"/>
    <s v="TUBAY"/>
    <n v="2"/>
    <m/>
    <n v="2"/>
    <s v="PROPOSED CONSTRUCTION OF ONE (1) STOREY - TWO (2) CLASSROOMS SCHOOL BUILDING (WITH COMMON TOILET) WITH PROVISION OF RAINWATER COLLECTOR,SLOPE PROTECTION, SCHOOL FURNITURE, SOLAR PV ENERGY SYSTEM AND WATER SYSTEM "/>
    <m/>
    <n v="0"/>
    <s v="Completed"/>
    <n v="1"/>
    <d v="1899-12-30T00:00:00"/>
    <d v="1899-12-30T00:00:00"/>
    <s v="INFRA-2021-015"/>
    <n v="0"/>
    <s v="August 3, 2021"/>
    <s v="August 11, 2021"/>
    <s v="August 23, 2021"/>
    <d v="1899-12-30T00:00:00"/>
    <d v="1899-12-30T00:00:00"/>
    <n v="0"/>
    <n v="0"/>
    <n v="0"/>
    <n v="0"/>
    <n v="0"/>
    <n v="0"/>
    <n v="1"/>
    <n v="0"/>
    <n v="0"/>
    <n v="0"/>
    <n v="0"/>
    <n v="0"/>
    <n v="2"/>
    <n v="0"/>
    <n v="0"/>
    <n v="0"/>
    <n v="0"/>
    <n v="0"/>
    <n v="0"/>
    <n v="0"/>
    <n v="1"/>
    <n v="0"/>
    <s v="previous yrs"/>
    <n v="1"/>
    <m/>
    <m/>
    <m/>
    <m/>
    <m/>
    <s v="CY 2022"/>
    <m/>
    <m/>
  </r>
  <r>
    <x v="0"/>
    <x v="1"/>
    <s v="Agusan del Sur"/>
    <n v="305479"/>
    <s v="Kolambugan National High School"/>
    <s v="SIBAGAT"/>
    <n v="2"/>
    <n v="1"/>
    <n v="2"/>
    <s v="CONSTRUCTION OF ONE (1) STOREY - TWO (2) CLASSROOMS SCHOOL BUILDING (WITH COMMON TOILET) WITH PROVISION OF RAINWATER COLLECTOR, SCHOOL FURNITURE AND SOLAR PV ENERGY SYSTEM"/>
    <n v="21060050.733799998"/>
    <n v="21014420.710000001"/>
    <s v="Completed"/>
    <n v="1"/>
    <d v="1899-12-30T00:00:00"/>
    <d v="1899-12-30T00:00:00"/>
    <n v="0"/>
    <n v="0"/>
    <s v="AUGUST 02, 2021"/>
    <s v="AUGUST 02, 2021"/>
    <s v="AUGUST 16, 2021"/>
    <d v="1899-12-30T00:00:00"/>
    <d v="1899-12-30T00:00:00"/>
    <s v="INNOVATI CONSTRUCTION CORP"/>
    <n v="0"/>
    <n v="0"/>
    <n v="0"/>
    <n v="0"/>
    <n v="0"/>
    <n v="1"/>
    <n v="0"/>
    <n v="0"/>
    <n v="0"/>
    <n v="0"/>
    <n v="0"/>
    <n v="2"/>
    <n v="0"/>
    <n v="0"/>
    <n v="0"/>
    <n v="0"/>
    <n v="0"/>
    <n v="1"/>
    <n v="0"/>
    <n v="1"/>
    <n v="0"/>
    <s v="previous yrs"/>
    <n v="1"/>
    <m/>
    <m/>
    <m/>
    <m/>
    <m/>
    <s v="CY 2022"/>
    <m/>
    <m/>
  </r>
  <r>
    <x v="0"/>
    <x v="1"/>
    <s v="Agusan del Sur"/>
    <n v="305479"/>
    <s v="Kolambugan National High School"/>
    <s v="SIBAGAT"/>
    <n v="2"/>
    <m/>
    <n v="2"/>
    <s v="CONSTRUCTION OF ONE (1) STOREY - TWO (2) CLASSROOMS SCHOOL BUILDING (WITH COMMON TOILET) WITH PROVISION OF RAINWATER COLLECTOR, SCHOOL FURNITURE AND SOLAR PV ENERGY SYSTEM"/>
    <m/>
    <n v="21014420.710000001"/>
    <s v="Completed"/>
    <n v="1"/>
    <d v="1899-12-30T00:00:00"/>
    <d v="1899-12-30T00:00:00"/>
    <n v="0"/>
    <n v="0"/>
    <s v="AUGUST 02, 2021"/>
    <s v="AUGUST 02, 2021"/>
    <s v="AUGUST 16, 2021"/>
    <d v="1899-12-30T00:00:00"/>
    <d v="1899-12-30T00:00:00"/>
    <s v="INNOVATI CONSTRUCTION CORP"/>
    <n v="0"/>
    <n v="0"/>
    <n v="0"/>
    <n v="0"/>
    <n v="0"/>
    <n v="1"/>
    <n v="0"/>
    <n v="0"/>
    <n v="0"/>
    <n v="0"/>
    <n v="0"/>
    <n v="2"/>
    <n v="0"/>
    <n v="0"/>
    <n v="0"/>
    <n v="0"/>
    <n v="0"/>
    <n v="0"/>
    <n v="0"/>
    <n v="1"/>
    <n v="0"/>
    <s v="previous yrs"/>
    <n v="1"/>
    <m/>
    <m/>
    <m/>
    <m/>
    <m/>
    <s v="CY 2022"/>
    <m/>
    <m/>
  </r>
  <r>
    <x v="0"/>
    <x v="1"/>
    <s v="Bayugan City"/>
    <n v="131607"/>
    <s v="New Salem ES"/>
    <s v="CITY OF BAYUGAN"/>
    <n v="1"/>
    <n v="1"/>
    <n v="2"/>
    <s v="CONSTRUCTION OF ONE (1) STOREY - TWO (2) CLASSROOMS SCHOOL BUILDING (WITH COMMON TOILET) WITH PROVISION OF RAINWATER COLLECTOR, SCHOOL FURNITURE, SOLAR PV ENERGY SYSTEM AND WATER SYSTEM"/>
    <n v="21432580.146403283"/>
    <n v="21382541.73"/>
    <s v="Completed"/>
    <n v="1"/>
    <d v="1899-12-30T00:00:00"/>
    <d v="1899-12-30T00:00:00"/>
    <s v="2021-008"/>
    <s v="2021-008"/>
    <s v="July 13, 2021"/>
    <s v="July 21, 2021"/>
    <s v="August 2, 2021"/>
    <s v="August 6, 2021"/>
    <d v="1899-12-30T00:00:00"/>
    <s v="Thearis Builders and Supply"/>
    <s v="For Award"/>
    <n v="0"/>
    <n v="0"/>
    <n v="0"/>
    <n v="0"/>
    <n v="1"/>
    <n v="0"/>
    <n v="0"/>
    <n v="0"/>
    <n v="0"/>
    <n v="0"/>
    <n v="2"/>
    <n v="0"/>
    <n v="0"/>
    <n v="0"/>
    <n v="0"/>
    <n v="0"/>
    <n v="1"/>
    <n v="0"/>
    <n v="1"/>
    <n v="0"/>
    <s v="previous yrs"/>
    <n v="1"/>
    <m/>
    <m/>
    <m/>
    <m/>
    <m/>
    <s v="CY 2022"/>
    <m/>
    <m/>
  </r>
  <r>
    <x v="0"/>
    <x v="1"/>
    <s v="Bayugan City"/>
    <n v="131607"/>
    <s v="New Salem ES"/>
    <s v="CITY OF BAYUGAN"/>
    <n v="1"/>
    <m/>
    <n v="2"/>
    <s v="CONSTRUCTION OF ONE (1) STOREY - TWO (2) CLASSROOMS SCHOOL BUILDING (WITH COMMON TOILET) WITH PROVISION OF RAINWATER COLLECTOR, SCHOOL FURNITURE, SOLAR PV ENERGY SYSTEM AND WATER SYSTEM"/>
    <m/>
    <n v="21382541.73"/>
    <s v="Completed"/>
    <n v="1"/>
    <d v="1899-12-30T00:00:00"/>
    <d v="1899-12-30T00:00:00"/>
    <s v="2021-008"/>
    <s v="2021-008"/>
    <s v="July 13, 2021"/>
    <s v="July 21, 2021"/>
    <s v="August 2, 2021"/>
    <s v="August 6, 2021"/>
    <d v="1899-12-30T00:00:00"/>
    <s v="Thearis Builders and Supply"/>
    <s v="For Award"/>
    <n v="0"/>
    <n v="0"/>
    <n v="0"/>
    <n v="0"/>
    <n v="1"/>
    <n v="0"/>
    <n v="0"/>
    <n v="0"/>
    <n v="0"/>
    <n v="0"/>
    <n v="2"/>
    <n v="0"/>
    <n v="0"/>
    <n v="0"/>
    <n v="0"/>
    <n v="0"/>
    <n v="0"/>
    <n v="0"/>
    <n v="1"/>
    <n v="0"/>
    <s v="previous yrs"/>
    <n v="1"/>
    <m/>
    <m/>
    <m/>
    <m/>
    <m/>
    <s v="CY 2022"/>
    <m/>
    <m/>
  </r>
  <r>
    <x v="0"/>
    <x v="1"/>
    <s v="Bislig City"/>
    <n v="132626"/>
    <s v="Pamaypayan ES"/>
    <s v="CITY OF BISLIG"/>
    <n v="2"/>
    <n v="1"/>
    <n v="4"/>
    <s v="CONSTRUCTION OF ONE (1) STOREY - FOUR (4) CLASSROOMS SCHOOL BUILDING (WITH COMMON TOILET) WITH PROVISION OF RAINWATER COLLECTOR, SCHOOL FURNITURE,  SOLAR PV ENERGY SYSTEM, AND WATER SYSTEM"/>
    <n v="19163303.306299999"/>
    <n v="19125272.890000001"/>
    <s v="Completed"/>
    <n v="1"/>
    <d v="2022-01-11T00:00:00"/>
    <d v="2022-03-02T00:00:00"/>
    <s v="LMS_BISLIG CITY_001"/>
    <s v="LMS_BISLIG CITY_001"/>
    <d v="2021-07-13T00:00:00"/>
    <d v="2021-07-21T00:00:00"/>
    <d v="2021-08-03T00:00:00"/>
    <d v="2021-08-10T00:00:00"/>
    <d v="2021-08-23T00:00:00"/>
    <s v="MN Bayalas Construction"/>
    <s v="PCAB Category &quot;B&quot;, Lic. No.: 34251"/>
    <n v="0"/>
    <n v="0"/>
    <n v="0"/>
    <n v="0"/>
    <n v="1"/>
    <n v="0"/>
    <n v="0"/>
    <n v="0"/>
    <n v="0"/>
    <n v="0"/>
    <n v="4"/>
    <n v="0"/>
    <n v="0"/>
    <n v="0"/>
    <n v="0"/>
    <n v="0"/>
    <n v="1"/>
    <n v="0"/>
    <n v="1"/>
    <n v="0"/>
    <s v="previous yrs"/>
    <m/>
    <m/>
    <m/>
    <m/>
    <m/>
    <m/>
    <s v="CY 2022"/>
    <m/>
    <m/>
  </r>
  <r>
    <x v="0"/>
    <x v="1"/>
    <s v="Dinagat Island"/>
    <n v="132391"/>
    <s v="A. Ecleo Elementary School"/>
    <s v="DINAGAT"/>
    <n v="0"/>
    <n v="1"/>
    <n v="4"/>
    <s v="CONSTRUCTION OF ONE (1) STOREY - FOUR (4) CLASSROOMS SCHOOL BUILDING (WITH COMMON TOILET) WITH PROVISION OF RAINWATER COLLECTOR, SCHOOL FURNITURE, SOLAR PV ENERGY SYSTEM, AND WATER SYSTEM"/>
    <n v="19402338.511499997"/>
    <n v="14100000"/>
    <s v="Completed"/>
    <n v="1"/>
    <d v="2021-12-01T00:00:00"/>
    <d v="2022-01-12T00:00:00"/>
    <s v="CONSTRUCTION INFRA21-002"/>
    <n v="0"/>
    <d v="2021-07-13T00:00:00"/>
    <d v="2021-07-23T00:00:00"/>
    <d v="2021-08-05T00:00:00"/>
    <d v="2021-09-27T00:00:00"/>
    <d v="2021-10-01T00:00:00"/>
    <s v="RJB CONSTRUCTION"/>
    <s v="COMPLETED\"/>
    <n v="0"/>
    <n v="0"/>
    <n v="0"/>
    <n v="0"/>
    <n v="1"/>
    <n v="0"/>
    <n v="0"/>
    <n v="0"/>
    <n v="0"/>
    <n v="0"/>
    <n v="4"/>
    <n v="0"/>
    <n v="0"/>
    <n v="0"/>
    <n v="0"/>
    <n v="0"/>
    <n v="1"/>
    <n v="0"/>
    <n v="1"/>
    <n v="0"/>
    <s v="previous yrs"/>
    <n v="1"/>
    <m/>
    <m/>
    <m/>
    <m/>
    <m/>
    <s v="CY 2022"/>
    <m/>
    <m/>
  </r>
  <r>
    <x v="0"/>
    <x v="1"/>
    <s v="Siargao"/>
    <n v="132196"/>
    <s v="Pacifico Primary School"/>
    <s v="SAN ISIDRO"/>
    <n v="1"/>
    <n v="1"/>
    <n v="4"/>
    <s v="PROPOSED CONSTRUCTION OF ONE (1) STOREY - FOUR (4) CLASSROOMS SCHOOL BUILDING (WITH COMMON TOILET) WITH PROVISION OF RAINWATER COLLECTOR, SCHOOL FURNITURE, SOLAR PV ENERGY SYSTEM, AND WATER SYSTEM"/>
    <n v="21210000"/>
    <n v="19000000"/>
    <s v="Completed"/>
    <n v="1"/>
    <d v="2021-11-24T00:00:00"/>
    <d v="1899-12-30T00:00:00"/>
    <s v="BEFF-INFRA2021-004"/>
    <n v="0"/>
    <d v="2021-07-07T00:00:00"/>
    <d v="2021-07-14T00:00:00"/>
    <d v="2021-07-27T00:00:00"/>
    <d v="2021-08-03T00:00:00"/>
    <d v="2021-08-13T00:00:00"/>
    <s v="WINDFALL"/>
    <s v="contract duration extended"/>
    <n v="0"/>
    <n v="0"/>
    <n v="0"/>
    <n v="0"/>
    <n v="1"/>
    <n v="0"/>
    <n v="0"/>
    <n v="0"/>
    <n v="0"/>
    <n v="0"/>
    <n v="4"/>
    <n v="0"/>
    <n v="0"/>
    <n v="0"/>
    <n v="0"/>
    <n v="0"/>
    <n v="1"/>
    <n v="0"/>
    <n v="1"/>
    <n v="0"/>
    <s v="previous yrs"/>
    <n v="1"/>
    <m/>
    <m/>
    <m/>
    <m/>
    <m/>
    <s v="CY 2022"/>
    <m/>
    <m/>
  </r>
  <r>
    <x v="0"/>
    <x v="1"/>
    <s v="Surigao City"/>
    <n v="132276"/>
    <s v="Arturo Borja ES"/>
    <s v="SURIGAO CITY (Capital)"/>
    <n v="2"/>
    <n v="1"/>
    <n v="4"/>
    <s v="CONSTRUCTION OF ONE (1) STOREY - FOUR (4) CLASSROOMS SCHOOL BUILDING (WITH COMMON TOILET) WITH PROVISION OF RAINWATER COLLECTOR, SCHOOL FURNITURE,  SOLAR PV ENERGY SYSTEM, AND WATER SYSTEM"/>
    <n v="18560762.851531588"/>
    <n v="18532126.309999999"/>
    <s v="Completed"/>
    <n v="1"/>
    <d v="1899-12-30T00:00:00"/>
    <d v="1899-12-30T00:00:00"/>
    <n v="0"/>
    <n v="0"/>
    <d v="2021-07-07T00:00:00"/>
    <d v="2021-07-14T00:00:00"/>
    <d v="2021-07-27T00:00:00"/>
    <d v="2021-08-10T00:00:00"/>
    <s v="FOR ISSUANCE"/>
    <s v="RJB Construction &amp; Supply"/>
    <n v="0"/>
    <n v="0"/>
    <n v="0"/>
    <n v="0"/>
    <n v="0"/>
    <n v="1"/>
    <n v="0"/>
    <n v="0"/>
    <n v="0"/>
    <n v="0"/>
    <n v="0"/>
    <n v="4"/>
    <n v="0"/>
    <n v="0"/>
    <n v="0"/>
    <n v="0"/>
    <n v="0"/>
    <n v="1"/>
    <n v="0"/>
    <n v="1"/>
    <n v="0"/>
    <s v="previous yrs"/>
    <n v="1"/>
    <m/>
    <m/>
    <m/>
    <m/>
    <m/>
    <s v="CY 2022"/>
    <m/>
    <m/>
  </r>
  <r>
    <x v="0"/>
    <x v="1"/>
    <s v="Surigao del Norte"/>
    <n v="214011"/>
    <s v="Tiltilan Elementary School"/>
    <s v="GIGAQUIT"/>
    <n v="2"/>
    <n v="1"/>
    <n v="2"/>
    <s v="PROPOSED CONSTRUCTION OF ONE (1) STOREY - TWO (2) CLASSROOMS SCHOOL BUILDING (WITH COMMON TOILET) WITH PROVISION OF RAINWATER COLLECTOR, SCHOOL FURNITURE, SOLAR PV ENERGY SYSTEM, AND WATER SYSTEM"/>
    <n v="15998830.973411176"/>
    <n v="15971550.75"/>
    <s v="Completed"/>
    <n v="1"/>
    <d v="2021-11-02T00:00:00"/>
    <d v="1899-12-30T00:00:00"/>
    <s v="2021-005-BEFF-CARAGA"/>
    <s v="005-2021"/>
    <d v="2021-07-07T00:00:00"/>
    <d v="2021-07-14T00:00:00"/>
    <d v="2021-07-26T00:00:00"/>
    <d v="2021-08-02T00:00:00"/>
    <d v="2021-08-04T00:00:00"/>
    <s v="RJB CONSTRUCTION AND SUPPLY"/>
    <n v="0"/>
    <n v="0"/>
    <n v="0"/>
    <n v="0"/>
    <n v="0"/>
    <n v="1"/>
    <n v="0"/>
    <n v="0"/>
    <n v="0"/>
    <n v="0"/>
    <n v="0"/>
    <n v="2"/>
    <n v="0"/>
    <n v="0"/>
    <n v="0"/>
    <n v="0"/>
    <n v="0"/>
    <n v="1"/>
    <n v="0"/>
    <n v="1"/>
    <n v="0"/>
    <s v="previous yrs"/>
    <n v="1"/>
    <m/>
    <m/>
    <m/>
    <m/>
    <m/>
    <s v="CY 2022"/>
    <m/>
    <m/>
  </r>
  <r>
    <x v="0"/>
    <x v="1"/>
    <s v="Surigao del Norte"/>
    <n v="132429"/>
    <s v="Cantugas Cul. Minorities ES"/>
    <s v="MAINIT"/>
    <n v="2"/>
    <n v="1"/>
    <n v="4"/>
    <s v="PROPOSED CONSTRUCTION OF ONE (1) STOREY - FOUR (4) CLASSROOMS SCHOOL BUILDING (WITH COMMON TOILET) WITH PROVISION OF RAINWATER COLLECTOR, SCHOOL FURNITURE, SOLAR PV ENERGY SYSTEM, AND WATER SYSTEM"/>
    <n v="19223342.867399998"/>
    <n v="19150635.949999999"/>
    <s v="Completed"/>
    <n v="1"/>
    <d v="2021-12-09T00:00:00"/>
    <d v="1899-12-30T00:00:00"/>
    <s v="2021-004-BEFF-CARAGA"/>
    <s v="004-2021"/>
    <d v="2021-07-07T00:00:00"/>
    <d v="2021-07-14T00:00:00"/>
    <d v="2021-07-26T00:00:00"/>
    <d v="2021-08-09T00:00:00"/>
    <d v="2021-08-11T00:00:00"/>
    <s v="CHIVES CONSTRUCTION AND SUPPLY"/>
    <n v="0"/>
    <n v="0"/>
    <n v="0"/>
    <n v="0"/>
    <n v="0"/>
    <n v="1"/>
    <n v="0"/>
    <n v="0"/>
    <n v="0"/>
    <n v="0"/>
    <n v="0"/>
    <n v="4"/>
    <n v="0"/>
    <n v="0"/>
    <n v="0"/>
    <n v="0"/>
    <n v="0"/>
    <n v="1"/>
    <n v="0"/>
    <n v="1"/>
    <n v="0"/>
    <s v="previous yrs"/>
    <n v="1"/>
    <m/>
    <m/>
    <m/>
    <m/>
    <m/>
    <s v="CY 2022"/>
    <m/>
    <m/>
  </r>
  <r>
    <x v="0"/>
    <x v="1"/>
    <s v="Surigao del Sur"/>
    <n v="132803"/>
    <s v="Napanpanan   Elementary School"/>
    <s v="Lingig"/>
    <n v="2"/>
    <n v="1"/>
    <n v="4"/>
    <s v="CONSTRUCTION OF ONE (1) STOREY - FOUR (4) CLASSROOMS SCHOOL BUILDING (WITH COMMON TOILET) WITH PROVISION OF RAINWATER COLLECTOR, SCHOOL FURNITURE, SOLAR PV ENERGY SYSTEM, AND WATER SYSTEM"/>
    <n v="19892960.4848"/>
    <n v="19859577"/>
    <s v="Completed"/>
    <n v="1"/>
    <s v="December 28, 2021"/>
    <s v="December 20, 2021"/>
    <s v="LMS 2020 - R XIII - SURIGAO DEL SUR - 001"/>
    <s v="2021 - 15"/>
    <s v="July 15, 2021"/>
    <s v="July 27, 2021"/>
    <s v="August 5, 2021"/>
    <s v="August 24, 2021"/>
    <s v="September 07, 2021"/>
    <s v="RELY CONSTRUCTION AND SUPPLY"/>
    <s v="Completed on time"/>
    <n v="0"/>
    <n v="0"/>
    <n v="0"/>
    <n v="0"/>
    <n v="1"/>
    <n v="0"/>
    <n v="0"/>
    <n v="0"/>
    <n v="0"/>
    <n v="0"/>
    <n v="4"/>
    <n v="0"/>
    <n v="0"/>
    <n v="0"/>
    <n v="0"/>
    <n v="0"/>
    <n v="1"/>
    <n v="0"/>
    <n v="1"/>
    <n v="0"/>
    <s v="previous yrs"/>
    <n v="1"/>
    <m/>
    <m/>
    <m/>
    <m/>
    <m/>
    <s v="CY 2022"/>
    <m/>
    <m/>
  </r>
  <r>
    <x v="0"/>
    <x v="1"/>
    <s v="Tandag City"/>
    <n v="132958"/>
    <s v="Banahao Elementary School"/>
    <s v="CITY OF TANDAG (Capital)"/>
    <n v="1"/>
    <n v="1"/>
    <n v="4"/>
    <s v="PROPOSED CONSTRUCTION OF ONE (1) STOREY - FOUR (4) CLASSROOMS SCHOOL BUILDING (WITHOUT TOILET) WITH PROVISION OF RAINWATER COLLECTOR, SCHOOL FURNITURE, SOLAR PV ENERGY SYSTEM, AND WATER SYSTEM"/>
    <n v="15432866.165099999"/>
    <n v="0"/>
    <s v="Completed"/>
    <n v="1"/>
    <s v="December 15, 2021"/>
    <d v="1899-12-30T00:00:00"/>
    <n v="0"/>
    <n v="0"/>
    <s v="July 8, 2021"/>
    <s v="July 22, 2021"/>
    <s v="August 2, 2021"/>
    <d v="1899-12-30T00:00:00"/>
    <d v="1899-12-30T00:00:00"/>
    <n v="0"/>
    <n v="0"/>
    <n v="0"/>
    <n v="0"/>
    <n v="0"/>
    <n v="0"/>
    <n v="1"/>
    <n v="0"/>
    <n v="0"/>
    <n v="0"/>
    <n v="0"/>
    <n v="0"/>
    <n v="4"/>
    <n v="0"/>
    <n v="0"/>
    <n v="0"/>
    <n v="0"/>
    <n v="0"/>
    <n v="1"/>
    <n v="0"/>
    <n v="1"/>
    <n v="0"/>
    <s v="previous yrs"/>
    <m/>
    <m/>
    <m/>
    <m/>
    <m/>
    <m/>
    <s v="CY 2022"/>
    <m/>
    <m/>
  </r>
  <r>
    <x v="0"/>
    <x v="2"/>
    <s v="Pangasinan I, Lingayen"/>
    <n v="500372"/>
    <s v="Siapar Integrated"/>
    <s v="ANDA"/>
    <n v="1"/>
    <n v="1"/>
    <n v="4"/>
    <s v="PROPOSED CONSTRUCTION OF ONE (1) STOREY - FOUR (4) CLASSROOMS SCHOOL BUILDING (WITHOUT TOILET) WITH PROVISION OF RAINWATER COLLECTOR, WATER AND SANITATION FACILITIES (4 - SEATER), SCHOOL FURNITURE, SOLAR PV ENERGY SYSTEM, AND WATER SYSTEM &amp; STEEL GATES"/>
    <n v="18456468.134792715"/>
    <n v="18371467.59"/>
    <s v="Completed"/>
    <n v="1"/>
    <s v="May 4, 2022"/>
    <d v="1899-12-30T00:00:00"/>
    <s v="2021-07-003-INFRA"/>
    <n v="0"/>
    <d v="1899-12-30T00:00:00"/>
    <d v="1899-12-30T00:00:00"/>
    <s v="August 11, 2021"/>
    <s v="August 25, 2021"/>
    <s v="September 6, 2021"/>
    <s v="ABC East Multi Builders and Traders"/>
    <n v="0"/>
    <n v="0"/>
    <n v="0"/>
    <n v="0"/>
    <n v="0"/>
    <n v="1"/>
    <n v="0"/>
    <n v="0"/>
    <n v="0"/>
    <n v="0"/>
    <n v="0"/>
    <n v="4"/>
    <n v="0"/>
    <n v="0"/>
    <n v="0"/>
    <n v="0"/>
    <n v="0"/>
    <n v="1"/>
    <n v="0"/>
    <n v="1"/>
    <n v="0"/>
    <s v="previous yrs"/>
    <n v="1"/>
    <m/>
    <m/>
    <m/>
    <m/>
    <m/>
    <s v="CY 2022"/>
    <m/>
    <m/>
  </r>
  <r>
    <x v="0"/>
    <x v="3"/>
    <s v="Cagayan"/>
    <n v="102348"/>
    <s v="Sawang ES"/>
    <s v="ABULUG"/>
    <n v="2"/>
    <n v="1"/>
    <n v="2"/>
    <s v="CONSTRUCTION OF ONE (1) STOREY - TWO (2) CLASSROOMS SCHOOL BUILDING (WITH COMMON TOILET) WITH PROVISION OF RAINWATER COLLECTOR, SCHOOL FURNITURE, AND WATER SYSTEM"/>
    <n v="8071210.2629000004"/>
    <n v="0"/>
    <s v="Completed"/>
    <n v="1"/>
    <d v="1899-12-30T00:00:00"/>
    <d v="1899-12-30T00:00:00"/>
    <n v="0"/>
    <n v="0"/>
    <s v="Aug.1,2021"/>
    <d v="2021-08-09T00:00:00"/>
    <s v="Aug.23,2021"/>
    <d v="1899-12-30T00:00:00"/>
    <d v="1899-12-30T00:00:00"/>
    <n v="0"/>
    <n v="0"/>
    <n v="0"/>
    <n v="0"/>
    <n v="0"/>
    <n v="0"/>
    <n v="1"/>
    <n v="0"/>
    <n v="0"/>
    <n v="0"/>
    <n v="0"/>
    <n v="0"/>
    <n v="2"/>
    <n v="0"/>
    <n v="0"/>
    <n v="0"/>
    <n v="0"/>
    <n v="0"/>
    <n v="1"/>
    <n v="0"/>
    <n v="1"/>
    <n v="0"/>
    <n v="2.23"/>
    <n v="1"/>
    <m/>
    <m/>
    <m/>
    <m/>
    <m/>
    <s v="CY 2023"/>
    <m/>
    <m/>
  </r>
  <r>
    <x v="0"/>
    <x v="3"/>
    <s v="Isabela"/>
    <n v="500467"/>
    <s v="Sto. Tomas Integrated School"/>
    <s v="NAGUILIAN"/>
    <n v="2"/>
    <n v="1"/>
    <n v="4"/>
    <s v="CONSTRUCTION OF ONE (1) STOREY - FOUR (4) CLASSROOMS SCHOOL BUILDING (WITH COMMON TOILET) WITH PROVISION OF RAINWATER COLLECTOR, SCHOOL FURNITURE, SOLAR PV ENERGY SYSTEM, AND WATER SYSTEM"/>
    <n v="17304310.286934666"/>
    <n v="0"/>
    <s v="Completed"/>
    <n v="1"/>
    <d v="1899-12-30T00:00:00"/>
    <d v="1899-12-30T00:00:00"/>
    <n v="0"/>
    <n v="0"/>
    <d v="1899-12-30T00:00:00"/>
    <d v="2021-08-26T00:00:00"/>
    <d v="2021-09-08T00:00:00"/>
    <d v="1899-12-30T00:00:00"/>
    <d v="1899-12-30T00:00:00"/>
    <n v="0"/>
    <n v="0"/>
    <n v="0"/>
    <n v="0"/>
    <n v="0"/>
    <n v="0"/>
    <n v="1"/>
    <n v="0"/>
    <n v="0"/>
    <n v="0"/>
    <n v="0"/>
    <n v="0"/>
    <n v="4"/>
    <n v="0"/>
    <n v="0"/>
    <n v="0"/>
    <n v="0"/>
    <n v="0"/>
    <n v="1"/>
    <n v="0"/>
    <n v="1"/>
    <n v="0"/>
    <s v="previous yrs"/>
    <n v="1"/>
    <m/>
    <m/>
    <m/>
    <m/>
    <m/>
    <s v="CY 2022"/>
    <m/>
    <m/>
  </r>
  <r>
    <x v="0"/>
    <x v="3"/>
    <s v="Nueva Vizcaya"/>
    <n v="103989"/>
    <s v="Dulli ES"/>
    <s v="AMBAGUIO"/>
    <n v="0"/>
    <n v="1"/>
    <n v="2"/>
    <s v="PROPOSED CONSTRUCTION OF ONE (1) STOREY - TWO (2) CLASSROOMS SCHOOL BUILDING (WITH COMMON TOILET) WITH PROVISION OF RAINWATER COLLECTOR, SCHOOL FURNITURE, SOLAR PV ENERGY SYSTEM, AND WATER SYSTEM"/>
    <n v="19382746.975761913"/>
    <n v="0"/>
    <s v="Completed"/>
    <n v="1"/>
    <d v="1899-12-30T00:00:00"/>
    <d v="1899-12-30T00:00:00"/>
    <n v="0"/>
    <n v="0"/>
    <d v="2021-07-28T00:00:00"/>
    <d v="2021-08-05T00:00:00"/>
    <d v="2021-08-17T00:00:00"/>
    <d v="1899-12-30T00:00:00"/>
    <d v="1899-12-30T00:00:00"/>
    <n v="0"/>
    <s v="With punchlist of corrective works for rectification"/>
    <n v="0"/>
    <n v="0"/>
    <n v="0"/>
    <n v="0"/>
    <n v="1"/>
    <n v="0"/>
    <n v="0"/>
    <n v="0"/>
    <n v="0"/>
    <n v="0"/>
    <n v="2"/>
    <n v="0"/>
    <n v="0"/>
    <n v="0"/>
    <n v="0"/>
    <n v="0"/>
    <n v="1"/>
    <n v="0"/>
    <n v="1"/>
    <n v="0"/>
    <s v="previous yrs"/>
    <m/>
    <m/>
    <m/>
    <m/>
    <m/>
    <m/>
    <s v="CY 2022"/>
    <m/>
    <m/>
  </r>
  <r>
    <x v="0"/>
    <x v="3"/>
    <s v="Nueva Vizcaya"/>
    <n v="156003"/>
    <s v="Hamhamaan PS"/>
    <s v="AMBAGUIO"/>
    <n v="0"/>
    <n v="1"/>
    <n v="2"/>
    <s v="PROPOSED CONSTRUCTION OF ONE (1) STOREY - TWO (2) CLASSROOMS SCHOOL BUILDING (WITH COMMON TOILET) WITH PROVISION OF RAINWATER COLLECTOR, SCHOOL FURNITURE, SOLAR PV ENERGY SYSTEM, AND WATER SYSTEM"/>
    <n v="15156145.769199999"/>
    <n v="0"/>
    <s v="Completed"/>
    <n v="1"/>
    <d v="1899-12-30T00:00:00"/>
    <d v="1899-12-30T00:00:00"/>
    <n v="0"/>
    <n v="0"/>
    <d v="2021-07-28T00:00:00"/>
    <d v="2021-08-05T00:00:00"/>
    <d v="2021-08-17T00:00:00"/>
    <d v="1899-12-30T00:00:00"/>
    <d v="1899-12-30T00:00:00"/>
    <n v="0"/>
    <s v="With punchlist of corrective works for rectification"/>
    <n v="0"/>
    <n v="0"/>
    <n v="0"/>
    <n v="0"/>
    <n v="1"/>
    <n v="0"/>
    <n v="0"/>
    <n v="0"/>
    <n v="0"/>
    <n v="0"/>
    <n v="2"/>
    <n v="0"/>
    <n v="0"/>
    <n v="0"/>
    <n v="0"/>
    <n v="0"/>
    <n v="1"/>
    <n v="0"/>
    <n v="1"/>
    <n v="0"/>
    <n v="2.23"/>
    <m/>
    <m/>
    <m/>
    <m/>
    <m/>
    <m/>
    <s v="CY 2023"/>
    <m/>
    <m/>
  </r>
  <r>
    <x v="0"/>
    <x v="3"/>
    <s v="Nueva Vizcaya"/>
    <n v="104087"/>
    <s v="Kakiduguen Elementary School"/>
    <s v="KASIBU"/>
    <n v="0"/>
    <m/>
    <n v="2"/>
    <s v="PROPOSED CONSTRUCTION OF ONE (1) UNIT ONE (1) STOREY -TWO (2) CLASSROOM SCHOOL BUILDING (WITH COMMON TOILET) WITH PROVISION OF RAINWATER COLLECTOR, SOLAR PV ENERGY SYSTEM, SCHOOL FURNITURE AND WATER SYSTEM"/>
    <n v="14875664.450036502"/>
    <n v="0"/>
    <s v="Completed"/>
    <n v="1"/>
    <d v="1899-12-30T00:00:00"/>
    <d v="1899-12-30T00:00:00"/>
    <n v="0"/>
    <n v="0"/>
    <d v="2021-07-28T00:00:00"/>
    <d v="2021-08-05T00:00:00"/>
    <d v="2021-08-17T00:00:00"/>
    <d v="1899-12-30T00:00:00"/>
    <d v="1899-12-30T00:00:00"/>
    <n v="0"/>
    <s v="With punchlist of corrective works for rectification"/>
    <n v="0"/>
    <n v="0"/>
    <n v="0"/>
    <n v="0"/>
    <n v="1"/>
    <n v="0"/>
    <n v="0"/>
    <n v="0"/>
    <n v="0"/>
    <n v="0"/>
    <n v="2"/>
    <n v="0"/>
    <n v="0"/>
    <n v="0"/>
    <n v="0"/>
    <n v="0"/>
    <n v="0"/>
    <n v="0"/>
    <n v="1"/>
    <n v="0"/>
    <s v="previous yrs"/>
    <m/>
    <m/>
    <m/>
    <m/>
    <m/>
    <m/>
    <s v="CY 2022"/>
    <m/>
    <m/>
  </r>
  <r>
    <x v="0"/>
    <x v="3"/>
    <s v="Nueva Vizcaya"/>
    <n v="104087"/>
    <s v="Kakiduguen ES"/>
    <s v="KASIBU"/>
    <n v="0"/>
    <n v="1"/>
    <n v="4"/>
    <s v="CONSTRUCTION OF ONE (1) STOREY - FOUR (4) CLASSROOMS SCHOOL BUILDING (WITH COMMON TOILET) WITH PROVISION OF RAINWATER COLLECTOR, SCHOOL FURNITURE, SOLAR PV ENERGY SYSTEM, AND WATER SYSTEM "/>
    <n v="19332225.982739206"/>
    <n v="0"/>
    <s v="Completed"/>
    <n v="1"/>
    <d v="1899-12-30T00:00:00"/>
    <d v="1899-12-30T00:00:00"/>
    <n v="0"/>
    <n v="0"/>
    <d v="2021-07-28T00:00:00"/>
    <d v="2021-08-05T00:00:00"/>
    <d v="2021-08-17T00:00:00"/>
    <d v="1899-12-30T00:00:00"/>
    <d v="1899-12-30T00:00:00"/>
    <n v="0"/>
    <s v="With punchlist of corrective works for rectification"/>
    <n v="0"/>
    <n v="0"/>
    <n v="0"/>
    <n v="0"/>
    <n v="1"/>
    <n v="0"/>
    <n v="0"/>
    <n v="0"/>
    <n v="0"/>
    <n v="0"/>
    <n v="4"/>
    <n v="0"/>
    <n v="0"/>
    <n v="0"/>
    <n v="0"/>
    <n v="0"/>
    <n v="1"/>
    <n v="0"/>
    <n v="1"/>
    <n v="0"/>
    <s v="previous yrs"/>
    <m/>
    <m/>
    <m/>
    <m/>
    <m/>
    <m/>
    <s v="CY 2022"/>
    <m/>
    <m/>
  </r>
  <r>
    <x v="0"/>
    <x v="3"/>
    <s v="Nueva Vizcaya"/>
    <n v="304675"/>
    <s v="Pinayag NHS"/>
    <s v="KAYAPA"/>
    <n v="0"/>
    <n v="1"/>
    <n v="2"/>
    <s v="CONSTRUCTION OF ONE (1) STOREY -TWO (2) CLASSROOMS SCHOOL BUILDING (WITH COMMON TOILET) WITH PROVISION OF RAINWATER COLLECTOR, SCHOOL FURNITURE, SOLAR PV ENERGY SYSTEM, AND WATER SYSTEM"/>
    <n v="15331022.2192"/>
    <n v="0"/>
    <s v="Completed"/>
    <n v="1"/>
    <d v="1899-12-30T00:00:00"/>
    <d v="1899-12-30T00:00:00"/>
    <n v="0"/>
    <n v="0"/>
    <d v="2021-07-28T00:00:00"/>
    <d v="2021-08-05T00:00:00"/>
    <d v="2021-08-17T00:00:00"/>
    <d v="1899-12-30T00:00:00"/>
    <d v="1899-12-30T00:00:00"/>
    <n v="0"/>
    <n v="0"/>
    <n v="0"/>
    <n v="0"/>
    <n v="0"/>
    <n v="0"/>
    <n v="1"/>
    <n v="0"/>
    <n v="0"/>
    <n v="0"/>
    <n v="0"/>
    <n v="0"/>
    <n v="2"/>
    <n v="0"/>
    <n v="0"/>
    <n v="0"/>
    <n v="0"/>
    <n v="0"/>
    <n v="1"/>
    <n v="0"/>
    <n v="1"/>
    <n v="0"/>
    <s v="previous yrs"/>
    <n v="1"/>
    <m/>
    <m/>
    <m/>
    <m/>
    <m/>
    <s v="CY 2022"/>
    <m/>
    <m/>
  </r>
  <r>
    <x v="0"/>
    <x v="3"/>
    <s v="Nueva Vizcaya"/>
    <n v="304675"/>
    <s v="Pinayag NHS"/>
    <s v="KAYAPA"/>
    <n v="0"/>
    <m/>
    <n v="2"/>
    <s v="CONSTRUCTION OF ONE (1) STOREY -TWO (2) CLASSROOMS SCHOOL BUILDING (WITH COMMON TOILET) WITH PROVISION OF RAINWATER COLLECTOR, SCHOOL FURNITURE, SOLAR PV ENERGY SYSTEM, AND WATER SYSTEM"/>
    <n v="15331022.2192"/>
    <n v="0"/>
    <s v="Completed"/>
    <n v="1"/>
    <d v="1899-12-30T00:00:00"/>
    <d v="1899-12-30T00:00:00"/>
    <n v="0"/>
    <n v="0"/>
    <d v="2021-07-28T00:00:00"/>
    <d v="2021-08-05T00:00:00"/>
    <d v="2021-08-17T00:00:00"/>
    <d v="1899-12-30T00:00:00"/>
    <d v="1899-12-30T00:00:00"/>
    <n v="0"/>
    <n v="0"/>
    <n v="0"/>
    <n v="0"/>
    <n v="0"/>
    <n v="0"/>
    <n v="1"/>
    <n v="0"/>
    <n v="0"/>
    <n v="0"/>
    <n v="0"/>
    <n v="0"/>
    <n v="2"/>
    <n v="0"/>
    <n v="0"/>
    <n v="0"/>
    <n v="0"/>
    <n v="0"/>
    <n v="0"/>
    <n v="0"/>
    <n v="1"/>
    <n v="0"/>
    <s v="previous yrs"/>
    <n v="1"/>
    <m/>
    <m/>
    <m/>
    <m/>
    <m/>
    <s v="CY 2022"/>
    <m/>
    <m/>
  </r>
  <r>
    <x v="0"/>
    <x v="3"/>
    <s v="Quirino"/>
    <n v="156512"/>
    <s v="Tamsi Elementary School"/>
    <s v="NAGTIPUNAN"/>
    <n v="0"/>
    <n v="1"/>
    <n v="3"/>
    <s v="PROPOSED CONSTRUCTION OF ONE (1) STOREY - THREE (3) CLASSROOMS SCHOOL BUILDING (WITH COMMON TOILET) WITH PROVISION OF RAINWATER COLLECTOR, SCHOOL FURNITURE, SOLAR PV ENERGY SYSTEM, WATER SYSTEM AND RETAINING WALL "/>
    <n v="17274749.008900002"/>
    <n v="0"/>
    <s v="Completed"/>
    <n v="1"/>
    <d v="1899-12-30T00:00:00"/>
    <d v="1899-12-30T00:00:00"/>
    <n v="0"/>
    <n v="0"/>
    <d v="2021-06-30T00:00:00"/>
    <d v="2021-07-06T00:00:00"/>
    <d v="2021-07-19T00:00:00"/>
    <d v="1899-12-30T00:00:00"/>
    <d v="1899-12-30T00:00:00"/>
    <s v="NTL Builders &amp; Developer"/>
    <s v="The building is almost complete, solar panels were already installed; ongoing works includes const. of retaining walls, fence, gates, flagpole and water system. The school is inaccessible during rainy days."/>
    <n v="0"/>
    <n v="0"/>
    <n v="0"/>
    <n v="0"/>
    <n v="1"/>
    <n v="0"/>
    <n v="0"/>
    <n v="0"/>
    <n v="0"/>
    <n v="0"/>
    <n v="3"/>
    <n v="0"/>
    <n v="0"/>
    <n v="0"/>
    <n v="0"/>
    <n v="0"/>
    <n v="1"/>
    <n v="0"/>
    <n v="1"/>
    <n v="0"/>
    <n v="7.23"/>
    <m/>
    <n v="1"/>
    <m/>
    <m/>
    <m/>
    <m/>
    <s v="CY 2023"/>
    <m/>
    <m/>
  </r>
  <r>
    <x v="0"/>
    <x v="4"/>
    <s v="Quezon"/>
    <n v="108792"/>
    <s v="Miyunod ES"/>
    <s v="INFANTA"/>
    <n v="1"/>
    <n v="1"/>
    <n v="4"/>
    <s v="CONSTRUCTION OF ONE (1) STOREY - FOUR (4) CLASSROOMS SCHOOL BUILDING (WITH COMMON TOILET) WITH PROVISION OF RAINWATER COLLECTOR, SCHOOL FURNITURE, SOLAR PV ENERGY SYSTEM, AND WATER SYSTEM "/>
    <n v="18842695.712467447"/>
    <n v="18830000"/>
    <s v="Completed"/>
    <n v="1"/>
    <d v="2021-11-25T00:00:00"/>
    <d v="1899-12-30T00:00:00"/>
    <n v="0"/>
    <s v="2021-60"/>
    <s v="July 2-21, 2021"/>
    <d v="2021-07-09T00:00:00"/>
    <d v="2021-07-21T00:00:00"/>
    <d v="2021-07-23T00:00:00"/>
    <d v="2021-07-28T00:00:00"/>
    <s v="BOTEY CONSTRUCTION"/>
    <n v="0"/>
    <n v="0"/>
    <n v="0"/>
    <n v="0"/>
    <n v="0"/>
    <n v="1"/>
    <n v="0"/>
    <n v="0"/>
    <n v="0"/>
    <n v="0"/>
    <n v="0"/>
    <n v="4"/>
    <n v="0"/>
    <n v="0"/>
    <n v="0"/>
    <n v="0"/>
    <n v="0"/>
    <n v="1"/>
    <n v="0"/>
    <n v="1"/>
    <n v="0"/>
    <s v="previous yrs"/>
    <n v="1"/>
    <m/>
    <m/>
    <m/>
    <m/>
    <m/>
    <s v="CY 2022"/>
    <m/>
    <m/>
  </r>
  <r>
    <x v="0"/>
    <x v="4"/>
    <s v="Quezon"/>
    <n v="109039"/>
    <s v="Pag-itan E/S"/>
    <s v="PANUKULAN"/>
    <n v="1"/>
    <n v="1"/>
    <n v="2"/>
    <s v="CONSTRUCTION OF ONE (1) STOREY - TWO (2) CLASSROOMS SCHOOL BUILDING (WITH COMMON TOILET) WITH PROVISION OF RAINWATER COLLECTOR, SCHOOL FURNITURE, SOLAR PV ENERGY SYSTEM (for 4CL), AND WATER SYSTEM (for 4CL)"/>
    <n v="21194223.640451495"/>
    <n v="21163075.84"/>
    <s v="Completed"/>
    <n v="1"/>
    <d v="2021-11-25T00:00:00"/>
    <d v="1899-12-30T00:00:00"/>
    <n v="0"/>
    <s v="2021-61"/>
    <s v="July 2-21, 2021"/>
    <d v="2021-07-09T00:00:00"/>
    <d v="2021-07-21T00:00:00"/>
    <d v="2021-07-23T00:00:00"/>
    <d v="2021-07-28T00:00:00"/>
    <s v="N.T SOTELO CONSTRUCTION &amp; SUPPLY CORPORATION"/>
    <n v="0"/>
    <n v="0"/>
    <n v="0"/>
    <n v="0"/>
    <n v="0"/>
    <n v="1"/>
    <n v="0"/>
    <n v="0"/>
    <n v="0"/>
    <n v="0"/>
    <n v="0"/>
    <n v="2"/>
    <n v="0"/>
    <n v="0"/>
    <n v="0"/>
    <n v="0"/>
    <n v="0"/>
    <n v="1"/>
    <n v="0"/>
    <n v="1"/>
    <n v="0"/>
    <s v="previous yrs"/>
    <m/>
    <m/>
    <m/>
    <m/>
    <m/>
    <m/>
    <s v="CY 2022"/>
    <m/>
    <m/>
  </r>
  <r>
    <x v="0"/>
    <x v="4"/>
    <s v="Quezon"/>
    <n v="109039"/>
    <s v="Pag-itan E/S"/>
    <s v="PANUKULAN"/>
    <n v="1"/>
    <m/>
    <n v="2"/>
    <s v="CONSTRUCTION OF ONE (1) STOREY - TWO (2) CLASSROOMS SCHOOL BUILDING (WITH COMMON TOILET) WITH PROVISION OF RAINWATER COLLECTOR AND SCHOOL FURNITURE"/>
    <m/>
    <n v="21163075.84"/>
    <s v="Completed"/>
    <n v="1"/>
    <d v="2021-11-25T00:00:00"/>
    <d v="1899-12-30T00:00:00"/>
    <n v="0"/>
    <s v="2021-61"/>
    <s v="July 2-21, 2021"/>
    <d v="2021-07-09T00:00:00"/>
    <d v="2021-07-21T00:00:00"/>
    <d v="2021-07-23T00:00:00"/>
    <d v="2021-07-28T00:00:00"/>
    <s v="N.T SOTELO CONSTRUCTION &amp; SUPPLY CORPORATION"/>
    <n v="0"/>
    <n v="0"/>
    <n v="0"/>
    <n v="0"/>
    <n v="0"/>
    <n v="1"/>
    <n v="0"/>
    <n v="0"/>
    <n v="0"/>
    <n v="0"/>
    <n v="0"/>
    <n v="2"/>
    <n v="0"/>
    <n v="0"/>
    <n v="0"/>
    <n v="0"/>
    <n v="0"/>
    <n v="0"/>
    <n v="0"/>
    <n v="1"/>
    <n v="0"/>
    <s v="previous yrs"/>
    <m/>
    <m/>
    <m/>
    <m/>
    <m/>
    <m/>
    <s v="CY 2022"/>
    <m/>
    <m/>
  </r>
  <r>
    <x v="0"/>
    <x v="4"/>
    <s v="Quezon"/>
    <n v="109088"/>
    <s v="Alibahaban ES (Alibihaban ES)"/>
    <s v="SAN ANDRES"/>
    <n v="3"/>
    <n v="1"/>
    <n v="2"/>
    <s v="PROPOSED CONSTRUCTION OF ONE (1) STOREY - TWO (2) CLASSROOMS SCHOOL BUILDING (WITH COMMON TOILET) WITH PROVISION OF RAINWATER COLLECTOR, SCHOOL FURNITURE, SOLAR PV ENERGY SYSTEM, AND WATER SYSTEM"/>
    <n v="15610253.566"/>
    <n v="15590167"/>
    <s v="Completed"/>
    <n v="1"/>
    <d v="2021-11-25T00:00:00"/>
    <d v="1899-12-30T00:00:00"/>
    <n v="0"/>
    <s v="2021-62"/>
    <s v="July 2-21, 2021"/>
    <d v="2021-07-09T00:00:00"/>
    <d v="2021-07-21T00:00:00"/>
    <d v="2021-07-23T00:00:00"/>
    <d v="2021-07-28T00:00:00"/>
    <s v="M.G VILLAMIN CONSTRUCTION"/>
    <n v="0"/>
    <n v="0"/>
    <n v="0"/>
    <n v="0"/>
    <n v="0"/>
    <n v="1"/>
    <n v="0"/>
    <n v="0"/>
    <n v="0"/>
    <n v="0"/>
    <n v="0"/>
    <n v="2"/>
    <n v="0"/>
    <n v="0"/>
    <n v="0"/>
    <n v="0"/>
    <n v="0"/>
    <n v="1"/>
    <n v="0"/>
    <n v="1"/>
    <n v="0"/>
    <s v="previous yrs"/>
    <m/>
    <m/>
    <m/>
    <m/>
    <m/>
    <m/>
    <s v="CY 2022"/>
    <m/>
    <m/>
  </r>
  <r>
    <x v="0"/>
    <x v="4"/>
    <s v="Quezon"/>
    <n v="108830"/>
    <s v="Villaminda ES"/>
    <s v="LOPEZ"/>
    <n v="4"/>
    <n v="1"/>
    <n v="2"/>
    <s v="PROPOSED CONSTRUCTION OF ONE (1) STOREY - TWO (2) CLASSROOMS SCHOOL BUILDING (WITH COMMON TOILET) WITH PROVISION OF RAINWATER COLLECTOR, SCHOOL FURNITURE, SOLAR PV ENERGY SYSTEM, AND WATER SYSTEM"/>
    <n v="15080003.567920705"/>
    <n v="15059979"/>
    <s v="Completed"/>
    <n v="1"/>
    <d v="2021-11-25T00:00:00"/>
    <d v="1899-12-30T00:00:00"/>
    <n v="0"/>
    <s v="2021-63"/>
    <s v="July 2-21, 2021"/>
    <d v="2021-07-09T00:00:00"/>
    <d v="2021-07-21T00:00:00"/>
    <d v="2021-07-23T00:00:00"/>
    <d v="2021-07-28T00:00:00"/>
    <s v="M.G VILLAMIN CONSTRUCTION"/>
    <n v="0"/>
    <n v="0"/>
    <n v="0"/>
    <n v="0"/>
    <n v="0"/>
    <n v="1"/>
    <n v="0"/>
    <n v="0"/>
    <n v="0"/>
    <n v="0"/>
    <n v="0"/>
    <n v="2"/>
    <n v="0"/>
    <n v="0"/>
    <n v="0"/>
    <n v="0"/>
    <n v="0"/>
    <n v="1"/>
    <n v="0"/>
    <n v="1"/>
    <n v="0"/>
    <s v="previous yrs"/>
    <n v="1"/>
    <m/>
    <m/>
    <m/>
    <m/>
    <m/>
    <s v="CY 2022"/>
    <m/>
    <m/>
  </r>
  <r>
    <x v="0"/>
    <x v="4"/>
    <s v="Rizal"/>
    <n v="109468"/>
    <s v="San Rafael ES - Inigan ES"/>
    <s v="RODRIGUEZ (MONTALBAN)"/>
    <n v="2"/>
    <n v="1"/>
    <n v="2"/>
    <s v="PROPOSED CONSTRUCTION OF ONE (1) STOREY - TWO (2) CLASSROOMS SCHOOL BUILDING (WITH COMMON TOILET) WITH PROVISION OF   RAINWATER COLLECTOR, SCHOOL FURNITURE, SOLAR PV ENERGY SYSTEM, AND WATER SYSTEM"/>
    <n v="15419235.073800001"/>
    <n v="15110797.65"/>
    <s v="Completed"/>
    <n v="1"/>
    <d v="1899-12-30T00:00:00"/>
    <d v="1899-12-30T00:00:00"/>
    <s v="INFRA-2021-002"/>
    <s v="INFRA-2021-002"/>
    <s v="July 19, 2021"/>
    <s v="July 27, 2021"/>
    <s v="August 9, 2021"/>
    <s v="Setpember 1, 2021"/>
    <s v="Setpember 14, 2021"/>
    <s v="A. Suelila Constructiomn"/>
    <n v="0"/>
    <n v="0"/>
    <n v="0"/>
    <n v="0"/>
    <n v="0"/>
    <n v="1"/>
    <n v="0"/>
    <n v="0"/>
    <n v="0"/>
    <n v="0"/>
    <n v="0"/>
    <n v="2"/>
    <n v="0"/>
    <n v="0"/>
    <n v="0"/>
    <n v="0"/>
    <n v="0"/>
    <n v="1"/>
    <n v="0"/>
    <n v="1"/>
    <n v="0"/>
    <s v="previous yrs"/>
    <n v="1"/>
    <m/>
    <m/>
    <m/>
    <m/>
    <m/>
    <s v="CY 2022"/>
    <m/>
    <m/>
  </r>
  <r>
    <x v="0"/>
    <x v="5"/>
    <s v="Marinduque"/>
    <n v="109901"/>
    <s v="Tambunan ES"/>
    <s v="BOAC (Capital)"/>
    <n v="0"/>
    <n v="1"/>
    <n v="4"/>
    <s v="PROPOSED CONSTRUCTION OF 1STY4CL SCHOOL BLDG (WITH COMMON TOILET) WITH PROVISION OF RAIN WATER COLLECTOR, SCHOOL FURNITURE, SOLAR PV ENERGY SYSTEM, AND WATER SYSTEM"/>
    <n v="20455972.289099999"/>
    <n v="0"/>
    <s v="Completed"/>
    <n v="1"/>
    <d v="2022-08-15T00:00:00"/>
    <d v="1899-12-30T00:00:00"/>
    <n v="0"/>
    <n v="0"/>
    <d v="1899-12-30T00:00:00"/>
    <d v="1899-12-30T00:00:00"/>
    <d v="1899-12-30T00:00:00"/>
    <d v="1899-12-30T00:00:00"/>
    <d v="1899-12-30T00:00:00"/>
    <n v="0"/>
    <n v="0"/>
    <n v="0"/>
    <n v="0"/>
    <n v="0"/>
    <n v="0"/>
    <n v="1"/>
    <n v="0"/>
    <n v="0"/>
    <n v="0"/>
    <n v="0"/>
    <n v="0"/>
    <n v="4"/>
    <n v="0"/>
    <n v="0"/>
    <n v="0"/>
    <n v="0"/>
    <n v="0"/>
    <n v="1"/>
    <n v="0"/>
    <n v="1"/>
    <n v="0"/>
    <s v="previous yrs"/>
    <m/>
    <m/>
    <m/>
    <m/>
    <m/>
    <m/>
    <s v="CY 2022"/>
    <m/>
    <m/>
  </r>
  <r>
    <x v="0"/>
    <x v="5"/>
    <s v="Oriental Mindoro"/>
    <n v="110339"/>
    <s v="Mamalao Mangyan School"/>
    <s v="BACO"/>
    <n v="1"/>
    <n v="1"/>
    <n v="4"/>
    <s v="PROPOSED CONSTRUCTION OF ONE (1) STOREY - FOUR (4) CLASSROOMS SCHOOL BUILDING (WITH COMMON TOILET) WITH PROVISION OF RAINWATER COLLECTOR, SCHOOL FURNITURE, AND SOLAR PV ENERGY SYSTEM"/>
    <n v="20188286.032668404"/>
    <n v="20087944.350000001"/>
    <s v="Completed"/>
    <n v="1"/>
    <s v="April 05, 2022"/>
    <s v="March 07, 2022"/>
    <s v="LMS 2020 - R IV-B - Oriental Mindoro - 001"/>
    <s v="015-2021"/>
    <s v="July 06, 2021"/>
    <s v="July 14, 2021"/>
    <s v="July 26, 2021"/>
    <s v="Aug. 11, 2021"/>
    <s v="Aug. 31, 2021"/>
    <s v="CMSEL Construction and Developer"/>
    <n v="0"/>
    <n v="0"/>
    <n v="0"/>
    <n v="0"/>
    <n v="0"/>
    <n v="1"/>
    <n v="0"/>
    <n v="0"/>
    <n v="0"/>
    <n v="0"/>
    <n v="0"/>
    <n v="4"/>
    <n v="0"/>
    <n v="0"/>
    <n v="0"/>
    <n v="0"/>
    <n v="0"/>
    <n v="1"/>
    <n v="0"/>
    <n v="1"/>
    <n v="0"/>
    <s v="previous yrs"/>
    <n v="1"/>
    <m/>
    <m/>
    <m/>
    <m/>
    <m/>
    <s v="CY 2022"/>
    <m/>
    <m/>
  </r>
  <r>
    <x v="0"/>
    <x v="5"/>
    <s v="Oriental Mindoro"/>
    <n v="170036"/>
    <s v="Bailan ES"/>
    <s v="BULALACAO (SAN PEDRO)"/>
    <n v="2"/>
    <n v="1"/>
    <n v="4"/>
    <s v="PROPOSED CONSTRUCTION OF ONE (1) STOREY - FOUR (4) CLASSROOMS SCHOOL BUILDING (WITH COMMON TOILET) WITH PROVISION OF RAINWATER COLLECTOR, SCHOOL FURNITURE, AND SOLAR PV ENERGY SYSTEM"/>
    <n v="19229984.414338745"/>
    <n v="18180121.460000001"/>
    <s v="Completed"/>
    <n v="1"/>
    <s v="June 15, 2022"/>
    <s v="June 14, 2022"/>
    <s v="LMS 2020 - R IV-B - Oriental Mindoro - 002"/>
    <s v="019-2021"/>
    <s v="July 06, 2021"/>
    <s v="July 14, 2021"/>
    <s v="July 26, 2021"/>
    <s v="Aug. 11, 2021"/>
    <s v="Sept. 03, 2021"/>
    <s v="Orient Star Construction Inc."/>
    <s v="with contract time extension"/>
    <n v="0"/>
    <n v="0"/>
    <n v="0"/>
    <n v="0"/>
    <n v="1"/>
    <n v="0"/>
    <n v="0"/>
    <n v="0"/>
    <n v="0"/>
    <n v="0"/>
    <n v="4"/>
    <n v="0"/>
    <n v="0"/>
    <n v="0"/>
    <n v="0"/>
    <n v="0"/>
    <n v="1"/>
    <n v="0"/>
    <n v="1"/>
    <n v="0"/>
    <s v="previous yrs"/>
    <m/>
    <m/>
    <m/>
    <m/>
    <m/>
    <m/>
    <s v="CY 2022"/>
    <m/>
    <m/>
  </r>
  <r>
    <x v="0"/>
    <x v="5"/>
    <s v="Puerto Princesa City"/>
    <n v="111525"/>
    <s v="Nasuduan ES"/>
    <s v="Puerto Princesa City"/>
    <n v="3"/>
    <n v="1"/>
    <n v="4"/>
    <s v="CONSTRUCTION OF ONE (1) STOREY - FOUR (4) CLASSROOMS SCHOOL BUILDING (WITH COMMON TOILET) WITH PROVISION OF RAINWATER COLLECTOR, SCHOOL FURNITURE, SOLAR PV ENERGY SYSTEM, AND WATER SYSTEM"/>
    <n v="19185222.799400423"/>
    <n v="17849626.850000001"/>
    <s v="Completed"/>
    <n v="1"/>
    <s v="May 19, 2022_x000a_Revised: June 18, 2022"/>
    <d v="2022-06-15T00:00:00"/>
    <n v="0"/>
    <s v="INFRA 2021-03"/>
    <s v="July 27,2021"/>
    <s v="August 3,2021"/>
    <d v="2021-08-16T00:00:00"/>
    <s v="Sept. 10, 2021"/>
    <s v="Sept. 14, 2021"/>
    <s v="Maryknoll Builders and Supply"/>
    <n v="0"/>
    <n v="0"/>
    <n v="0"/>
    <n v="0"/>
    <n v="0"/>
    <n v="1"/>
    <n v="0"/>
    <n v="0"/>
    <n v="0"/>
    <n v="0"/>
    <n v="0"/>
    <n v="4"/>
    <n v="0"/>
    <n v="0"/>
    <n v="0"/>
    <n v="0"/>
    <n v="0"/>
    <n v="1"/>
    <n v="0"/>
    <n v="1"/>
    <n v="0"/>
    <s v="previous yrs"/>
    <n v="1"/>
    <m/>
    <m/>
    <m/>
    <m/>
    <m/>
    <s v="CY 2022"/>
    <m/>
    <m/>
  </r>
  <r>
    <x v="0"/>
    <x v="6"/>
    <s v="Isabela City"/>
    <n v="305549"/>
    <s v="Lampinigan National High School"/>
    <s v="CITY OF ISABELA (Capital)"/>
    <n v="0"/>
    <n v="1"/>
    <n v="4"/>
    <s v="CONSTRUCTION OF ONE (1) STOREY - FOUR (4) CLASSROOMS SCHOOL BUILDING (WITH COMMON TOILET) WITH PROVISION OF RAINWATER COLLECTOR, SCHOOL FURNITURE, SOLAR PV ENERGY SYSTEM, AND WATER SYSTEM"/>
    <n v="19525553.375664823"/>
    <n v="19417116.629999999"/>
    <s v="Completed"/>
    <n v="1"/>
    <d v="2021-12-30T00:00:00"/>
    <d v="2022-06-23T00:00:00"/>
    <s v="INFRA2021-01"/>
    <s v="INFRA2021-01"/>
    <s v="July 4-11, 2021"/>
    <s v="July 12, 2021"/>
    <s v="July 26, 2021"/>
    <s v="July 29, 2021"/>
    <s v="August 3, 2021"/>
    <s v="2M CONSTRUCTION AND ENTERPRISES"/>
    <s v="None"/>
    <n v="0"/>
    <n v="0"/>
    <n v="0"/>
    <n v="0"/>
    <n v="1"/>
    <n v="0"/>
    <n v="0"/>
    <n v="0"/>
    <n v="0"/>
    <n v="0"/>
    <n v="4"/>
    <n v="0"/>
    <n v="0"/>
    <n v="0"/>
    <n v="0"/>
    <n v="0"/>
    <n v="1"/>
    <n v="0"/>
    <n v="1"/>
    <n v="0"/>
    <s v="previous yrs"/>
    <n v="1"/>
    <m/>
    <m/>
    <m/>
    <m/>
    <m/>
    <s v="CY 2022"/>
    <m/>
    <m/>
  </r>
  <r>
    <x v="0"/>
    <x v="6"/>
    <s v="Zamboanga City"/>
    <n v="126155"/>
    <s v="Camp Socorro"/>
    <s v="ZAMBOANGA CITY"/>
    <n v="2"/>
    <n v="1"/>
    <n v="4"/>
    <s v="PROPOSED CONSTRUCTION ONE (1) STOREY - FOUR (4) CLASSROOMS SCHOOL BUILDING (WITH COMMON TOILET) WITH PROVISION OF RAINWATER COLLECTOR, SCHOOL FURNITURE, SOLAR PV ENERGY SYSTEM, AND WATER SYSTEM"/>
    <n v="22006289"/>
    <n v="21998288.850000001"/>
    <s v="Completed"/>
    <n v="1"/>
    <d v="2021-12-04T00:00:00"/>
    <d v="2022-05-04T00:00:00"/>
    <s v="06-0030-21"/>
    <s v="06-0030-21"/>
    <d v="2021-07-02T00:00:00"/>
    <d v="2021-07-09T00:00:00"/>
    <d v="2021-07-21T00:00:00"/>
    <d v="2021-08-11T00:00:00"/>
    <d v="2021-08-21T00:00:00"/>
    <s v="Zamboanga 3VC CONSTRUCTION INCORPORATED "/>
    <s v="None"/>
    <n v="0"/>
    <n v="0"/>
    <n v="0"/>
    <n v="0"/>
    <n v="1"/>
    <n v="0"/>
    <n v="0"/>
    <n v="0"/>
    <n v="0"/>
    <n v="0"/>
    <n v="4"/>
    <n v="0"/>
    <n v="0"/>
    <n v="0"/>
    <n v="0"/>
    <n v="0"/>
    <n v="1"/>
    <n v="0"/>
    <n v="1"/>
    <n v="0"/>
    <s v="previous yrs"/>
    <m/>
    <m/>
    <m/>
    <m/>
    <m/>
    <m/>
    <s v="CY 2022"/>
    <m/>
    <m/>
  </r>
  <r>
    <x v="0"/>
    <x v="6"/>
    <s v="Zamboanga del Norte"/>
    <n v="303702"/>
    <s v="Sitog NHS Ext - Dabiak"/>
    <s v="Katipunan"/>
    <n v="2"/>
    <n v="1"/>
    <n v="2"/>
    <s v="CONSTRUCTION OFONE (1) STOREY - TWO (2) CLASSROOMS SCHOOL BUILDING (WITH COMMON TOILET) WITH PROVISION OF RAINWATER COLLECTOR, SCHOOL FURNITURE, SOLAR PV ENERGY SYSTEM, AND WATER SYSTEM"/>
    <n v="20686643.261036497"/>
    <n v="10204006.09"/>
    <s v="Completed"/>
    <n v="1"/>
    <d v="2021-12-31T00:00:00"/>
    <d v="2021-12-31T00:00:00"/>
    <s v="CB 2021-023"/>
    <s v="CB 2021-023"/>
    <s v="July 1, 2021"/>
    <s v="July 9, 2021"/>
    <s v="July 22, 2021"/>
    <s v="July 27, 2021"/>
    <s v="Aug. 4, 2021"/>
    <s v="YSL BUILDERS"/>
    <s v="None"/>
    <n v="0"/>
    <n v="0"/>
    <n v="0"/>
    <n v="0"/>
    <n v="1"/>
    <n v="0"/>
    <n v="0"/>
    <n v="0"/>
    <n v="0"/>
    <n v="0"/>
    <n v="2"/>
    <n v="0"/>
    <n v="0"/>
    <n v="0"/>
    <n v="0"/>
    <n v="0"/>
    <n v="1"/>
    <n v="0"/>
    <n v="1"/>
    <n v="0"/>
    <s v="previous yrs"/>
    <n v="1"/>
    <m/>
    <m/>
    <m/>
    <m/>
    <m/>
    <s v="CY 2022"/>
    <m/>
    <m/>
  </r>
  <r>
    <x v="0"/>
    <x v="6"/>
    <s v="Zamboanga del Norte"/>
    <n v="303702"/>
    <s v="Sitog NHS Ext - Dabiak"/>
    <s v="Katipunan"/>
    <n v="2"/>
    <m/>
    <n v="2"/>
    <s v="CONSTRUCTION OFONE (1) STOREY - TWO (2) CLASSROOMS SCHOOL BUILDING (WITH COMMON TOILET) WITH PROVISION OF RAINWATER COLLECTOR, SCHOOL FURNITURE, SOLAR PV ENERGY SYSTEM, AND WATER SYSTEM"/>
    <m/>
    <n v="10204006.09"/>
    <s v="Completed"/>
    <n v="1"/>
    <d v="2021-12-31T00:00:00"/>
    <d v="2021-12-31T00:00:00"/>
    <s v="CB 2021-023"/>
    <s v="CB 2021-023"/>
    <s v="July 1, 2021"/>
    <s v="July 9, 2021"/>
    <s v="July 22, 2021"/>
    <s v="July 27, 2021"/>
    <s v="Aug. 4, 2021"/>
    <s v="YSL BUILDERS"/>
    <s v="None"/>
    <n v="0"/>
    <n v="0"/>
    <n v="0"/>
    <n v="0"/>
    <n v="1"/>
    <n v="0"/>
    <n v="0"/>
    <n v="0"/>
    <n v="0"/>
    <n v="0"/>
    <n v="2"/>
    <n v="0"/>
    <n v="0"/>
    <n v="0"/>
    <n v="0"/>
    <n v="0"/>
    <n v="0"/>
    <n v="0"/>
    <n v="1"/>
    <n v="0"/>
    <s v="previous yrs"/>
    <n v="1"/>
    <m/>
    <m/>
    <m/>
    <m/>
    <m/>
    <s v="CY 2022"/>
    <m/>
    <m/>
  </r>
  <r>
    <x v="0"/>
    <x v="6"/>
    <s v="Zamboanga del Sur"/>
    <n v="124885"/>
    <s v="Bag-Ong Mandaue IPS"/>
    <s v="AURORA"/>
    <n v="1"/>
    <n v="1"/>
    <n v="4"/>
    <s v="CONSTRUCTION OF ONE (1) STOREY - FOUR (4) CLASSROOMS SCHOOL BUILDING (WITH COMMON TOILET) WITH PROVISION OF RAINWATER COLLECTOR, SCHOOL FURNITURE, SOLAR PV ENERGY SYSTEM, AND WATER SYSTEM"/>
    <n v="18695810.126542233"/>
    <n v="18684761.34"/>
    <s v="Completed"/>
    <n v="1"/>
    <d v="2021-12-31T00:00:00"/>
    <d v="2022-03-02T00:00:00"/>
    <s v="ZDS- 20- LMS-01 "/>
    <s v="ZDS- 20- LMS-01 "/>
    <d v="2021-07-08T00:00:00"/>
    <d v="2021-07-16T00:00:00"/>
    <d v="2021-07-28T00:00:00"/>
    <d v="2021-08-05T00:00:00"/>
    <d v="2021-08-11T00:00:00"/>
    <s v="GENETIAN BUILDERS AND ENTERPRISES INC"/>
    <s v="None"/>
    <n v="0"/>
    <n v="0"/>
    <n v="0"/>
    <n v="0"/>
    <n v="1"/>
    <n v="0"/>
    <n v="0"/>
    <n v="0"/>
    <n v="0"/>
    <n v="0"/>
    <n v="4"/>
    <n v="0"/>
    <n v="0"/>
    <n v="0"/>
    <n v="0"/>
    <n v="0"/>
    <n v="1"/>
    <n v="0"/>
    <n v="1"/>
    <n v="0"/>
    <s v="previous yrs"/>
    <n v="1"/>
    <m/>
    <m/>
    <m/>
    <m/>
    <m/>
    <s v="CY 2022"/>
    <m/>
    <m/>
  </r>
  <r>
    <x v="0"/>
    <x v="6"/>
    <s v="Zamboanga Sibugay"/>
    <n v="125746"/>
    <s v="San Jose PS"/>
    <s v="OLUTANGA"/>
    <n v="1"/>
    <n v="1"/>
    <n v="4"/>
    <s v="PROPOSED CONSTRUCTION OF ONE (1) STOREY - FOUR (4) CLASSROOMS SCHOOL BUILDING (WITH COMMON TOILET) WITH PROVISION OF RAINWATER COLLECTOR, SCHOOL FURNITURE, SOLAR PV ENERGY SYSTEM, AND WATER SYSTEM"/>
    <n v="19309086.908299997"/>
    <n v="19290632.399999999"/>
    <s v="Completed"/>
    <n v="1"/>
    <s v="On-going Suspension Order since March 02, 2022"/>
    <s v="-"/>
    <s v="ZSY-2020LMS-01"/>
    <s v="ZSY-2020LMS-01"/>
    <s v="June 29, 2021"/>
    <s v="July 17, 2021"/>
    <s v="July 19, 2021"/>
    <d v="2021-07-30T00:00:00"/>
    <d v="2021-08-26T00:00:00"/>
    <s v="CPAN Engineering &amp; Enterprises"/>
    <s v="Change Order (Water Pump Solar Panel) for C.O. approval"/>
    <n v="0"/>
    <n v="0"/>
    <n v="0"/>
    <n v="0"/>
    <n v="1"/>
    <n v="0"/>
    <n v="0"/>
    <n v="0"/>
    <n v="0"/>
    <n v="0"/>
    <n v="4"/>
    <n v="0"/>
    <n v="0"/>
    <n v="0"/>
    <n v="0"/>
    <n v="0"/>
    <n v="1"/>
    <n v="0"/>
    <n v="1"/>
    <n v="0"/>
    <s v="previous yrs"/>
    <n v="1"/>
    <m/>
    <m/>
    <m/>
    <m/>
    <m/>
    <s v="CY 2022"/>
    <m/>
    <m/>
  </r>
  <r>
    <x v="0"/>
    <x v="7"/>
    <s v="Camarines Sur"/>
    <n v="112696"/>
    <s v="Tampuhan ES"/>
    <s v="LIBMANAN"/>
    <n v="2"/>
    <n v="1"/>
    <n v="2"/>
    <s v="PROPOSED CONSTRUCTION OF ONE (1) STOREY - TWO (2) CLASSROOMS SCHOOL BUILDING (WITH COMMON TOILET) WITH PROVISION OF RAINWATER COLLECTOR, SCHOOL FURNITURE, AND WATER SYSTEM"/>
    <n v="8580284.0650931783"/>
    <n v="0"/>
    <s v="Reverted"/>
    <n v="0"/>
    <d v="1899-12-30T00:00:00"/>
    <d v="1899-12-30T00:00:00"/>
    <n v="0"/>
    <n v="0"/>
    <d v="1899-12-30T00:00:00"/>
    <d v="1899-12-30T00:00:00"/>
    <d v="1899-12-30T00:00:00"/>
    <d v="1899-12-30T00:00:00"/>
    <d v="1899-12-30T00:00:00"/>
    <n v="0"/>
    <s v="resolution to cancel due to time constraint for procurement activities"/>
    <n v="1"/>
    <n v="0"/>
    <n v="0"/>
    <n v="0"/>
    <n v="0"/>
    <n v="0"/>
    <n v="2"/>
    <n v="0"/>
    <n v="0"/>
    <n v="0"/>
    <n v="0"/>
    <n v="0"/>
    <n v="1"/>
    <n v="0"/>
    <n v="0"/>
    <n v="0"/>
    <n v="0"/>
    <n v="0"/>
    <n v="0"/>
    <n v="0"/>
    <m/>
    <m/>
    <m/>
    <m/>
    <m/>
    <m/>
    <m/>
    <m/>
    <m/>
    <m/>
  </r>
  <r>
    <x v="0"/>
    <x v="7"/>
    <s v="Catanduanes"/>
    <n v="113171"/>
    <s v="San Miguel Elementary School"/>
    <s v="BARAS"/>
    <n v="0"/>
    <n v="1"/>
    <n v="2"/>
    <s v="CONSTRUCTION OF ONE (1) STOREY - TWO (2) CLASSROOMS SCHOOL BUILDING (WITH COMMON TOILET) WITH PROVISION OF RAINWATER COLLECTOR, SCHOOL FURNITURE, PERIMETER FENCE (1 BAY = 3.0m)"/>
    <n v="8140400.6798027009"/>
    <n v="0"/>
    <s v="Completed"/>
    <n v="1"/>
    <d v="1899-12-30T00:00:00"/>
    <d v="1899-12-30T00:00:00"/>
    <n v="0"/>
    <n v="0"/>
    <d v="1899-12-30T00:00:00"/>
    <d v="1899-12-30T00:00:00"/>
    <d v="1899-12-30T00:00:00"/>
    <d v="1899-12-30T00:00:00"/>
    <d v="1899-12-30T00:00:00"/>
    <n v="0"/>
    <n v="0"/>
    <n v="0"/>
    <n v="0"/>
    <n v="0"/>
    <n v="0"/>
    <n v="1"/>
    <n v="0"/>
    <n v="0"/>
    <n v="0"/>
    <n v="0"/>
    <n v="0"/>
    <n v="2"/>
    <n v="0"/>
    <n v="0"/>
    <n v="0"/>
    <n v="0"/>
    <n v="0"/>
    <n v="1"/>
    <n v="0"/>
    <n v="1"/>
    <n v="0"/>
    <s v="previous yrs"/>
    <m/>
    <m/>
    <m/>
    <m/>
    <m/>
    <m/>
    <s v="CY 2022"/>
    <m/>
    <m/>
  </r>
  <r>
    <x v="0"/>
    <x v="7"/>
    <s v="Catanduanes"/>
    <n v="113339"/>
    <s v="Dugui San Isidro Elementary School"/>
    <s v="VIRAC (Capital)"/>
    <n v="0"/>
    <n v="1"/>
    <n v="2"/>
    <s v="CONSTRUCTION OF ONE (1) STOREY - TWO (2) CLASSROOMS SCHOOL BUILDING (WITH COMMON TOILET) WITH PROVISION OF RAINWATER COLLECTOR, SCHOOL FURNITURE, PERIMETER FENCE (1 BAY = 3.0m), SOLAR PV ENERGY SYSTEM, AND WATER SYSTEM"/>
    <n v="8140400.6798027009"/>
    <n v="0"/>
    <s v="Completed"/>
    <n v="1"/>
    <d v="1899-12-30T00:00:00"/>
    <d v="1899-12-30T00:00:00"/>
    <n v="0"/>
    <n v="0"/>
    <d v="1899-12-30T00:00:00"/>
    <d v="1899-12-30T00:00:00"/>
    <d v="1899-12-30T00:00:00"/>
    <d v="1899-12-30T00:00:00"/>
    <d v="1899-12-30T00:00:00"/>
    <n v="0"/>
    <n v="0"/>
    <n v="0"/>
    <n v="0"/>
    <n v="0"/>
    <n v="0"/>
    <n v="1"/>
    <n v="0"/>
    <n v="0"/>
    <n v="0"/>
    <n v="0"/>
    <n v="0"/>
    <n v="2"/>
    <n v="0"/>
    <n v="0"/>
    <n v="0"/>
    <n v="0"/>
    <n v="0"/>
    <n v="1"/>
    <n v="0"/>
    <n v="1"/>
    <n v="0"/>
    <s v="previous yrs"/>
    <m/>
    <m/>
    <m/>
    <m/>
    <m/>
    <m/>
    <s v="CY 2022"/>
    <m/>
    <m/>
  </r>
  <r>
    <x v="0"/>
    <x v="7"/>
    <s v="Masbate"/>
    <n v="113458"/>
    <s v="Mapitogo Elementary School"/>
    <s v="BALUD"/>
    <n v="2"/>
    <n v="1"/>
    <n v="4"/>
    <s v="CONSTRUCTION OF ONE (1) STOREY - FOUR (4) CLASSROOMS SCHOOL BUILDING (WITH COMMON TOILET) WITH PROVISION OF RAINWATER COLLECTOR, SCHOOL FURNITURE, AND WATER SYSTEM"/>
    <n v="10351655.59515979"/>
    <n v="10298568.140000001"/>
    <s v="Completed"/>
    <n v="1"/>
    <d v="1899-12-30T00:00:00"/>
    <d v="1899-12-30T00:00:00"/>
    <n v="0"/>
    <n v="0"/>
    <d v="1899-12-30T00:00:00"/>
    <d v="1899-12-30T00:00:00"/>
    <d v="1899-12-30T00:00:00"/>
    <d v="1899-12-30T00:00:00"/>
    <d v="1899-12-30T00:00:00"/>
    <s v="3R3M Const. and Supply"/>
    <n v="0"/>
    <n v="0"/>
    <n v="0"/>
    <n v="0"/>
    <n v="0"/>
    <n v="1"/>
    <n v="0"/>
    <n v="0"/>
    <n v="0"/>
    <n v="0"/>
    <n v="0"/>
    <n v="4"/>
    <n v="0"/>
    <n v="0"/>
    <n v="0"/>
    <n v="0"/>
    <n v="0"/>
    <n v="1"/>
    <n v="0"/>
    <n v="1"/>
    <n v="0"/>
    <s v="previous yrs"/>
    <m/>
    <m/>
    <m/>
    <m/>
    <m/>
    <m/>
    <s v="CY 2022"/>
    <m/>
    <m/>
  </r>
  <r>
    <x v="0"/>
    <x v="8"/>
    <s v="Antique"/>
    <n v="114985"/>
    <s v="Caloy-ahan PS"/>
    <s v="Bugasong"/>
    <n v="0"/>
    <n v="1"/>
    <n v="4"/>
    <s v=" CONSTRUCTION OF ONE (1) STOREY - FOUR (4) CLASSROOMS SCHOOL BUILDING (WITH COMMON TOILET) WITH PROVISION OF RAINWATER COLLECTOR, SCHOOL FURNITURE, SOLAR PV ENERGY SYSTEM, AND WATER SYSTEM"/>
    <n v="23766742.204969842"/>
    <n v="19613104.899999999"/>
    <s v="Completed"/>
    <n v="1"/>
    <d v="2022-10-30T00:00:00"/>
    <d v="2023-07-14T00:00:00"/>
    <s v="R6-D2-2020BEFF-13-NC"/>
    <s v="R6-D2-2020BEFF-13-NC"/>
    <d v="2021-07-12T00:00:00"/>
    <d v="2021-07-19T00:00:00"/>
    <d v="2021-08-02T00:00:00"/>
    <d v="2021-08-16T00:00:00"/>
    <d v="1899-12-30T00:00:00"/>
    <s v="Nesmark Construction Enterprises"/>
    <s v="Nearly completion on finishing works, and delivery of school furnitures."/>
    <n v="0"/>
    <n v="0"/>
    <n v="0"/>
    <n v="0"/>
    <n v="1"/>
    <n v="0"/>
    <n v="0"/>
    <n v="0"/>
    <n v="0"/>
    <n v="0"/>
    <n v="4"/>
    <n v="0"/>
    <n v="0"/>
    <n v="0"/>
    <n v="0"/>
    <n v="0"/>
    <n v="1"/>
    <n v="0"/>
    <n v="1"/>
    <n v="0"/>
    <n v="7.23"/>
    <m/>
    <m/>
    <m/>
    <m/>
    <m/>
    <m/>
    <s v="CY 2023"/>
    <m/>
    <m/>
  </r>
  <r>
    <x v="0"/>
    <x v="8"/>
    <s v="Capiz"/>
    <n v="115627"/>
    <s v="Jamul-awon ES"/>
    <s v="PANAY"/>
    <n v="1"/>
    <n v="1"/>
    <n v="4"/>
    <s v=" CONSTRUCTION OF ONE (1) STOREY - FOUR (4) CLASSROOMS SCHOOL BUILDING (WITH COMMON TOILET) WITH PROVISION OF RAINWATER COLLECTOR, SCHOOL FURNITURE,AND WATER SYSTEM"/>
    <n v="20180339.279400002"/>
    <n v="13027738.300000001"/>
    <s v="Completed"/>
    <n v="1"/>
    <s v="April 19, 2022"/>
    <d v="1899-12-30T00:00:00"/>
    <s v="R6-DepED-Capiz-CY2020-Last Mile School-Lot 2"/>
    <n v="0"/>
    <s v="August 23, 2021"/>
    <s v="September 1, 2021"/>
    <s v="September 14, 2021"/>
    <s v="October 11, 2021"/>
    <s v="October 21, 2021"/>
    <s v="ORANGEKONSTRUCT CIVIL ENGINEERING SERVICES"/>
    <s v="Schedule of pre-procurement 8/17/2021"/>
    <n v="0"/>
    <n v="0"/>
    <n v="0"/>
    <n v="0"/>
    <n v="1"/>
    <n v="0"/>
    <n v="0"/>
    <n v="0"/>
    <n v="0"/>
    <n v="0"/>
    <n v="4"/>
    <n v="0"/>
    <n v="0"/>
    <n v="0"/>
    <n v="0"/>
    <n v="0"/>
    <n v="1"/>
    <n v="0"/>
    <n v="1"/>
    <n v="0"/>
    <s v="previous yrs"/>
    <m/>
    <m/>
    <m/>
    <m/>
    <m/>
    <m/>
    <s v="CY 2022"/>
    <m/>
    <m/>
  </r>
  <r>
    <x v="0"/>
    <x v="8"/>
    <s v="Capiz"/>
    <n v="310811"/>
    <s v="YATING NATIONAL HIGH SCHOOL"/>
    <s v="PILAR"/>
    <n v="1"/>
    <n v="1"/>
    <n v="4"/>
    <s v=" CONSTRUCTION OF ONE (1) STOREY - FOUR (4) CLASSROOMS SCHOOL BUILDING (WITH COMMON TOILET) WITH PROVISION OF RAINWATER COLLECTOR, SCHOOL FURNITURE,AND WATER SYSTEM"/>
    <n v="18733377.010300003"/>
    <n v="11945444.380000001"/>
    <s v="Completed"/>
    <n v="1"/>
    <s v="May 2, 2022"/>
    <d v="1899-12-30T00:00:00"/>
    <s v="R6-DepED-Capiz-CY2020-Last Mile School-Lot 1"/>
    <n v="0"/>
    <s v="August 23, 2021"/>
    <s v="September 1, 2021"/>
    <s v="September 14, 2021"/>
    <s v="October 11, 2021"/>
    <s v="November 3, 2021"/>
    <s v="GREATMAN BUILDERS"/>
    <s v="Schedule of pre-procurement 8/17/2021"/>
    <n v="0"/>
    <n v="0"/>
    <n v="0"/>
    <n v="0"/>
    <n v="1"/>
    <n v="0"/>
    <n v="0"/>
    <n v="0"/>
    <n v="0"/>
    <n v="0"/>
    <n v="4"/>
    <n v="0"/>
    <n v="0"/>
    <n v="0"/>
    <n v="0"/>
    <n v="0"/>
    <n v="1"/>
    <n v="0"/>
    <n v="1"/>
    <n v="0"/>
    <s v="previous yrs"/>
    <n v="1"/>
    <m/>
    <m/>
    <m/>
    <m/>
    <m/>
    <s v="CY 2022"/>
    <m/>
    <m/>
  </r>
  <r>
    <x v="0"/>
    <x v="8"/>
    <s v="Guimaras"/>
    <n v="115914"/>
    <s v="Panobolon ES"/>
    <s v="Nueva Valencia"/>
    <n v="0"/>
    <n v="1"/>
    <n v="4"/>
    <s v="CONSTRUCTION OF ONE (1) STOREY - FOUR (4) CLASSROOMS SCHOOL BUILDING (WITH COMMON TOILET) WITH PROVISION OF RAINWATER COLLECTOR, SCHOOL FURNITURE, SOLAR PV ENERGY SYSTEM, AND WATER SYSTEM "/>
    <n v="20808548.573399998"/>
    <n v="20660439.699999999"/>
    <s v="Completed"/>
    <n v="1"/>
    <s v="March 27, 2022"/>
    <d v="2022-07-05T00:00:00"/>
    <s v="06-2021"/>
    <s v="06-2021"/>
    <s v="June 22, 2021"/>
    <s v="July 13, 2021"/>
    <s v="July 27, 2021"/>
    <s v="August 8, 2021"/>
    <s v="August 24, 2021"/>
    <s v="EZ Gold Construction and Supply"/>
    <n v="0"/>
    <n v="0"/>
    <n v="0"/>
    <n v="0"/>
    <n v="0"/>
    <n v="1"/>
    <n v="0"/>
    <n v="0"/>
    <n v="0"/>
    <n v="0"/>
    <n v="0"/>
    <n v="4"/>
    <n v="0"/>
    <n v="0"/>
    <n v="0"/>
    <n v="0"/>
    <n v="0"/>
    <n v="1"/>
    <n v="0"/>
    <n v="1"/>
    <n v="0"/>
    <s v="previous yrs"/>
    <n v="1"/>
    <m/>
    <m/>
    <m/>
    <m/>
    <m/>
    <s v="CY 2022"/>
    <m/>
    <m/>
  </r>
  <r>
    <x v="0"/>
    <x v="8"/>
    <s v="Iloilo"/>
    <n v="501244"/>
    <s v="Barasalon Integrated School"/>
    <s v="Janiuay I"/>
    <n v="3"/>
    <n v="1"/>
    <n v="4"/>
    <s v=" CONSTRUCTION OF ONE (1) STOREY - FOUR (4) CLASSROOMS SCHOOL BUILDING (WITH COMMON TOILET) WITH PROVISION OF RAINWATER COLLECTOR, SCHOOL FURNITURE, SOLAR PV ENERGY SYSTEM, AND WATER SYSTEM"/>
    <n v="20311610.088287022"/>
    <n v="17258671.73"/>
    <s v="Completed"/>
    <n v="1"/>
    <d v="2022-02-26T00:00:00"/>
    <d v="2024-12-06T00:00:00"/>
    <s v="LMS2020-RVI-022-ILOILO-B1-L1"/>
    <s v="LMS2020-RVI-022-ILOILO-B1-L1"/>
    <d v="2021-07-27T00:00:00"/>
    <d v="2021-08-02T00:00:00"/>
    <d v="2021-08-17T00:00:00"/>
    <d v="2021-09-07T00:00:00"/>
    <d v="2021-09-29T00:00:00"/>
    <s v="NOE'S Builders"/>
    <s v=" -as of Feb2024- Liquidated damages were imposed;_x000a_ -For Termination; low paced workmasnhip; Based on the actual ocular"/>
    <n v="0"/>
    <n v="0"/>
    <n v="0"/>
    <n v="0"/>
    <n v="1"/>
    <n v="0"/>
    <n v="0"/>
    <n v="0"/>
    <n v="0"/>
    <n v="0"/>
    <n v="4"/>
    <n v="0"/>
    <n v="0"/>
    <n v="0"/>
    <n v="0"/>
    <n v="0"/>
    <n v="1"/>
    <n v="0"/>
    <n v="1"/>
    <n v="0"/>
    <n v="2.25"/>
    <n v="1"/>
    <n v="1"/>
    <m/>
    <m/>
    <m/>
    <m/>
    <m/>
    <m/>
    <m/>
  </r>
  <r>
    <x v="0"/>
    <x v="9"/>
    <s v="Bohol"/>
    <n v="300519"/>
    <s v="Mahanay High School"/>
    <s v="TALIBON"/>
    <n v="2"/>
    <n v="1"/>
    <n v="2"/>
    <s v="CONSTRUCTION OF ONE (1) STOREY -TWO (2) CLASSROOMS SCHOOL BUILDING (WITH COMMON TOILET) WITH PROVISION OF RAINWATER COLLECTOR, SCHOOL FURNITURE, SOLAR PV ENERGY SYSTEM, AND WATER SYSTEM"/>
    <n v="9750782.8229879998"/>
    <n v="7050000"/>
    <s v="Completed"/>
    <n v="1"/>
    <d v="2022-03-17T00:00:00"/>
    <d v="2022-08-05T00:00:00"/>
    <n v="0"/>
    <n v="0"/>
    <d v="1899-12-30T00:00:00"/>
    <d v="1899-12-30T00:00:00"/>
    <d v="1899-12-30T00:00:00"/>
    <d v="1899-12-30T00:00:00"/>
    <d v="1899-12-30T00:00:00"/>
    <s v="Inabanga Drilling Conts Steel Fab and Gen Mdse"/>
    <s v="Request Extension due to destruction of port due to Typhoon Odette(not ganted by the BAC)_x000a_"/>
    <n v="0"/>
    <n v="0"/>
    <n v="0"/>
    <n v="0"/>
    <n v="1"/>
    <n v="0"/>
    <n v="0"/>
    <n v="0"/>
    <n v="0"/>
    <n v="0"/>
    <n v="2"/>
    <n v="0"/>
    <n v="0"/>
    <n v="0"/>
    <n v="0"/>
    <n v="0"/>
    <n v="1"/>
    <n v="0"/>
    <n v="1"/>
    <n v="0"/>
    <s v="previous yrs"/>
    <m/>
    <m/>
    <m/>
    <m/>
    <m/>
    <m/>
    <s v="CY 2022"/>
    <m/>
    <m/>
  </r>
  <r>
    <x v="0"/>
    <x v="10"/>
    <s v="Biliran"/>
    <n v="120823"/>
    <s v="Patag PS"/>
    <s v="CULABA"/>
    <n v="0"/>
    <m/>
    <n v="2"/>
    <s v="CONSTRUCTION OF ONE (1) UNIT ONE (1) STOREY - TWO (2) CLASSROOMS SCHOOL BUILDING (WITH COMMON TOILET) WITH PROVISION OF RAINWATER COLLECTOR, SCHOOL FURNITURE, SOLAR PV ENERGY SYSTEM, AND WATER SYSTEM"/>
    <n v="21651795.685199998"/>
    <n v="21598532.41"/>
    <s v="Completed"/>
    <n v="1"/>
    <d v="2021-12-16T00:00:00"/>
    <d v="2021-12-16T00:00:00"/>
    <n v="0"/>
    <n v="0"/>
    <n v="44383"/>
    <n v="44393"/>
    <n v="44406"/>
    <n v="44413"/>
    <n v="44419"/>
    <s v="BNL CONSTRUCTION"/>
    <s v="Completed as per POW and VO"/>
    <n v="0"/>
    <n v="0"/>
    <n v="0"/>
    <n v="0"/>
    <n v="1"/>
    <n v="0"/>
    <n v="0"/>
    <n v="0"/>
    <n v="0"/>
    <n v="0"/>
    <n v="2"/>
    <n v="0"/>
    <n v="0"/>
    <n v="0"/>
    <n v="0"/>
    <n v="0"/>
    <n v="0"/>
    <n v="0"/>
    <n v="1"/>
    <n v="0"/>
    <s v="previous yrs"/>
    <n v="1"/>
    <m/>
    <m/>
    <m/>
    <m/>
    <m/>
    <s v="CY 2022"/>
    <m/>
    <m/>
  </r>
  <r>
    <x v="0"/>
    <x v="10"/>
    <s v="Biliran"/>
    <n v="120823"/>
    <s v="Patag PS"/>
    <s v="CULABA"/>
    <n v="0"/>
    <n v="1"/>
    <n v="3"/>
    <s v="CONSTRUCTION OF ONE (1) UNIT ONE (1) STOREY - TWO (2) CLASSROOMS SCHOOL BUILDING (WITH COMMON TOILET) WITH PROVISION OF RAINWATER COLLECTOR, SCHOOL FURNITURE, SOLAR PV ENERGY SYSTEM, AND WATER SYSTEM"/>
    <m/>
    <n v="21598532.41"/>
    <s v="Completed"/>
    <n v="1"/>
    <d v="2021-12-16T00:00:00"/>
    <d v="2021-12-16T00:00:00"/>
    <n v="0"/>
    <n v="0"/>
    <n v="44383"/>
    <n v="44393"/>
    <n v="44406"/>
    <n v="44413"/>
    <n v="44419"/>
    <s v="BNL CONSTRUCTION"/>
    <s v="Completed as per POW and VO"/>
    <n v="0"/>
    <n v="0"/>
    <n v="0"/>
    <n v="0"/>
    <n v="1"/>
    <n v="0"/>
    <n v="0"/>
    <n v="0"/>
    <n v="0"/>
    <n v="0"/>
    <n v="3"/>
    <n v="0"/>
    <n v="0"/>
    <n v="0"/>
    <n v="0"/>
    <n v="0"/>
    <n v="1"/>
    <n v="0"/>
    <n v="1"/>
    <n v="0"/>
    <s v="previous yrs"/>
    <n v="1"/>
    <m/>
    <m/>
    <m/>
    <m/>
    <m/>
    <s v="CY 2022"/>
    <m/>
    <m/>
  </r>
  <r>
    <x v="0"/>
    <x v="10"/>
    <s v="Eastern Samar"/>
    <n v="122351"/>
    <s v="Maybunga Elementary School"/>
    <s v="BALANGIGA"/>
    <n v="0"/>
    <n v="1"/>
    <n v="4"/>
    <s v=" CONSTRUCTION OF ONE (1) STOREY - FOUR (4) CLASSROOMS SCHOOL BUILDING (WITH COMMON TOILET) WITH PROVISION OF RAINWATER COLLECTOR, SCHOOL FURNITURE, SOLAR PV ENERGY SYSTEM, AND WATER SYSTEM"/>
    <n v="19420561.688999999"/>
    <n v="0"/>
    <s v="Completed"/>
    <n v="1"/>
    <d v="1899-12-30T00:00:00"/>
    <d v="1899-12-30T00:00:00"/>
    <n v="0"/>
    <n v="0"/>
    <n v="44382"/>
    <n v="44391"/>
    <n v="44403"/>
    <n v="0"/>
    <n v="0"/>
    <n v="0"/>
    <n v="0"/>
    <n v="0"/>
    <n v="0"/>
    <n v="0"/>
    <n v="0"/>
    <n v="1"/>
    <n v="0"/>
    <n v="0"/>
    <n v="0"/>
    <n v="0"/>
    <n v="0"/>
    <n v="4"/>
    <n v="0"/>
    <n v="0"/>
    <n v="0"/>
    <n v="0"/>
    <n v="0"/>
    <n v="1"/>
    <n v="0"/>
    <n v="1"/>
    <n v="0"/>
    <s v="previous yrs"/>
    <m/>
    <m/>
    <m/>
    <m/>
    <m/>
    <m/>
    <s v="CY 2022"/>
    <m/>
    <m/>
  </r>
  <r>
    <x v="0"/>
    <x v="10"/>
    <s v="Eastern Samar"/>
    <n v="122447"/>
    <s v="Cabago-an Elementary School"/>
    <s v="Dolores II"/>
    <n v="0"/>
    <n v="1"/>
    <n v="4"/>
    <s v=" CONSTRUCTION OF ONE (1) STOREY - FOUR (4) CLASSROOMS SCHOOL BUILDING (WITH COMMON TOILET) WITH PROVISION OF RAINWATER COLLECTOR, SCHOOL FURNITURE,AND WATER SYSTEM"/>
    <n v="18541208.764400002"/>
    <n v="0"/>
    <s v="Completed"/>
    <n v="1"/>
    <d v="1899-12-30T00:00:00"/>
    <d v="1899-12-30T00:00:00"/>
    <n v="0"/>
    <n v="0"/>
    <n v="44382"/>
    <n v="44391"/>
    <n v="44403"/>
    <n v="0"/>
    <n v="0"/>
    <n v="0"/>
    <n v="0"/>
    <n v="0"/>
    <n v="0"/>
    <n v="0"/>
    <n v="0"/>
    <n v="1"/>
    <n v="0"/>
    <n v="0"/>
    <n v="0"/>
    <n v="0"/>
    <n v="0"/>
    <n v="4"/>
    <n v="0"/>
    <n v="0"/>
    <n v="0"/>
    <n v="0"/>
    <n v="0"/>
    <n v="1"/>
    <n v="0"/>
    <n v="1"/>
    <n v="0"/>
    <s v="previous yrs"/>
    <m/>
    <m/>
    <m/>
    <m/>
    <m/>
    <m/>
    <s v="CY 2022"/>
    <m/>
    <m/>
  </r>
  <r>
    <x v="0"/>
    <x v="10"/>
    <s v="Eastern Samar"/>
    <n v="122482"/>
    <s v="Domrog ES"/>
    <s v="General Macarthur-Hernani"/>
    <n v="0"/>
    <n v="1"/>
    <n v="4"/>
    <s v=" CONSTRUCTION OF ONE (1) STOREY - FOUR (4) CLASSROOMS SCHOOL BUILDING (WITH COMMON TOILET) WITH PROVISION OF RAINWATER COLLECTOR, SCHOOL FURNITURE,AND WATER SYSTEM"/>
    <n v="16635123.7455"/>
    <n v="0"/>
    <s v="Completed"/>
    <n v="1"/>
    <d v="1899-12-30T00:00:00"/>
    <d v="1899-12-30T00:00:00"/>
    <n v="0"/>
    <n v="0"/>
    <n v="44382"/>
    <n v="44391"/>
    <n v="44403"/>
    <n v="0"/>
    <n v="0"/>
    <n v="0"/>
    <n v="0"/>
    <n v="0"/>
    <n v="0"/>
    <n v="0"/>
    <n v="0"/>
    <n v="1"/>
    <n v="0"/>
    <n v="0"/>
    <n v="0"/>
    <n v="0"/>
    <n v="0"/>
    <n v="4"/>
    <n v="0"/>
    <n v="0"/>
    <n v="0"/>
    <n v="0"/>
    <n v="0"/>
    <n v="1"/>
    <n v="0"/>
    <n v="1"/>
    <n v="0"/>
    <s v="previous yrs"/>
    <m/>
    <m/>
    <m/>
    <m/>
    <m/>
    <m/>
    <s v="CY 2022"/>
    <m/>
    <m/>
  </r>
  <r>
    <x v="0"/>
    <x v="10"/>
    <s v="Eastern Samar"/>
    <n v="122670"/>
    <s v="Trinidad Elementary School"/>
    <s v="ORAS"/>
    <n v="0"/>
    <n v="1"/>
    <n v="4"/>
    <s v=" CONSTRUCTION OF ONE (1) STOREY - FOUR (4) CLASSROOMS SCHOOL BUILDING (WITH COMMON TOILET) WITH PROVISION OF RAINWATER COLLECTOR, SCHOOL FURNITURE,AND WATER SYSTEM"/>
    <n v="15021428.6362"/>
    <n v="0"/>
    <s v="Completed"/>
    <n v="1"/>
    <d v="1899-12-30T00:00:00"/>
    <d v="1899-12-30T00:00:00"/>
    <n v="0"/>
    <n v="0"/>
    <n v="44382"/>
    <n v="44391"/>
    <n v="44403"/>
    <n v="0"/>
    <n v="0"/>
    <n v="0"/>
    <n v="0"/>
    <n v="0"/>
    <n v="0"/>
    <n v="0"/>
    <n v="0"/>
    <n v="1"/>
    <n v="0"/>
    <n v="0"/>
    <n v="0"/>
    <n v="0"/>
    <n v="0"/>
    <n v="4"/>
    <n v="0"/>
    <n v="0"/>
    <n v="0"/>
    <n v="0"/>
    <n v="0"/>
    <n v="1"/>
    <n v="0"/>
    <n v="1"/>
    <n v="0"/>
    <s v="previous yrs"/>
    <m/>
    <m/>
    <m/>
    <m/>
    <m/>
    <m/>
    <s v="CY 2022"/>
    <m/>
    <m/>
  </r>
  <r>
    <x v="0"/>
    <x v="10"/>
    <s v="Eastern Samar"/>
    <n v="122716"/>
    <s v="Jagnaya Elementary School"/>
    <s v="SALCEDO"/>
    <n v="0"/>
    <n v="1"/>
    <n v="4"/>
    <s v=" CONSTRUCTION OF ONE (1) STOREY - FOUR (4) CLASSROOMS SCHOOL BUILDING (WITH COMMON TOILET) WITH PROVISION OF RAINWATER COLLECTOR, SCHOOL FURNITURE,  SOLAR PV ENERGY SYSTEM, AND WATER SYSTEM (ISLAND SCHOOL)"/>
    <n v="17042109.164099999"/>
    <n v="0"/>
    <s v="Completed"/>
    <n v="1"/>
    <d v="1899-12-30T00:00:00"/>
    <d v="1899-12-30T00:00:00"/>
    <n v="0"/>
    <n v="0"/>
    <n v="44382"/>
    <n v="44391"/>
    <n v="44403"/>
    <n v="0"/>
    <n v="0"/>
    <n v="0"/>
    <n v="0"/>
    <n v="0"/>
    <n v="0"/>
    <n v="0"/>
    <n v="0"/>
    <n v="1"/>
    <n v="0"/>
    <n v="0"/>
    <n v="0"/>
    <n v="0"/>
    <n v="0"/>
    <n v="4"/>
    <n v="0"/>
    <n v="0"/>
    <n v="0"/>
    <n v="0"/>
    <n v="0"/>
    <n v="1"/>
    <n v="0"/>
    <n v="1"/>
    <n v="0"/>
    <s v="previous yrs"/>
    <m/>
    <m/>
    <m/>
    <m/>
    <m/>
    <m/>
    <s v="CY 2022"/>
    <m/>
    <m/>
  </r>
  <r>
    <x v="0"/>
    <x v="10"/>
    <s v="Leyte"/>
    <n v="120941"/>
    <s v="Bato Primary School"/>
    <s v="ALANGALANG"/>
    <n v="1"/>
    <n v="1"/>
    <n v="4"/>
    <s v=" CONSTRUCTION OF ONE (1) STOREY - FOUR (4) CLASSROOMS SCHOOL BUILDING (WITH COMMON TOILET) WITH PROVISION OF RAINWATER COLLECTOR, SCHOOL FURNITURE, SOLAR PV ENERGY SYSTEM, AND WATER SYSTEM"/>
    <n v="16960825.707399998"/>
    <n v="0"/>
    <s v="Completed"/>
    <n v="1"/>
    <d v="1899-12-30T00:00:00"/>
    <d v="1899-12-30T00:00:00"/>
    <n v="0"/>
    <n v="0"/>
    <s v="July 7,2021"/>
    <s v="July 16,2021"/>
    <s v="July 28,2021"/>
    <n v="0"/>
    <n v="0"/>
    <n v="0"/>
    <s v="Under Procurement (Post Qualification)"/>
    <n v="0"/>
    <n v="0"/>
    <n v="0"/>
    <n v="0"/>
    <n v="1"/>
    <n v="0"/>
    <n v="0"/>
    <n v="0"/>
    <n v="0"/>
    <n v="0"/>
    <n v="4"/>
    <n v="0"/>
    <n v="0"/>
    <n v="0"/>
    <n v="0"/>
    <n v="0"/>
    <n v="1"/>
    <n v="0"/>
    <n v="1"/>
    <n v="0"/>
    <s v="previous yrs"/>
    <n v="1"/>
    <m/>
    <m/>
    <m/>
    <m/>
    <m/>
    <s v="CY 2022"/>
    <m/>
    <m/>
  </r>
  <r>
    <x v="0"/>
    <x v="10"/>
    <s v="Leyte"/>
    <n v="121670"/>
    <s v="San Sebastian Primary School"/>
    <s v="MATAG-OB"/>
    <n v="4"/>
    <n v="1"/>
    <n v="2"/>
    <s v="PROPOSED CONSTRUCTION OF ONE (1) STOREY - TWO (2) CLASSROOMS SCHOOL BUILDING (WITH COMMON TOILET) WITH PROVISION OF RAINWATER COLLECTOR, SCHOOL FURNITURE, SOLAR PV ENERGY SYSTEM, AND WATER SYSTEM"/>
    <n v="20788630.090700001"/>
    <n v="0"/>
    <s v="Completed"/>
    <n v="1"/>
    <d v="1899-12-30T00:00:00"/>
    <d v="1899-12-30T00:00:00"/>
    <n v="0"/>
    <n v="0"/>
    <s v="July 7,2021"/>
    <s v="July 16,2021"/>
    <s v="July 28,2021"/>
    <n v="0"/>
    <n v="0"/>
    <n v="0"/>
    <s v="Under Procurement (Post Qualification)"/>
    <n v="0"/>
    <n v="0"/>
    <n v="0"/>
    <n v="0"/>
    <n v="1"/>
    <n v="0"/>
    <n v="0"/>
    <n v="0"/>
    <n v="0"/>
    <n v="0"/>
    <n v="2"/>
    <n v="0"/>
    <n v="0"/>
    <n v="0"/>
    <n v="0"/>
    <n v="0"/>
    <n v="1"/>
    <n v="0"/>
    <n v="1"/>
    <n v="0"/>
    <s v="previous yrs"/>
    <n v="1"/>
    <m/>
    <m/>
    <m/>
    <m/>
    <m/>
    <s v="CY 2022"/>
    <m/>
    <m/>
  </r>
  <r>
    <x v="0"/>
    <x v="10"/>
    <s v="Leyte"/>
    <n v="121670"/>
    <s v="San Sebastian Primary School"/>
    <s v="MATAG-OB"/>
    <n v="4"/>
    <m/>
    <n v="2"/>
    <s v="PROPOSED CONSTRUCTION OF ONE (1) STOREY - TWO (2) CLASSROOMS SCHOOL BUILDING (WITH COMMON TOILET) WITH PROVISION OF RAINWATER COLLECTOR, SCHOOL FURNITURE, SOLAR PV ENERGY SYSTEM, AND WATER SYSTEM"/>
    <m/>
    <n v="0"/>
    <s v="Completed"/>
    <n v="1"/>
    <d v="1899-12-30T00:00:00"/>
    <d v="1899-12-30T00:00:00"/>
    <n v="0"/>
    <n v="0"/>
    <s v="July 7,2021"/>
    <s v="July 16,2021"/>
    <s v="July 28,2021"/>
    <n v="0"/>
    <n v="0"/>
    <n v="0"/>
    <s v="Under Procurement (Post Qualification)"/>
    <n v="0"/>
    <n v="0"/>
    <n v="0"/>
    <n v="0"/>
    <n v="1"/>
    <n v="0"/>
    <n v="0"/>
    <n v="0"/>
    <n v="0"/>
    <n v="0"/>
    <n v="2"/>
    <n v="0"/>
    <n v="0"/>
    <n v="0"/>
    <n v="0"/>
    <n v="0"/>
    <n v="0"/>
    <n v="0"/>
    <n v="1"/>
    <n v="0"/>
    <s v="previous yrs"/>
    <n v="1"/>
    <m/>
    <m/>
    <m/>
    <m/>
    <m/>
    <s v="CY 2022"/>
    <m/>
    <m/>
  </r>
  <r>
    <x v="0"/>
    <x v="10"/>
    <s v="Leyte"/>
    <n v="120883"/>
    <s v="Bagacay Elementary School"/>
    <s v="ABUYOG"/>
    <n v="5"/>
    <n v="1"/>
    <n v="4"/>
    <s v="PROPOSED CONSTRUCTION OF ONE (1) STOREY - FOUR (4) CLASSROOMS SCHOOL BUILDING (WITH COMMON TOILET) WITH PROVISION OF RAINWATER COLLECTOR, SCHOOL FURNITURE, SOLAR PV ENERGY SYSTEM, AND WATER SYSTEM"/>
    <n v="16938129.653999999"/>
    <n v="0"/>
    <s v="Completed"/>
    <n v="1"/>
    <d v="1899-12-30T00:00:00"/>
    <d v="1899-12-30T00:00:00"/>
    <n v="0"/>
    <n v="0"/>
    <s v="July 7,2021"/>
    <s v="July 16,2021"/>
    <s v="July 28,2021"/>
    <n v="0"/>
    <n v="0"/>
    <n v="0"/>
    <s v="Under Procurement (Post Qualification)"/>
    <n v="0"/>
    <n v="0"/>
    <n v="0"/>
    <n v="0"/>
    <n v="1"/>
    <n v="0"/>
    <n v="0"/>
    <n v="0"/>
    <n v="0"/>
    <n v="0"/>
    <n v="4"/>
    <n v="0"/>
    <n v="0"/>
    <n v="0"/>
    <n v="0"/>
    <n v="0"/>
    <n v="1"/>
    <n v="0"/>
    <n v="1"/>
    <n v="0"/>
    <s v="previous yrs"/>
    <m/>
    <m/>
    <m/>
    <m/>
    <m/>
    <m/>
    <s v="CY 2022"/>
    <m/>
    <m/>
  </r>
  <r>
    <x v="0"/>
    <x v="10"/>
    <s v="Northern Samar"/>
    <n v="122789"/>
    <s v="Sta. Rita Elementary School"/>
    <s v="ALLEN"/>
    <n v="1"/>
    <n v="1"/>
    <n v="3"/>
    <s v="CONSTRUCTION OF ONE (1) STOREY - THREE (3) CLASSROOMS SCHOOL BUILDING (WITH COMMON TOILET) WITH PROVISION OF RAINWATER COLLECTOR, SCHOOL FURNITURE,  SOLAR PV ENERGY SYSTEM, AND WATER SYSTEM"/>
    <n v="17217117.136299998"/>
    <n v="17212110.079999998"/>
    <s v="Completed"/>
    <n v="1"/>
    <d v="2021-12-09T00:00:00"/>
    <d v="2021-12-09T00:00:00"/>
    <s v="LMS2020-RVIII-NS-002"/>
    <n v="0"/>
    <s v="July 1, 2021"/>
    <s v="July 9, 2021"/>
    <s v="July 21, 2021"/>
    <s v="July 28, 2021"/>
    <s v="July 29, 2021"/>
    <s v="SAL Construction"/>
    <n v="0"/>
    <n v="0"/>
    <n v="0"/>
    <n v="0"/>
    <n v="0"/>
    <n v="1"/>
    <n v="0"/>
    <n v="0"/>
    <n v="0"/>
    <n v="0"/>
    <n v="0"/>
    <n v="3"/>
    <n v="0"/>
    <n v="0"/>
    <n v="0"/>
    <n v="0"/>
    <n v="0"/>
    <n v="1"/>
    <n v="0"/>
    <n v="1"/>
    <n v="0"/>
    <s v="previous yrs"/>
    <n v="1"/>
    <m/>
    <m/>
    <m/>
    <m/>
    <m/>
    <s v="CY 2022"/>
    <m/>
    <m/>
  </r>
  <r>
    <x v="0"/>
    <x v="10"/>
    <s v="Northern Samar"/>
    <n v="122834"/>
    <s v="Cularima Elementary School"/>
    <s v="CATARMAN (Capital)"/>
    <n v="1"/>
    <n v="1"/>
    <n v="3"/>
    <s v="PROPOSED CONSTRUCTION OF ONE (1) STOREY - THREE (3) CLASSROOMS SCHOOL BUILDING (WITH COMMON TOILET) WITH PROVISION OF RAINWATER COLLECTOR, SCHOOL FURNITURE,  SOLAR PV ENERGY SYSTEM, AND WATER SYSTEM"/>
    <n v="17394423.565263156"/>
    <n v="17388058.370000001"/>
    <s v="Completed"/>
    <n v="1"/>
    <d v="2021-12-09T00:00:00"/>
    <d v="2021-12-09T00:00:00"/>
    <s v="LMS2020-RVIII-NS-003"/>
    <n v="0"/>
    <s v="July 1, 2021"/>
    <s v="July 9, 2021"/>
    <s v="July 21, 2021"/>
    <s v="July 28, 2021"/>
    <s v="July 29, 2021"/>
    <s v="SAL Construction"/>
    <n v="0"/>
    <n v="0"/>
    <n v="0"/>
    <n v="0"/>
    <n v="0"/>
    <n v="1"/>
    <n v="0"/>
    <n v="0"/>
    <n v="0"/>
    <n v="0"/>
    <n v="0"/>
    <n v="3"/>
    <n v="0"/>
    <n v="0"/>
    <n v="0"/>
    <n v="0"/>
    <n v="0"/>
    <n v="1"/>
    <n v="0"/>
    <n v="1"/>
    <n v="0"/>
    <s v="previous yrs"/>
    <n v="1"/>
    <m/>
    <m/>
    <m/>
    <m/>
    <m/>
    <s v="CY 2022"/>
    <m/>
    <m/>
  </r>
  <r>
    <x v="0"/>
    <x v="10"/>
    <s v="Northern Samar"/>
    <n v="122906"/>
    <s v="Nago-ocan ES"/>
    <s v="CATUBIG"/>
    <n v="2"/>
    <n v="1"/>
    <n v="3"/>
    <s v="PROPOSED CONSTRUCTION OF ONE (1) STOREY - THREE (3) CLASSROOMS SCHOOL BUILDING (WITH COMMON TOILET) WITH PROVISION OF RAINWATER COLLECTOR, SCHOOL FURNITURE,  SOLAR PV ENERGY SYSTEM, AND WATER SYSTEM"/>
    <n v="17387809.903700002"/>
    <n v="17382746.57"/>
    <s v="Completed"/>
    <n v="1"/>
    <d v="2021-12-09T00:00:00"/>
    <d v="2021-12-09T00:00:00"/>
    <s v="LMS2020-RVIII-NS-001"/>
    <n v="0"/>
    <s v="July 1, 2021"/>
    <s v="July 9, 2021"/>
    <s v="July 21, 2021"/>
    <s v="July 27, 2021"/>
    <s v="August 2, 2021"/>
    <s v="SAL Construction"/>
    <n v="0"/>
    <n v="0"/>
    <n v="0"/>
    <n v="0"/>
    <n v="0"/>
    <n v="1"/>
    <n v="0"/>
    <n v="0"/>
    <n v="0"/>
    <n v="0"/>
    <n v="0"/>
    <n v="3"/>
    <n v="0"/>
    <n v="0"/>
    <n v="0"/>
    <n v="0"/>
    <n v="0"/>
    <n v="1"/>
    <n v="0"/>
    <n v="1"/>
    <n v="0"/>
    <s v="previous yrs"/>
    <m/>
    <m/>
    <m/>
    <m/>
    <m/>
    <m/>
    <s v="CY 2022"/>
    <m/>
    <m/>
  </r>
  <r>
    <x v="0"/>
    <x v="10"/>
    <s v="Samar (Western Samar)"/>
    <n v="303484"/>
    <s v="Patong National High School"/>
    <s v="CALBIGA"/>
    <n v="2"/>
    <n v="1"/>
    <n v="4"/>
    <s v="PROPOSED CONSTRUCTION OF ONE (1) STOREY - FOUR (4) CLASSROOMS SCHOOL BUILDING (WITH COMMON TOILET) WITH PROVISION OF RAINWATER COLLECTOR, SCHOOL FURNITURE, SOLAR PV ENERGY SYSTEM, AND WATER SYSTEM"/>
    <n v="19412032.299600001"/>
    <n v="19391493.629999999"/>
    <s v="Completed"/>
    <n v="1"/>
    <d v="2021-12-10T00:00:00"/>
    <d v="2021-12-10T00:00:00"/>
    <s v="2020 RVIII(SAMAR) LMSP-NEWCON-L2"/>
    <s v="2020 RVIII(SAMAR) LMSP-NEWCON-L2"/>
    <n v="44384"/>
    <n v="44391"/>
    <n v="44403"/>
    <n v="44407"/>
    <n v="44387"/>
    <s v="JFR CONSTRUCTION INC"/>
    <s v="None"/>
    <n v="0"/>
    <n v="0"/>
    <n v="0"/>
    <n v="0"/>
    <n v="1"/>
    <n v="0"/>
    <n v="0"/>
    <n v="0"/>
    <n v="0"/>
    <n v="0"/>
    <n v="4"/>
    <n v="0"/>
    <n v="0"/>
    <n v="0"/>
    <n v="0"/>
    <n v="0"/>
    <n v="1"/>
    <n v="0"/>
    <n v="1"/>
    <n v="0"/>
    <s v="previous yrs"/>
    <n v="1"/>
    <m/>
    <m/>
    <m/>
    <m/>
    <m/>
    <s v="CY 2022"/>
    <m/>
    <m/>
  </r>
  <r>
    <x v="0"/>
    <x v="10"/>
    <s v="Samar (Western Samar)"/>
    <n v="313731"/>
    <s v="BONGA NHS"/>
    <s v="MOTIONG"/>
    <n v="2"/>
    <n v="1"/>
    <n v="4"/>
    <s v="CONSTRUCTION OF ONE (1) STOREY - FOUR (4) CLASSROOMS SCHOOL BUILDING (WITH COMMON TOILET) WITH PROVISION OF RAINWATER COLLECTOR, SCHOOL FURNITURE, SOLAR PV ENERGY SYSTEM, AND WATER SYSTEM"/>
    <n v="19465057.299600001"/>
    <n v="19415053.120000001"/>
    <s v="Completed"/>
    <n v="1"/>
    <d v="2022-03-26T00:00:00"/>
    <d v="2022-04-13T00:00:00"/>
    <s v="2020 RVIII(SAMAR) LMSP-NEWCON-L1"/>
    <s v="2020 RVIII(SAMAR) LMSP-NEWCON-L1"/>
    <n v="44384"/>
    <n v="44391"/>
    <n v="44403"/>
    <n v="44407"/>
    <n v="44418"/>
    <s v="GPUY CONSTRUCTION &amp; SUPPLIES"/>
    <s v="WITH TIME EXTENSIONS AND WITH LIQUIDATED DAMAGES"/>
    <n v="0"/>
    <n v="0"/>
    <n v="0"/>
    <n v="0"/>
    <n v="1"/>
    <n v="0"/>
    <n v="0"/>
    <n v="0"/>
    <n v="0"/>
    <n v="0"/>
    <n v="4"/>
    <n v="0"/>
    <n v="0"/>
    <n v="0"/>
    <n v="0"/>
    <n v="0"/>
    <n v="1"/>
    <n v="0"/>
    <n v="1"/>
    <n v="0"/>
    <s v="previous yrs"/>
    <n v="1"/>
    <m/>
    <m/>
    <m/>
    <m/>
    <m/>
    <s v="CY 2022"/>
    <m/>
    <m/>
  </r>
  <r>
    <x v="0"/>
    <x v="10"/>
    <s v="Southern Leyte"/>
    <n v="122006"/>
    <s v="Himakilo Primary School"/>
    <s v="BONTOC"/>
    <n v="0"/>
    <n v="1"/>
    <n v="2"/>
    <s v="CONSTRUCTION OF ONE (1) STOREY - TWO (2) CLASSROOMS SCHOOL BUILDING (WITH COMMON TOILET) WITH PROVISION OF RAINWATER COLLECTOR, SCHOOL FURNITURE AND WATER SYSTEM"/>
    <n v="19945713.340300001"/>
    <n v="19879801.57"/>
    <s v="Completed"/>
    <n v="1"/>
    <d v="2022-01-02T00:00:00"/>
    <d v="2022-07-05T00:00:00"/>
    <s v="CY2020-LMS-L1"/>
    <s v="CY2020-LMS-L1"/>
    <n v="44379"/>
    <n v="44386"/>
    <n v="44398"/>
    <n v="44402"/>
    <n v="44431"/>
    <s v="VHITS D.G. BUILDERS &amp; ENTERPRISES"/>
    <s v="Completed"/>
    <n v="0"/>
    <n v="0"/>
    <n v="0"/>
    <n v="0"/>
    <n v="1"/>
    <n v="0"/>
    <n v="0"/>
    <n v="0"/>
    <n v="0"/>
    <n v="0"/>
    <n v="2"/>
    <n v="0"/>
    <n v="0"/>
    <n v="0"/>
    <n v="0"/>
    <n v="0"/>
    <n v="1"/>
    <n v="0"/>
    <n v="1"/>
    <n v="0"/>
    <s v="previous yrs"/>
    <n v="1"/>
    <m/>
    <m/>
    <m/>
    <m/>
    <m/>
    <s v="CY 2022"/>
    <m/>
    <m/>
  </r>
  <r>
    <x v="0"/>
    <x v="10"/>
    <s v="Southern Leyte"/>
    <n v="122006"/>
    <s v="Himakilo Primary School"/>
    <s v="BONTOC"/>
    <n v="0"/>
    <m/>
    <n v="2"/>
    <s v="CONSTRUCTION OF ONE (1) STOREY - TWO (2) CLASSROOMS SCHOOL BUILDING (WITH COMMON TOILET) WITH PROVISION OF RAINWATER COLLECTOR, SCHOOL FURNITURE AND WATER SYSTEM"/>
    <m/>
    <n v="19879801.57"/>
    <s v="Completed"/>
    <n v="1"/>
    <d v="2022-01-02T00:00:00"/>
    <d v="2022-07-05T00:00:00"/>
    <s v="CY2020-LMS-L1"/>
    <s v="CY2020-LMS-L1"/>
    <n v="44379"/>
    <n v="44386"/>
    <n v="44398"/>
    <n v="44402"/>
    <n v="44431"/>
    <s v="VHITS D.G. BUILDERS &amp; ENTERPRISES"/>
    <s v="Completed"/>
    <n v="0"/>
    <n v="0"/>
    <n v="0"/>
    <n v="0"/>
    <n v="1"/>
    <n v="0"/>
    <n v="0"/>
    <n v="0"/>
    <n v="0"/>
    <n v="0"/>
    <n v="2"/>
    <n v="0"/>
    <n v="0"/>
    <n v="0"/>
    <n v="0"/>
    <n v="0"/>
    <n v="0"/>
    <n v="0"/>
    <n v="1"/>
    <n v="0"/>
    <s v="previous yrs"/>
    <n v="1"/>
    <m/>
    <m/>
    <m/>
    <m/>
    <m/>
    <s v="CY 2022"/>
    <m/>
    <m/>
  </r>
  <r>
    <x v="0"/>
    <x v="10"/>
    <s v="Southern Leyte"/>
    <n v="305533"/>
    <s v="Malitbog National High School"/>
    <s v="MALITBOG"/>
    <n v="0"/>
    <n v="1"/>
    <n v="4"/>
    <s v="PROPOSED CONSTRUCTION OF ONE (1) STOREY - FOUR (4) CLASSROOMS SCHOOL BUILDING (WITH COMMON TOILET) WITH PROVISION OF RAINWATER COLLECTOR, SCHOOL FURNITURE, SOLAR PV ENERGY SYSTEM, AND WATER SYSTEM"/>
    <n v="17027925.178599998"/>
    <n v="16962557.489999998"/>
    <s v="Completed"/>
    <n v="1"/>
    <d v="2022-01-02T00:00:00"/>
    <d v="2022-07-05T00:00:00"/>
    <s v="CY2020-LMS-L2"/>
    <s v="CY2020-LMS-L2"/>
    <n v="44379"/>
    <n v="44386"/>
    <n v="44398"/>
    <n v="44402"/>
    <n v="44431"/>
    <s v="VHITS D.G. BUILDERS &amp; ENTERPRISES"/>
    <s v="Completed"/>
    <n v="0"/>
    <n v="0"/>
    <n v="0"/>
    <n v="0"/>
    <n v="1"/>
    <n v="0"/>
    <n v="0"/>
    <n v="0"/>
    <n v="0"/>
    <n v="0"/>
    <n v="4"/>
    <n v="0"/>
    <n v="0"/>
    <n v="0"/>
    <n v="0"/>
    <n v="0"/>
    <n v="1"/>
    <n v="0"/>
    <n v="1"/>
    <n v="0"/>
    <s v="previous yrs"/>
    <n v="1"/>
    <m/>
    <m/>
    <m/>
    <m/>
    <m/>
    <s v="CY 2022"/>
    <m/>
    <m/>
  </r>
  <r>
    <x v="0"/>
    <x v="10"/>
    <s v="Southern Leyte"/>
    <n v="122263"/>
    <s v="Hindangan PS"/>
    <s v="SOGOD"/>
    <n v="0"/>
    <n v="1"/>
    <n v="2"/>
    <s v="PROPOSED CONSTRUCTION OF ONE (1) UNIT - ONE (1) STOREY - TWO (2) CLASSROOMS SCHOOL BUILDING (WITH COMMON TOILET) WITH PROVISION OF RAINWATER COLLECTOR, SCHOOL FURNITURE, SOLAR PV ENERGY SYSTEM AND WATER SYSTEM"/>
    <n v="14023567.058599999"/>
    <n v="13973360.17"/>
    <s v="Completed"/>
    <n v="1"/>
    <d v="2021-12-18T00:00:00"/>
    <d v="2022-05-10T00:00:00"/>
    <s v="CY2020-LMS-L3"/>
    <s v="CY2020-LMS-L3"/>
    <n v="44379"/>
    <n v="44386"/>
    <n v="44398"/>
    <n v="44402"/>
    <n v="44431"/>
    <s v="3MC KING CIVIL ENGINEERING CONSTRUCTION"/>
    <s v="Completed"/>
    <n v="0"/>
    <n v="0"/>
    <n v="0"/>
    <n v="0"/>
    <n v="1"/>
    <n v="0"/>
    <n v="0"/>
    <n v="0"/>
    <n v="0"/>
    <n v="0"/>
    <n v="2"/>
    <n v="0"/>
    <n v="0"/>
    <n v="0"/>
    <n v="0"/>
    <n v="0"/>
    <n v="1"/>
    <n v="0"/>
    <n v="1"/>
    <n v="0"/>
    <s v="previous yrs"/>
    <m/>
    <m/>
    <m/>
    <m/>
    <m/>
    <m/>
    <s v="CY 2022"/>
    <m/>
    <m/>
  </r>
  <r>
    <x v="0"/>
    <x v="11"/>
    <s v="Bukidnon"/>
    <n v="113623"/>
    <s v="Lumatong Pangukayan Ta Apu Manohay"/>
    <s v="MARAMAG"/>
    <n v="3"/>
    <n v="1"/>
    <n v="4"/>
    <s v="CONSTRUCTION OF ONE (1) STOREY - FOUR (4) CLASSROOMS SCHOOL BUILDING (WITH COMMON TOILET) WITH PROVISION OF RAINWATER COLLECTOR, SCHOOL FURNITURE, SOLAR PV ENERGY SYSTEM, AND WATER SYSTEM"/>
    <n v="18157630.903561734"/>
    <n v="13617950.390000001"/>
    <s v="Ongoing"/>
    <n v="0.89"/>
    <d v="2025-03-30T00:00:00"/>
    <d v="1899-12-30T00:00:00"/>
    <s v="PB-02-05-2024-005"/>
    <s v="0016-2024"/>
    <d v="2024-05-11T00:00:00"/>
    <d v="2024-05-20T00:00:00"/>
    <d v="2024-06-03T00:00:00"/>
    <d v="2024-06-06T00:00:00"/>
    <d v="2024-06-28T00:00:00"/>
    <s v="CQ Haribon Construction"/>
    <s v="Terminated Contract No. 08-2021 with FFJJ Construction, New Contract No. 0016-2024, Php 4,579,658.48"/>
    <n v="0"/>
    <n v="0"/>
    <n v="0"/>
    <n v="1"/>
    <n v="0"/>
    <n v="0"/>
    <n v="0"/>
    <n v="0"/>
    <n v="0"/>
    <n v="4"/>
    <n v="0"/>
    <n v="0"/>
    <n v="0"/>
    <n v="0"/>
    <n v="0"/>
    <n v="1"/>
    <n v="0"/>
    <n v="0"/>
    <n v="0.89"/>
    <n v="0"/>
    <m/>
    <n v="1"/>
    <n v="1"/>
    <m/>
    <m/>
    <m/>
    <m/>
    <m/>
    <m/>
    <m/>
  </r>
  <r>
    <x v="0"/>
    <x v="11"/>
    <s v="Gingoog City"/>
    <n v="128071"/>
    <s v="Mimbuntong Elementary School"/>
    <s v="GINGOOG CITY"/>
    <n v="1"/>
    <n v="1"/>
    <n v="4"/>
    <s v="CONSTRUCTION OF ONE (1) STOREY - FOUR (4) CLASSROOMS SCHOOL BUILDING (WITH COMMON TOILET) WITH PROVISION OF RAINWATER COLLECTOR, SCHOOL FURNITURE,\ SOLAR PV ENERGY SYSTEM, AND WATER SYSTEM"/>
    <n v="19025682.242913999"/>
    <n v="17827523.07"/>
    <s v="Completed"/>
    <n v="1"/>
    <d v="1899-12-30T00:00:00"/>
    <d v="1899-12-30T00:00:00"/>
    <n v="0"/>
    <n v="0"/>
    <d v="1899-12-30T00:00:00"/>
    <d v="1899-12-30T00:00:00"/>
    <d v="2021-08-26T00:00:00"/>
    <d v="2021-08-28T00:00:00"/>
    <d v="2021-08-31T00:00:00"/>
    <s v="IMBDC"/>
    <n v="0"/>
    <n v="0"/>
    <n v="0"/>
    <n v="0"/>
    <n v="0"/>
    <n v="1"/>
    <n v="0"/>
    <n v="0"/>
    <n v="0"/>
    <n v="0"/>
    <n v="0"/>
    <n v="4"/>
    <n v="0"/>
    <n v="0"/>
    <n v="0"/>
    <n v="0"/>
    <n v="0"/>
    <n v="1"/>
    <n v="0"/>
    <n v="1"/>
    <n v="0"/>
    <s v="previous yrs"/>
    <n v="1"/>
    <m/>
    <m/>
    <m/>
    <m/>
    <m/>
    <s v="CY 2022"/>
    <m/>
    <m/>
  </r>
  <r>
    <x v="0"/>
    <x v="11"/>
    <s v="Lanao del Norte"/>
    <n v="127123"/>
    <s v="Sta. Cruz ES"/>
    <s v="MAIGO"/>
    <n v="1"/>
    <n v="1"/>
    <n v="3"/>
    <s v="CONSTRUCTION OF ONE (1) STOREY - THREE (3) CLASSROOMS SCHOOL BUILDING (WITH COMMON TOILET) WITH PROVISION OF   RAINWATER COLLECTOR, SCHOOL FURNITURE,  AND WATER SYSTEM"/>
    <n v="16818990.191764001"/>
    <n v="13774087.91"/>
    <s v="Completed"/>
    <n v="1"/>
    <d v="2021-02-28T00:00:00"/>
    <d v="2021-05-24T00:00:00"/>
    <s v="2020-01(Infra)"/>
    <n v="43831"/>
    <d v="2020-08-19T00:00:00"/>
    <d v="2020-08-27T00:00:00"/>
    <d v="2020-09-21T00:00:00"/>
    <d v="2020-10-12T00:00:00"/>
    <d v="2020-11-23T00:00:00"/>
    <s v="Lanao Genesis Construction Supply"/>
    <s v="Completed"/>
    <n v="0"/>
    <n v="0"/>
    <n v="0"/>
    <n v="0"/>
    <n v="1"/>
    <n v="0"/>
    <n v="0"/>
    <n v="0"/>
    <n v="0"/>
    <n v="0"/>
    <n v="3"/>
    <n v="0"/>
    <n v="0"/>
    <n v="0"/>
    <n v="0"/>
    <n v="0"/>
    <n v="1"/>
    <n v="0"/>
    <n v="1"/>
    <n v="0"/>
    <s v="previous yrs"/>
    <m/>
    <m/>
    <m/>
    <m/>
    <m/>
    <m/>
    <s v="CY 2022"/>
    <m/>
    <m/>
  </r>
  <r>
    <x v="0"/>
    <x v="11"/>
    <s v="Lanao del Norte"/>
    <n v="200523"/>
    <s v="Pelingkingan PS"/>
    <s v="TANGCAL"/>
    <n v="2"/>
    <n v="1"/>
    <n v="4"/>
    <s v="CONSTRUCTION OF ONE (1) STOREY - FOUR (4) CLASSROOMS SCHOOL BUILDING (WITH COMMON TOILET) WITH PROVISION OF RAINWATER COLLECTOR, SCHOOL FURNITURE, AND WATER SYSTEM"/>
    <n v="19741282.516405284"/>
    <n v="0"/>
    <s v="Reverted"/>
    <n v="0"/>
    <d v="1899-12-30T00:00:00"/>
    <d v="1899-12-30T00:00:00"/>
    <n v="0"/>
    <n v="0"/>
    <d v="1899-12-30T00:00:00"/>
    <d v="1899-12-30T00:00:00"/>
    <d v="1899-12-30T00:00:00"/>
    <d v="1899-12-30T00:00:00"/>
    <d v="1899-12-30T00:00:00"/>
    <n v="0"/>
    <s v="failure of bid (under negotiation); return of funds"/>
    <n v="1"/>
    <n v="0"/>
    <n v="0"/>
    <n v="0"/>
    <n v="0"/>
    <n v="0"/>
    <n v="4"/>
    <n v="0"/>
    <n v="0"/>
    <n v="0"/>
    <n v="0"/>
    <n v="0"/>
    <n v="1"/>
    <n v="0"/>
    <n v="0"/>
    <n v="0"/>
    <n v="0"/>
    <n v="0"/>
    <n v="0"/>
    <n v="0"/>
    <m/>
    <m/>
    <m/>
    <m/>
    <m/>
    <m/>
    <m/>
    <m/>
    <m/>
    <m/>
  </r>
  <r>
    <x v="0"/>
    <x v="12"/>
    <s v="Davao De Oro"/>
    <n v="204004"/>
    <s v="Kaluyapi ES"/>
    <s v="MARAGUSAN (SAN MARIANO)"/>
    <n v="1"/>
    <n v="1"/>
    <n v="4"/>
    <s v="CONSTRUCTION OF ONE (1) STOREY - FOUR (4) CLASSROOMS SCHOOL BUILDING (WITH COMMON TOILET) WITH PROVISION OF RAINWATER COLLECTOR, SCHOOL FURNITURE, SOLAR PV ENERGY SYSTEM, AND WATER SYSTEM"/>
    <n v="17551559.779600002"/>
    <n v="0"/>
    <s v="Completed"/>
    <n v="1"/>
    <m/>
    <m/>
    <m/>
    <m/>
    <m/>
    <m/>
    <m/>
    <m/>
    <m/>
    <m/>
    <m/>
    <n v="0"/>
    <n v="0"/>
    <n v="0"/>
    <n v="0"/>
    <n v="1"/>
    <n v="0"/>
    <n v="0"/>
    <n v="0"/>
    <n v="0"/>
    <n v="0"/>
    <n v="4"/>
    <n v="0"/>
    <n v="0"/>
    <n v="0"/>
    <n v="0"/>
    <n v="0"/>
    <n v="1"/>
    <n v="0"/>
    <n v="1"/>
    <n v="0"/>
    <n v="7.23"/>
    <n v="1"/>
    <m/>
    <m/>
    <m/>
    <m/>
    <m/>
    <s v="CY 2023"/>
    <m/>
    <m/>
  </r>
  <r>
    <x v="0"/>
    <x v="13"/>
    <s v="North Cotabato"/>
    <n v="130239"/>
    <s v="Dungoan ES"/>
    <s v="M'LANG"/>
    <n v="2"/>
    <n v="1"/>
    <n v="4"/>
    <s v="PROPOSED CONSTRUCTION OF ONE (1) STOREY - FOUR (4) CLASSROOMS SCHOOL BUILDING (WITH COMMON TOILET) WITH PROVISION OF RAINWATER COLLECTOR, SCHOOL FURNITURE, SOLAR PV ENERGY SYSTEM, AND WATER SYSTEM"/>
    <n v="20128417.649132792"/>
    <n v="0"/>
    <s v="Completed"/>
    <n v="1"/>
    <d v="1899-12-30T00:00:00"/>
    <d v="1899-12-30T00:00:00"/>
    <n v="0"/>
    <n v="0"/>
    <d v="1899-12-30T00:00:00"/>
    <d v="1899-12-30T00:00:00"/>
    <d v="1899-12-30T00:00:00"/>
    <d v="1899-12-30T00:00:00"/>
    <d v="1899-12-30T00:00:00"/>
    <n v="0"/>
    <n v="0"/>
    <n v="0"/>
    <n v="0"/>
    <n v="0"/>
    <n v="0"/>
    <n v="1"/>
    <n v="0"/>
    <n v="0"/>
    <n v="0"/>
    <n v="0"/>
    <n v="0"/>
    <n v="4"/>
    <n v="0"/>
    <n v="0"/>
    <n v="0"/>
    <n v="0"/>
    <n v="0"/>
    <n v="1"/>
    <n v="0"/>
    <n v="1"/>
    <n v="0"/>
    <n v="7.23"/>
    <m/>
    <m/>
    <m/>
    <m/>
    <m/>
    <m/>
    <s v="CY 2023"/>
    <m/>
    <m/>
  </r>
  <r>
    <x v="0"/>
    <x v="13"/>
    <s v="North Cotabato"/>
    <n v="100863"/>
    <s v="Colonsalnafil Elementary School"/>
    <s v="TULUNAN"/>
    <n v="3"/>
    <n v="1"/>
    <n v="4"/>
    <s v="CONSTRUCTION OF ONE (1) STOREY - FOUR (4) CLASSROOMS SCHOOL BUILDING (WITH COMMON TOILET) WITH PROVISION OF RAINWATER COLLECTOR, SCHOOL FURNITURE, SOLAR PV ENERGY SYSTEM, AND WATER SYSTEM"/>
    <n v="19394758.112140711"/>
    <n v="0"/>
    <s v="Completed"/>
    <n v="1"/>
    <d v="1899-12-30T00:00:00"/>
    <d v="1899-12-30T00:00:00"/>
    <n v="0"/>
    <n v="0"/>
    <d v="1899-12-30T00:00:00"/>
    <d v="1899-12-30T00:00:00"/>
    <d v="1899-12-30T00:00:00"/>
    <d v="1899-12-30T00:00:00"/>
    <d v="1899-12-30T00:00:00"/>
    <n v="0"/>
    <n v="0"/>
    <n v="0"/>
    <n v="0"/>
    <n v="0"/>
    <n v="0"/>
    <n v="1"/>
    <n v="0"/>
    <n v="0"/>
    <n v="0"/>
    <n v="0"/>
    <n v="0"/>
    <n v="4"/>
    <n v="0"/>
    <n v="0"/>
    <n v="0"/>
    <n v="0"/>
    <n v="0"/>
    <n v="1"/>
    <n v="0"/>
    <n v="1"/>
    <n v="0"/>
    <n v="7.23"/>
    <n v="1"/>
    <m/>
    <m/>
    <m/>
    <m/>
    <m/>
    <s v="CY 2023"/>
    <m/>
    <m/>
  </r>
  <r>
    <x v="0"/>
    <x v="13"/>
    <s v="South Cotabato"/>
    <n v="136932"/>
    <s v="Lemkati ES"/>
    <s v="Tboli"/>
    <n v="2"/>
    <n v="1"/>
    <n v="3"/>
    <s v="CONSTRUCTION OF ONE (1) STOREY - THREE (3) CLASSROOMS SCHOOL BUILDING WITH TOILET AND ONE (1) UNIT ONE (1) STOREY - TWO (2) CLASSROOMS SCHOOL BUILDING WITH PROVISION OF SCHOOL FURNITURE AND SOLAR ENERGY SYSTEM"/>
    <n v="16334333.675999999"/>
    <n v="0"/>
    <s v="Completed"/>
    <n v="1"/>
    <d v="1899-12-30T00:00:00"/>
    <d v="1899-12-30T00:00:00"/>
    <n v="0"/>
    <n v="0"/>
    <d v="1899-12-30T00:00:00"/>
    <d v="1899-12-30T00:00:00"/>
    <d v="1899-12-30T00:00:00"/>
    <d v="1899-12-30T00:00:00"/>
    <d v="1899-12-30T00:00:00"/>
    <n v="0"/>
    <n v="0"/>
    <n v="0"/>
    <n v="0"/>
    <n v="0"/>
    <n v="0"/>
    <n v="1"/>
    <n v="0"/>
    <n v="0"/>
    <n v="0"/>
    <n v="0"/>
    <n v="0"/>
    <n v="3"/>
    <n v="0"/>
    <n v="0"/>
    <n v="0"/>
    <n v="0"/>
    <n v="0"/>
    <n v="1"/>
    <n v="0"/>
    <n v="1"/>
    <n v="0"/>
    <s v="previous yrs"/>
    <m/>
    <n v="1"/>
    <m/>
    <m/>
    <m/>
    <m/>
    <m/>
    <m/>
    <m/>
  </r>
  <r>
    <x v="0"/>
    <x v="13"/>
    <s v="South Cotabato"/>
    <n v="136932"/>
    <s v="Lemkati ES"/>
    <s v="Tboli"/>
    <n v="2"/>
    <m/>
    <n v="3"/>
    <s v="CONSTRUCTION OF ONE (1) STOREY - THREE (3) CLASSROOMS SCHOOL BUILDING WITH TOILET AND ONE (1) UNIT ONE (1) STOREY - TWO (2) CLASSROOMS SCHOOL BUILDING WITH PROVISION OF SCHOOL FURNITURE AND SOLAR ENERGY SYSTEM"/>
    <n v="16334333.675999999"/>
    <n v="0"/>
    <s v="Completed"/>
    <n v="1"/>
    <d v="1899-12-30T00:00:00"/>
    <d v="1899-12-30T00:00:00"/>
    <n v="0"/>
    <n v="0"/>
    <d v="1899-12-30T00:00:00"/>
    <d v="1899-12-30T00:00:00"/>
    <d v="1899-12-30T00:00:00"/>
    <d v="1899-12-30T00:00:00"/>
    <d v="1899-12-30T00:00:00"/>
    <n v="0"/>
    <n v="0"/>
    <n v="0"/>
    <n v="0"/>
    <n v="0"/>
    <n v="0"/>
    <n v="1"/>
    <n v="0"/>
    <n v="0"/>
    <n v="0"/>
    <n v="0"/>
    <n v="0"/>
    <n v="3"/>
    <n v="0"/>
    <n v="0"/>
    <n v="0"/>
    <n v="0"/>
    <n v="0"/>
    <n v="0"/>
    <n v="0"/>
    <n v="1"/>
    <n v="0"/>
    <s v="previous yrs"/>
    <m/>
    <n v="0"/>
    <m/>
    <m/>
    <m/>
    <m/>
    <m/>
    <m/>
    <m/>
  </r>
  <r>
    <x v="1"/>
    <x v="0"/>
    <s v="Apayao"/>
    <n v="135261"/>
    <s v="Daga ES"/>
    <s v="CONNER"/>
    <n v="0"/>
    <n v="1"/>
    <n v="3"/>
    <s v=" CONSTRUCTION OF ONE (1) STOREY - THREE(3) CLASSROOMS SCHOOL BUILDING WITH PROVISION OF RAIN WATER COLLECTOR, SCHOOL FURNITURE, PERIMETER SOLAR LIGHTING SYSTEM AND WATER SYSTEM"/>
    <n v="10705275.289999999"/>
    <n v="0"/>
    <s v="Ongoing"/>
    <n v="0"/>
    <d v="1899-12-30T00:00:00"/>
    <d v="1899-12-30T00:00:00"/>
    <n v="0"/>
    <n v="0"/>
    <d v="1899-12-30T00:00:00"/>
    <d v="1899-12-30T00:00:00"/>
    <d v="1899-12-30T00:00:00"/>
    <d v="1899-12-30T00:00:00"/>
    <d v="1899-12-30T00:00:00"/>
    <n v="0"/>
    <n v="0"/>
    <n v="0"/>
    <n v="0"/>
    <n v="0"/>
    <n v="1"/>
    <n v="0"/>
    <n v="0"/>
    <n v="0"/>
    <n v="0"/>
    <n v="0"/>
    <n v="3"/>
    <n v="0"/>
    <n v="0"/>
    <n v="0"/>
    <n v="0"/>
    <n v="0"/>
    <n v="1"/>
    <n v="0"/>
    <n v="0"/>
    <n v="0"/>
    <n v="0"/>
    <m/>
    <m/>
    <n v="0"/>
    <n v="1"/>
    <m/>
    <m/>
    <m/>
    <m/>
    <m/>
    <m/>
  </r>
  <r>
    <x v="1"/>
    <x v="0"/>
    <s v="Apayao"/>
    <n v="219014"/>
    <s v="San Mariano ES"/>
    <s v="PUDTOL"/>
    <n v="0"/>
    <n v="1"/>
    <n v="2"/>
    <s v="PROPOSED CONSTRUCTION OF ONE (1) STOREY - TWO (2) CLASSROOMS SCHOOL BUILDING WITH PROVISION OF RAIN WATER COLLECTOR,SCHOOL FURNITURE AND WATER SYSTEM"/>
    <n v="8222048.5498600602"/>
    <n v="0"/>
    <s v="Ongoing"/>
    <n v="0"/>
    <d v="1899-12-30T00:00:00"/>
    <d v="1899-12-30T00:00:00"/>
    <n v="0"/>
    <n v="0"/>
    <d v="1899-12-30T00:00:00"/>
    <d v="1899-12-30T00:00:00"/>
    <d v="1899-12-30T00:00:00"/>
    <d v="1899-12-30T00:00:00"/>
    <d v="1899-12-30T00:00:00"/>
    <n v="0"/>
    <n v="0"/>
    <n v="0"/>
    <n v="0"/>
    <n v="0"/>
    <n v="1"/>
    <n v="0"/>
    <n v="0"/>
    <n v="0"/>
    <n v="0"/>
    <n v="0"/>
    <n v="2"/>
    <n v="0"/>
    <n v="0"/>
    <n v="0"/>
    <n v="0"/>
    <n v="0"/>
    <n v="1"/>
    <n v="0"/>
    <n v="0"/>
    <n v="0"/>
    <n v="0"/>
    <m/>
    <m/>
    <n v="0"/>
    <n v="1"/>
    <m/>
    <m/>
    <m/>
    <m/>
    <m/>
    <m/>
  </r>
  <r>
    <x v="1"/>
    <x v="0"/>
    <s v="Benguet"/>
    <n v="318918"/>
    <s v="Adaoay National High School-Abucot Extn."/>
    <s v="KABAYAN"/>
    <n v="0"/>
    <n v="1"/>
    <n v="2"/>
    <s v="PROPOSED CONSTRUCTION OF ONE(1) STOREY TWO(2) CLASSROOMS SCHOOL BUILDINGS (WITHOUT TOILET) WITH PROVISION OF RAINWATER COLLECTOR, WATER AND SANITATION FACILITIES (4 SEATER), SCHOOL FURNITURE, SOLAR PV ENERGY SYSTEM AND WATER SYSTEM AND RETAINING WALL"/>
    <n v="10887942"/>
    <n v="0"/>
    <s v="Ongoing"/>
    <n v="0"/>
    <d v="1899-12-30T00:00:00"/>
    <d v="1899-12-30T00:00:00"/>
    <n v="0"/>
    <n v="0"/>
    <d v="1899-12-30T00:00:00"/>
    <d v="1899-12-30T00:00:00"/>
    <d v="1899-12-30T00:00:00"/>
    <d v="1899-12-30T00:00:00"/>
    <d v="1899-12-30T00:00:00"/>
    <n v="0"/>
    <n v="0"/>
    <n v="0"/>
    <n v="0"/>
    <n v="0"/>
    <n v="1"/>
    <n v="0"/>
    <n v="0"/>
    <n v="0"/>
    <n v="0"/>
    <n v="0"/>
    <n v="2"/>
    <n v="0"/>
    <n v="0"/>
    <n v="0"/>
    <n v="0"/>
    <n v="0"/>
    <n v="1"/>
    <n v="0"/>
    <n v="0"/>
    <n v="0"/>
    <n v="0"/>
    <m/>
    <m/>
    <n v="0"/>
    <n v="1"/>
    <m/>
    <m/>
    <m/>
    <m/>
    <m/>
    <m/>
  </r>
  <r>
    <x v="1"/>
    <x v="0"/>
    <s v="Benguet"/>
    <n v="135708"/>
    <s v="Saguitlang Elementary School"/>
    <s v="TUBA"/>
    <n v="0"/>
    <n v="1"/>
    <n v="4"/>
    <s v="CONSTRUCTION OF ONE(1) STOREY FOUR(4) CLASSROOMS SCHOOL BUILDING (WITH COMMON TOILET) WITH PROVISION OF RAINWATER COLLECTOR, SCHOOL FURNITURE, SOLAR PV ENERGY SYSTEM AND WATER SYSTEM"/>
    <n v="17529648.149999999"/>
    <n v="0"/>
    <s v="Ongoing"/>
    <n v="0"/>
    <d v="1899-12-30T00:00:00"/>
    <d v="1899-12-30T00:00:00"/>
    <n v="0"/>
    <n v="0"/>
    <d v="1899-12-30T00:00:00"/>
    <d v="1899-12-30T00:00:00"/>
    <d v="1899-12-30T00:00:00"/>
    <d v="1899-12-30T00:00:00"/>
    <d v="1899-12-30T00:00:00"/>
    <n v="0"/>
    <n v="0"/>
    <n v="0"/>
    <n v="0"/>
    <n v="0"/>
    <n v="1"/>
    <n v="0"/>
    <n v="0"/>
    <n v="0"/>
    <n v="0"/>
    <n v="0"/>
    <n v="4"/>
    <n v="0"/>
    <n v="0"/>
    <n v="0"/>
    <n v="0"/>
    <n v="0"/>
    <n v="1"/>
    <n v="0"/>
    <n v="0"/>
    <n v="0"/>
    <n v="0"/>
    <m/>
    <m/>
    <n v="0"/>
    <n v="1"/>
    <m/>
    <m/>
    <m/>
    <m/>
    <m/>
    <m/>
  </r>
  <r>
    <x v="1"/>
    <x v="0"/>
    <s v="Kalinga"/>
    <n v="135970"/>
    <s v="Bullalayao Primary School"/>
    <s v="BALBALAN"/>
    <n v="0"/>
    <n v="1"/>
    <n v="1"/>
    <s v="CONSTRUCTION OF ONE (1) STOREY - TWO (2) CLASSROOMS SCHOOL BUILDING (WITH COMMON TOILET) WITH PROVISION OF  SCHOOL FURNITURE, SOLAR PV ENERGY SYSTEM, RAIN WATER COLLECTOR AND WATER SYSTEM"/>
    <n v="10930337.181968855"/>
    <n v="0"/>
    <s v="Ongoing"/>
    <n v="0"/>
    <d v="1899-12-30T00:00:00"/>
    <d v="1899-12-30T00:00:00"/>
    <n v="0"/>
    <n v="0"/>
    <d v="1899-12-30T00:00:00"/>
    <d v="1899-12-30T00:00:00"/>
    <d v="1899-12-30T00:00:00"/>
    <d v="1899-12-30T00:00:00"/>
    <d v="1899-12-30T00:00:00"/>
    <n v="0"/>
    <n v="0"/>
    <n v="0"/>
    <n v="0"/>
    <n v="0"/>
    <n v="1"/>
    <n v="0"/>
    <n v="0"/>
    <n v="0"/>
    <n v="0"/>
    <n v="0"/>
    <n v="1"/>
    <n v="0"/>
    <n v="0"/>
    <n v="0"/>
    <n v="0"/>
    <n v="0"/>
    <n v="1"/>
    <n v="0"/>
    <n v="0"/>
    <n v="0"/>
    <n v="0"/>
    <m/>
    <m/>
    <n v="0"/>
    <n v="1"/>
    <m/>
    <m/>
    <m/>
    <m/>
    <m/>
    <m/>
  </r>
  <r>
    <x v="1"/>
    <x v="0"/>
    <s v="Mt. Province"/>
    <n v="136286"/>
    <s v="Bagabag Elementary School"/>
    <s v="PARACELIS"/>
    <n v="0"/>
    <n v="1"/>
    <n v="2"/>
    <s v="PROPOSED CONSTRUCTION OF ONE (1) STOREY - TWO (2) CLASSROOMS SCHOOL BUILDING (WITH COMMON TOILET) WITH PROVISION OF RAINWATER COLLECTOR, SCHOOL FURNITURE, SOLAR PV ENERGY SYSTEM"/>
    <n v="13914381.119999999"/>
    <n v="0"/>
    <s v="Ongoing"/>
    <n v="0"/>
    <d v="1899-12-30T00:00:00"/>
    <d v="1899-12-30T00:00:00"/>
    <n v="0"/>
    <n v="0"/>
    <d v="1899-12-30T00:00:00"/>
    <d v="1899-12-30T00:00:00"/>
    <d v="1899-12-30T00:00:00"/>
    <d v="1899-12-30T00:00:00"/>
    <d v="1899-12-30T00:00:00"/>
    <n v="0"/>
    <n v="0"/>
    <n v="0"/>
    <n v="0"/>
    <n v="0"/>
    <n v="1"/>
    <n v="0"/>
    <n v="0"/>
    <n v="0"/>
    <n v="0"/>
    <n v="0"/>
    <n v="2"/>
    <n v="0"/>
    <n v="0"/>
    <n v="0"/>
    <n v="0"/>
    <n v="0"/>
    <n v="1"/>
    <n v="0"/>
    <n v="0"/>
    <n v="0"/>
    <n v="0"/>
    <m/>
    <m/>
    <n v="0"/>
    <n v="1"/>
    <m/>
    <m/>
    <m/>
    <m/>
    <m/>
    <m/>
  </r>
  <r>
    <x v="1"/>
    <x v="0"/>
    <s v="Tabuk City"/>
    <n v="136172"/>
    <s v="Mabato Elementary School"/>
    <s v="TABUK CITY"/>
    <n v="0"/>
    <n v="1"/>
    <n v="4"/>
    <s v=" CONSTRUCTION OF ONE (1) STOREY - FOUR (4) CLASSROOMS SCHOOL BUILDING (WITH COMMON TOILET) WITH PROVISION OF RAINWATER COLLECTOR, SCHOOL FURNITURE, PERIMETER FENCE (1 BAY = 3.0m), SOLAR PV ENERGY SYSTEM, AND WATER SYSTEM"/>
    <n v="12054411.385475934"/>
    <n v="0"/>
    <s v="Ongoing"/>
    <n v="0"/>
    <d v="1899-12-30T00:00:00"/>
    <d v="1899-12-30T00:00:00"/>
    <n v="0"/>
    <n v="0"/>
    <d v="1899-12-30T00:00:00"/>
    <d v="1899-12-30T00:00:00"/>
    <d v="1899-12-30T00:00:00"/>
    <d v="1899-12-30T00:00:00"/>
    <d v="1899-12-30T00:00:00"/>
    <n v="0"/>
    <n v="0"/>
    <n v="0"/>
    <n v="0"/>
    <n v="0"/>
    <n v="1"/>
    <n v="0"/>
    <n v="0"/>
    <n v="0"/>
    <n v="0"/>
    <n v="0"/>
    <n v="4"/>
    <n v="0"/>
    <n v="0"/>
    <n v="0"/>
    <n v="0"/>
    <n v="0"/>
    <n v="1"/>
    <n v="0"/>
    <n v="0"/>
    <n v="0"/>
    <n v="0"/>
    <m/>
    <m/>
    <n v="0"/>
    <n v="1"/>
    <m/>
    <m/>
    <m/>
    <m/>
    <m/>
    <m/>
  </r>
  <r>
    <x v="1"/>
    <x v="1"/>
    <s v="Butuan City"/>
    <n v="281539"/>
    <s v="Salvacion Indigenous Community Elementary School"/>
    <s v="BUTUAN CITY (Capital)"/>
    <n v="1"/>
    <n v="1"/>
    <n v="2"/>
    <s v="PROPOSED CONSTRUCTION OF ONE (1) STOREY - TWO (2) CLASSROOMS SCHOOL BUILDING (WITH COMMON TOILET) WITH PROVISION OF RAINWATER COLLECTOR, SCHOOL FURNITURE, SOLAR PV ENERGY SYSTEM, AND WATER SYSTEM"/>
    <n v="15725955.42"/>
    <n v="0"/>
    <s v="Ongoing"/>
    <n v="0.48"/>
    <d v="1899-12-30T00:00:00"/>
    <d v="1899-12-30T00:00:00"/>
    <n v="0"/>
    <n v="0"/>
    <d v="1899-12-30T00:00:00"/>
    <d v="1899-12-30T00:00:00"/>
    <d v="1899-12-30T00:00:00"/>
    <d v="1899-12-30T00:00:00"/>
    <d v="1899-12-30T00:00:00"/>
    <n v="0"/>
    <n v="0"/>
    <n v="0"/>
    <n v="0"/>
    <n v="0"/>
    <n v="1"/>
    <n v="0"/>
    <n v="0"/>
    <n v="0"/>
    <n v="0"/>
    <n v="0"/>
    <n v="2"/>
    <n v="0"/>
    <n v="0"/>
    <n v="0"/>
    <n v="0"/>
    <n v="0"/>
    <n v="1"/>
    <n v="0"/>
    <n v="0"/>
    <n v="0.48"/>
    <n v="0"/>
    <m/>
    <m/>
    <n v="0"/>
    <n v="1"/>
    <m/>
    <m/>
    <m/>
    <m/>
    <m/>
    <m/>
  </r>
  <r>
    <x v="1"/>
    <x v="1"/>
    <s v="Cabadbaran City"/>
    <n v="131524"/>
    <s v="Mahaba Elementary school"/>
    <s v="CITY OF CABADBARAN"/>
    <n v="2"/>
    <n v="1"/>
    <n v="4"/>
    <s v=" CONSTRUCTION OF ONE (1) STOREY - FOUR (4) CLASSROOMS SCHOOL BUILDING (WITH COMMON TOILET) WITH PROVISION OF RAINWATER COLLECTOR, SCHOOL FURNITURE, SOLAR PV ENERGY SYSTEM, AND WATER SYSTEM"/>
    <n v="18753240.129999999"/>
    <n v="0"/>
    <s v="Ongoing"/>
    <n v="0.4"/>
    <d v="1899-12-30T00:00:00"/>
    <d v="1899-12-30T00:00:00"/>
    <n v="0"/>
    <n v="0"/>
    <d v="1899-12-30T00:00:00"/>
    <d v="1899-12-30T00:00:00"/>
    <d v="1899-12-30T00:00:00"/>
    <d v="1899-12-30T00:00:00"/>
    <d v="1899-12-30T00:00:00"/>
    <n v="0"/>
    <n v="0"/>
    <n v="0"/>
    <n v="0"/>
    <n v="0"/>
    <n v="1"/>
    <n v="0"/>
    <n v="0"/>
    <n v="0"/>
    <n v="0"/>
    <n v="0"/>
    <n v="4"/>
    <n v="0"/>
    <n v="0"/>
    <n v="0"/>
    <n v="0"/>
    <n v="0"/>
    <n v="1"/>
    <n v="0"/>
    <n v="0"/>
    <n v="0.4"/>
    <n v="0"/>
    <m/>
    <m/>
    <n v="0"/>
    <n v="1"/>
    <m/>
    <m/>
    <m/>
    <m/>
    <m/>
    <m/>
  </r>
  <r>
    <x v="1"/>
    <x v="2"/>
    <s v="Ilocos Norte"/>
    <n v="100018"/>
    <s v="Casilian ES"/>
    <s v="BACARRA"/>
    <n v="1"/>
    <n v="1"/>
    <n v="3"/>
    <s v="PROPOSED CONSTRUCTION OF ONE (1) STOREY - THREE (3) CLASSROOMS SCHOOL BUILDING (WITH COMMON TOILET), WITH PROVISION OF RAINWATER COLLECTOR, SCHOOL FURNITURE, SOLAR PV ENERGY SYSTEM AND WATER SYSTEM"/>
    <n v="16963583.649999999"/>
    <n v="0"/>
    <s v="Ongoing"/>
    <n v="0.25"/>
    <d v="1899-12-30T00:00:00"/>
    <d v="1899-12-30T00:00:00"/>
    <n v="0"/>
    <n v="0"/>
    <d v="1899-12-30T00:00:00"/>
    <d v="1899-12-30T00:00:00"/>
    <d v="1899-12-30T00:00:00"/>
    <d v="1899-12-30T00:00:00"/>
    <d v="1899-12-30T00:00:00"/>
    <n v="0"/>
    <n v="0"/>
    <n v="0"/>
    <n v="0"/>
    <n v="0"/>
    <n v="1"/>
    <n v="0"/>
    <n v="0"/>
    <n v="0"/>
    <n v="0"/>
    <n v="0"/>
    <n v="3"/>
    <n v="0"/>
    <n v="0"/>
    <n v="0"/>
    <n v="0"/>
    <n v="0"/>
    <n v="1"/>
    <n v="0"/>
    <n v="0"/>
    <n v="0.25"/>
    <n v="0"/>
    <m/>
    <m/>
    <n v="0"/>
    <n v="1"/>
    <m/>
    <m/>
    <m/>
    <m/>
    <m/>
    <m/>
  </r>
  <r>
    <x v="1"/>
    <x v="2"/>
    <s v="Ilocos Norte"/>
    <n v="100034"/>
    <s v="Morong ES"/>
    <s v="BADOC"/>
    <n v="2"/>
    <n v="1"/>
    <n v="4"/>
    <s v="PROPOSED CONSTRUCTION OF ONE (1) STOREY - FOUR (4) CLASSROOMS SCHOOL BUILDING (WITH COMMON TOILET), WITH PROVISION OF RAINWATER COLLECTOR, SCHOOL FURNITURE, SOLAR PV ENERGY SYSTEM AND WATER SYSTEM"/>
    <n v="18686642.149999999"/>
    <n v="0"/>
    <s v="Ongoing"/>
    <n v="0.25"/>
    <d v="1899-12-30T00:00:00"/>
    <d v="1899-12-30T00:00:00"/>
    <n v="0"/>
    <n v="0"/>
    <d v="1899-12-30T00:00:00"/>
    <d v="1899-12-30T00:00:00"/>
    <d v="1899-12-30T00:00:00"/>
    <d v="1899-12-30T00:00:00"/>
    <d v="1899-12-30T00:00:00"/>
    <n v="0"/>
    <n v="0"/>
    <n v="0"/>
    <n v="0"/>
    <n v="0"/>
    <n v="1"/>
    <n v="0"/>
    <n v="0"/>
    <n v="0"/>
    <n v="0"/>
    <n v="0"/>
    <n v="4"/>
    <n v="0"/>
    <n v="0"/>
    <n v="0"/>
    <n v="0"/>
    <n v="0"/>
    <n v="1"/>
    <n v="0"/>
    <n v="0"/>
    <n v="0.25"/>
    <n v="0"/>
    <m/>
    <m/>
    <n v="0"/>
    <n v="1"/>
    <m/>
    <m/>
    <m/>
    <m/>
    <m/>
    <m/>
  </r>
  <r>
    <x v="1"/>
    <x v="2"/>
    <s v="Ilocos Sur"/>
    <n v="100577"/>
    <s v="Matue PS"/>
    <s v="GREGORIO DEL PILAR (CONCEPCION)"/>
    <n v="2"/>
    <n v="1"/>
    <n v="3"/>
    <s v="PROPOSED CONSTRUCTION OF ONE (1) STOREY - THREE (3) CLASSROOMS SCHOOL BUILDING (WITH COMMON TOILET) WITH PROVISION OF RAINWATER COLLECTOR, SCHOOL FURNITURE, SOLAR PV ENERGY SYSTEM, AND WATER SYSTEM"/>
    <n v="15489664.388633836"/>
    <n v="13617950.390000001"/>
    <s v="Abandoned"/>
    <n v="0.45"/>
    <d v="2023-12-30T00:00:00"/>
    <d v="1899-12-30T00:00:00"/>
    <s v="PB-07-07-2021-0001"/>
    <s v="08 - 2021"/>
    <d v="2021-07-13T00:00:00"/>
    <d v="2021-07-21T00:00:00"/>
    <d v="2021-08-02T00:00:00"/>
    <s v="###############"/>
    <d v="2021-10-06T00:00:00"/>
    <s v="FFJJ Construction"/>
    <n v="0"/>
    <n v="0"/>
    <n v="0"/>
    <n v="0"/>
    <n v="0"/>
    <n v="0"/>
    <n v="1"/>
    <n v="0"/>
    <n v="0"/>
    <n v="0"/>
    <n v="0"/>
    <n v="0"/>
    <n v="3"/>
    <n v="0"/>
    <n v="0"/>
    <n v="0"/>
    <n v="0"/>
    <n v="0"/>
    <n v="1"/>
    <n v="0.45"/>
    <n v="0"/>
    <m/>
    <m/>
    <n v="0"/>
    <n v="1"/>
    <m/>
    <m/>
    <m/>
    <m/>
    <m/>
    <m/>
  </r>
  <r>
    <x v="1"/>
    <x v="2"/>
    <s v="La Union"/>
    <n v="101119"/>
    <s v="Daeng ES"/>
    <s v="TUBAO"/>
    <n v="2"/>
    <n v="1"/>
    <n v="3"/>
    <s v="PROPOSED CONSTRUCTION OF ONE (1) STOREY - THREE (3) CLASSROOMS SCHOOL BUILDING (WITH COMMON TOILET) WITH PROVISION OF RAINWATER COLLECTOR, SCHOOL FURNITURE, , SOLAR PV ENERGY SYSTEM, AND WATER SYSTEM     _x000a_     _x000a_     _x000a_     _x000a_"/>
    <n v="14037218.560000001"/>
    <n v="0"/>
    <s v="Abandoned"/>
    <n v="0.1"/>
    <d v="1899-12-30T00:00:00"/>
    <d v="1899-12-30T00:00:00"/>
    <n v="0"/>
    <n v="0"/>
    <d v="1899-12-30T00:00:00"/>
    <d v="1899-12-30T00:00:00"/>
    <d v="1899-12-30T00:00:00"/>
    <d v="1899-12-30T00:00:00"/>
    <d v="1899-12-30T00:00:00"/>
    <n v="0"/>
    <s v="CENTRAL OFFICE IMPLEMENTED"/>
    <n v="0"/>
    <n v="0"/>
    <n v="0"/>
    <n v="0"/>
    <n v="0"/>
    <n v="1"/>
    <n v="0"/>
    <n v="0"/>
    <n v="0"/>
    <n v="0"/>
    <n v="0"/>
    <n v="3"/>
    <n v="0"/>
    <n v="0"/>
    <n v="0"/>
    <n v="0"/>
    <n v="0"/>
    <n v="1"/>
    <n v="0.1"/>
    <n v="0"/>
    <m/>
    <m/>
    <n v="0"/>
    <n v="1"/>
    <m/>
    <m/>
    <m/>
    <m/>
    <m/>
    <m/>
  </r>
  <r>
    <x v="1"/>
    <x v="2"/>
    <s v="Pangasinan I, Lingayen"/>
    <n v="101520"/>
    <s v="Dalupang ES"/>
    <s v="MABINI"/>
    <n v="1"/>
    <n v="1"/>
    <n v="4"/>
    <s v="PROPOSED CONSTRUCTION OF ONE (1) STOREY - FOUR (4) CLASSROOMS SCHOOL BUILDING (WITHOUT TOILET) WITH PROVISION OF RAINWATER COLLECTOR, WATER AND SANITATION FACILITIES (4 - SEATER), SCHOOL FURNITURE, SOLAR PV ENERGY SYSTEM, AND WATER SYSTEM"/>
    <n v="17662294.185102172"/>
    <n v="17662294.185102172"/>
    <s v="Abandoned"/>
    <n v="0.6"/>
    <d v="1899-12-30T00:00:00"/>
    <d v="1899-12-30T00:00:00"/>
    <n v="0"/>
    <n v="0"/>
    <d v="1899-12-30T00:00:00"/>
    <d v="1899-12-30T00:00:00"/>
    <d v="1899-12-30T00:00:00"/>
    <d v="1899-12-30T00:00:00"/>
    <d v="1899-12-30T00:00:00"/>
    <n v="0"/>
    <s v="no movement/accomplishment as of February 2023"/>
    <n v="0"/>
    <n v="0"/>
    <n v="0"/>
    <n v="0"/>
    <n v="0"/>
    <n v="1"/>
    <n v="0"/>
    <n v="0"/>
    <n v="0"/>
    <n v="0"/>
    <n v="0"/>
    <n v="4"/>
    <n v="0"/>
    <n v="0"/>
    <n v="0"/>
    <n v="0"/>
    <n v="0"/>
    <n v="1"/>
    <n v="0.6"/>
    <n v="0"/>
    <m/>
    <m/>
    <n v="1"/>
    <m/>
    <m/>
    <m/>
    <m/>
    <m/>
    <m/>
    <m/>
  </r>
  <r>
    <x v="1"/>
    <x v="3"/>
    <s v="Cagayan"/>
    <n v="501171"/>
    <s v="Taguing Integrated School"/>
    <s v="BAGGAO"/>
    <n v="1"/>
    <n v="1"/>
    <n v="4"/>
    <s v="CONSTRUCTION OF ONE (1) STOREY - FOUR (4) CLASSROOMS SCHOOL BUILDING (WITH COMMON TOILET) WITH PROVISION OF RAINWATER COLLECTOR AND SCHOOL FURNITURE"/>
    <n v="10068697.369999999"/>
    <n v="0"/>
    <s v="Terminated"/>
    <n v="0"/>
    <d v="1899-12-30T00:00:00"/>
    <d v="1899-12-30T00:00:00"/>
    <n v="0"/>
    <n v="0"/>
    <d v="1899-12-30T00:00:00"/>
    <d v="1899-12-30T00:00:00"/>
    <d v="1899-12-30T00:00:00"/>
    <d v="1899-12-30T00:00:00"/>
    <d v="1899-12-30T00:00:00"/>
    <n v="0"/>
    <s v="For Termination (CO Implemented/ WERR Construction)"/>
    <n v="0"/>
    <n v="0"/>
    <n v="0"/>
    <n v="0"/>
    <n v="0"/>
    <n v="1"/>
    <n v="0"/>
    <n v="0"/>
    <n v="0"/>
    <n v="0"/>
    <n v="0"/>
    <n v="4"/>
    <n v="0"/>
    <n v="0"/>
    <n v="0"/>
    <n v="0"/>
    <n v="0"/>
    <n v="1"/>
    <n v="0"/>
    <n v="0"/>
    <m/>
    <m/>
    <n v="0"/>
    <n v="1"/>
    <m/>
    <m/>
    <m/>
    <m/>
    <m/>
    <m/>
  </r>
  <r>
    <x v="1"/>
    <x v="3"/>
    <s v="Cagayan"/>
    <n v="102736"/>
    <s v="Tucalana ES"/>
    <s v="LAL-LO"/>
    <n v="1"/>
    <n v="1"/>
    <n v="4"/>
    <s v="PROPOSED CONSTRUCTION OF ONE (1) STOREY - FOUR (4) CLASSROOMS SCHOOL BUILDING (WITH COMMON TOILET) WITH PROVISION OF RAINWATER COLLECTOR,SCHOOL FURNITURE, AND WATER SYSTEM"/>
    <n v="10668836.214069869"/>
    <n v="0"/>
    <s v="Terminated"/>
    <n v="0"/>
    <d v="1899-12-30T00:00:00"/>
    <d v="1899-12-30T00:00:00"/>
    <n v="0"/>
    <n v="0"/>
    <d v="1899-12-30T00:00:00"/>
    <d v="1899-12-30T00:00:00"/>
    <d v="1899-12-30T00:00:00"/>
    <d v="1899-12-30T00:00:00"/>
    <d v="1899-12-30T00:00:00"/>
    <n v="0"/>
    <s v="For Termination (CO Implemented/ WERR Construction)"/>
    <n v="0"/>
    <n v="0"/>
    <n v="0"/>
    <n v="0"/>
    <n v="0"/>
    <n v="1"/>
    <n v="0"/>
    <n v="0"/>
    <n v="0"/>
    <n v="0"/>
    <n v="0"/>
    <n v="4"/>
    <n v="0"/>
    <n v="0"/>
    <n v="0"/>
    <n v="0"/>
    <n v="0"/>
    <n v="1"/>
    <n v="0"/>
    <n v="0"/>
    <m/>
    <m/>
    <n v="0"/>
    <n v="1"/>
    <m/>
    <m/>
    <m/>
    <m/>
    <m/>
    <m/>
  </r>
  <r>
    <x v="1"/>
    <x v="3"/>
    <s v="Isabela"/>
    <n v="500501"/>
    <s v="San Isidro Integrated School"/>
    <s v="SAN MARIANO"/>
    <n v="2"/>
    <n v="1"/>
    <n v="4"/>
    <s v="CONSTRUCTION OF ONE (1) STOREY - FOUR (4) CLASSROOMS SCHOOL BUILDING (WITH COMMON TOILET) WITH PROVISION OF RAINWATER COLLECTOR, SCHOOL FURNITURE, SOLAR PV ENERGY SYSTEM, AND WATER SYSTEM"/>
    <n v="17277440.482113533"/>
    <n v="0"/>
    <s v="Ongoing"/>
    <n v="0"/>
    <d v="1899-12-30T00:00:00"/>
    <d v="1899-12-30T00:00:00"/>
    <n v="0"/>
    <n v="0"/>
    <d v="1899-12-30T00:00:00"/>
    <d v="1899-12-30T00:00:00"/>
    <d v="1899-12-30T00:00:00"/>
    <d v="1899-12-30T00:00:00"/>
    <d v="1899-12-30T00:00:00"/>
    <n v="0"/>
    <n v="0"/>
    <n v="0"/>
    <n v="0"/>
    <n v="0"/>
    <n v="1"/>
    <n v="0"/>
    <n v="0"/>
    <n v="0"/>
    <n v="0"/>
    <n v="0"/>
    <n v="4"/>
    <n v="0"/>
    <n v="0"/>
    <n v="0"/>
    <n v="0"/>
    <n v="0"/>
    <n v="1"/>
    <n v="0"/>
    <n v="0"/>
    <n v="0"/>
    <n v="0"/>
    <m/>
    <m/>
    <n v="0"/>
    <n v="1"/>
    <m/>
    <m/>
    <m/>
    <m/>
    <m/>
    <m/>
  </r>
  <r>
    <x v="1"/>
    <x v="3"/>
    <s v="Isabela"/>
    <n v="103024"/>
    <s v="Bannawag Primary School"/>
    <s v="ANGADANAN"/>
    <n v="3"/>
    <n v="1"/>
    <n v="2"/>
    <s v="PROPOSED CONSTRUCTION OF ONE (1) STOREY - TWO (2) CLASSROOMS SCHOOL BUILDING (WITH COMMON TOILET) WITH PROVISION OF RAINWATER COLLECTOR, SCHOOL FURNITURE, SOLAR PV ENERGY SYSTEM, AND WATER SYSTEM"/>
    <n v="21460349.414764199"/>
    <n v="0"/>
    <s v="Abandoned"/>
    <n v="0.1"/>
    <d v="1899-12-30T00:00:00"/>
    <d v="1899-12-30T00:00:00"/>
    <n v="0"/>
    <n v="0"/>
    <d v="1899-12-30T00:00:00"/>
    <d v="1899-12-30T00:00:00"/>
    <d v="1899-12-30T00:00:00"/>
    <d v="1899-12-30T00:00:00"/>
    <d v="1899-12-30T00:00:00"/>
    <n v="0"/>
    <n v="0"/>
    <n v="0"/>
    <n v="0"/>
    <n v="0"/>
    <n v="0"/>
    <n v="0"/>
    <n v="1"/>
    <n v="0"/>
    <n v="0"/>
    <n v="0"/>
    <n v="0"/>
    <n v="0"/>
    <n v="2"/>
    <n v="0"/>
    <n v="0"/>
    <n v="0"/>
    <n v="0"/>
    <n v="0"/>
    <n v="1"/>
    <n v="0.1"/>
    <n v="0"/>
    <m/>
    <m/>
    <n v="0"/>
    <n v="1"/>
    <m/>
    <m/>
    <m/>
    <m/>
    <m/>
    <m/>
  </r>
  <r>
    <x v="1"/>
    <x v="3"/>
    <s v="Isabela"/>
    <n v="103024"/>
    <s v="Bannawag Primary School"/>
    <s v="ANGADANAN"/>
    <n v="3"/>
    <m/>
    <n v="2"/>
    <s v="PROPOSED CONSTRUCTION OF ONE (1) STOREY - TWO (2) CLASSROOMS SCHOOL BUILDING (WITH COMMON TOILET) WITH PROVISION OF RAINWATER COLLECTOR, SCHOOL FURNITURE AND SOLAR PV ENERGY SYSTEM, AND RETAINING WALL"/>
    <n v="6520"/>
    <n v="0"/>
    <s v="Abandoned"/>
    <n v="0.11"/>
    <d v="1899-12-30T00:00:00"/>
    <d v="1899-12-30T00:00:00"/>
    <n v="0"/>
    <n v="0"/>
    <d v="1899-12-30T00:00:00"/>
    <d v="1899-12-30T00:00:00"/>
    <d v="1899-12-30T00:00:00"/>
    <d v="1899-12-30T00:00:00"/>
    <d v="1899-12-30T00:00:00"/>
    <n v="0"/>
    <n v="0"/>
    <n v="0"/>
    <n v="0"/>
    <n v="0"/>
    <n v="0"/>
    <n v="0"/>
    <n v="1"/>
    <n v="0"/>
    <n v="0"/>
    <n v="0"/>
    <n v="0"/>
    <n v="0"/>
    <n v="2"/>
    <n v="0"/>
    <n v="0"/>
    <n v="0"/>
    <n v="0"/>
    <n v="0"/>
    <n v="0"/>
    <n v="0.11"/>
    <n v="0"/>
    <m/>
    <m/>
    <n v="0"/>
    <n v="0"/>
    <m/>
    <m/>
    <m/>
    <m/>
    <m/>
    <m/>
  </r>
  <r>
    <x v="1"/>
    <x v="3"/>
    <s v="Quirino"/>
    <n v="104240"/>
    <s v="Rang-ayan PS"/>
    <s v="Aglipay"/>
    <n v="0"/>
    <n v="1"/>
    <n v="3"/>
    <s v="CONSTRUCTION OF ONE (1) STOREY - THREE (3) CLASSROOMS SCHOOL BUILDING (WITH COMMON TOILET) WITH PROVISION OF RAINWATER COLLECTOR, SCHOOL FURNITURE, SOLAR PV ENERGY SYSTEM, AND WATER SYSTEM"/>
    <n v="17024914.59"/>
    <n v="0"/>
    <s v="Ongoing"/>
    <n v="0"/>
    <d v="1899-12-30T00:00:00"/>
    <d v="1899-12-30T00:00:00"/>
    <n v="0"/>
    <n v="0"/>
    <d v="1899-12-30T00:00:00"/>
    <d v="1899-12-30T00:00:00"/>
    <d v="1899-12-30T00:00:00"/>
    <d v="1899-12-30T00:00:00"/>
    <d v="1899-12-30T00:00:00"/>
    <n v="0"/>
    <n v="0"/>
    <n v="0"/>
    <n v="0"/>
    <n v="0"/>
    <n v="1"/>
    <n v="0"/>
    <n v="0"/>
    <n v="0"/>
    <n v="0"/>
    <n v="0"/>
    <n v="3"/>
    <n v="0"/>
    <n v="0"/>
    <n v="0"/>
    <n v="0"/>
    <n v="0"/>
    <n v="1"/>
    <n v="0"/>
    <n v="0"/>
    <n v="0"/>
    <n v="0"/>
    <m/>
    <m/>
    <n v="0"/>
    <n v="1"/>
    <m/>
    <m/>
    <m/>
    <m/>
    <m/>
    <m/>
  </r>
  <r>
    <x v="1"/>
    <x v="3"/>
    <s v="Quirino"/>
    <n v="104297"/>
    <s v="Cupianan PS"/>
    <s v="Diffun"/>
    <n v="0"/>
    <n v="1"/>
    <n v="3"/>
    <s v="CONSTRUCTION OF ONE (1) STOREY - THREE (3) CLASSROOMS SCHOOL BUILDING (WITH COMMON TOILET) WITH PROVISION OF RAINWATER COLLECTOR, SCHOOL FURNITURE, SOLAR PV ENERGY SYSTEM, AND WATER SYSTEM"/>
    <n v="16810212.340384502"/>
    <n v="0"/>
    <s v="Ongoing"/>
    <n v="0"/>
    <d v="1899-12-30T00:00:00"/>
    <d v="1899-12-30T00:00:00"/>
    <n v="0"/>
    <n v="0"/>
    <d v="1899-12-30T00:00:00"/>
    <d v="1899-12-30T00:00:00"/>
    <d v="1899-12-30T00:00:00"/>
    <d v="1899-12-30T00:00:00"/>
    <d v="1899-12-30T00:00:00"/>
    <n v="0"/>
    <s v="The workers arrived at the school last Feb. 5, 2023 but materials and equipment were not yet delivered onsite as of Feb. 15, 2023"/>
    <n v="0"/>
    <n v="0"/>
    <n v="0"/>
    <n v="1"/>
    <n v="0"/>
    <n v="0"/>
    <n v="0"/>
    <n v="0"/>
    <n v="0"/>
    <n v="3"/>
    <n v="0"/>
    <n v="0"/>
    <n v="0"/>
    <n v="0"/>
    <n v="0"/>
    <n v="1"/>
    <n v="0"/>
    <n v="0"/>
    <n v="0"/>
    <n v="0"/>
    <m/>
    <m/>
    <n v="0"/>
    <n v="1"/>
    <m/>
    <m/>
    <m/>
    <m/>
    <m/>
    <m/>
  </r>
  <r>
    <x v="1"/>
    <x v="14"/>
    <s v="Aurora"/>
    <n v="157509"/>
    <s v="Dianao ES"/>
    <s v="DILASAG"/>
    <n v="0"/>
    <n v="1"/>
    <n v="3"/>
    <s v="CONSTRUCTION OF ONE(1) STOREY THREE(3) CLASSROOM SCHOOL BUILDING WITH (COMMON TOILET) WITH PROVISION OF PERIMETER FENCE, SCHOOL FURNITURE, SOLAR PANEL AND WATER SYSTEM"/>
    <n v="17990219.995955124"/>
    <m/>
    <s v="Ongoing"/>
    <n v="0.46"/>
    <m/>
    <m/>
    <m/>
    <m/>
    <m/>
    <m/>
    <m/>
    <m/>
    <m/>
    <m/>
    <m/>
    <n v="0"/>
    <n v="0"/>
    <n v="0"/>
    <n v="1"/>
    <n v="0"/>
    <n v="0"/>
    <n v="0"/>
    <n v="0"/>
    <n v="0"/>
    <n v="3"/>
    <n v="0"/>
    <n v="0"/>
    <n v="0"/>
    <n v="0"/>
    <n v="0"/>
    <n v="1"/>
    <n v="0"/>
    <n v="0"/>
    <n v="0.46"/>
    <n v="0"/>
    <m/>
    <m/>
    <n v="0"/>
    <n v="1"/>
    <m/>
    <m/>
    <m/>
    <m/>
    <m/>
    <m/>
  </r>
  <r>
    <x v="1"/>
    <x v="14"/>
    <s v="Bataan"/>
    <n v="104651"/>
    <s v="Kanawan Integrated School"/>
    <s v="MORONG"/>
    <n v="1"/>
    <n v="1"/>
    <n v="4"/>
    <s v="CONSTRUCTION OF ONE (1) STOREY - FOUR (4) CLASSROOMS SCHOOL BUILDING (WITH COMMON TOILET) WITH PROVISION OF RAINWATER COLLECTOR, SCHOOL FURNITURE, SOLAR PV ENERGY SYSTEM, AND WATER SYSTEM"/>
    <n v="18332263.579999998"/>
    <m/>
    <s v="Abandoned"/>
    <n v="0"/>
    <m/>
    <m/>
    <m/>
    <m/>
    <m/>
    <m/>
    <m/>
    <m/>
    <m/>
    <m/>
    <m/>
    <n v="0"/>
    <n v="0"/>
    <n v="0"/>
    <n v="0"/>
    <n v="0"/>
    <n v="1"/>
    <n v="0"/>
    <n v="0"/>
    <n v="0"/>
    <n v="0"/>
    <n v="0"/>
    <n v="4"/>
    <n v="0"/>
    <n v="0"/>
    <n v="0"/>
    <n v="0"/>
    <n v="0"/>
    <n v="1"/>
    <n v="0"/>
    <n v="0"/>
    <m/>
    <m/>
    <n v="0"/>
    <n v="1"/>
    <m/>
    <m/>
    <m/>
    <m/>
    <m/>
    <m/>
  </r>
  <r>
    <x v="1"/>
    <x v="14"/>
    <s v="Bataan"/>
    <n v="500119"/>
    <s v="Biaan Aeta IS"/>
    <s v="MARIVELES"/>
    <n v="2"/>
    <n v="1"/>
    <n v="3"/>
    <s v="PROPOSED CONSTRUCTION OF ONE (1) STOREY - THREE (3) CLASSROOMS SCHOOL BUILDING (WITH COMMON TOILET) WITH PROVISION OF RAINWATER COLLECTOR, SCHOOL FURNITURE, SOLAR PV ENERGY SYSTEM, AND WATER SYSTEM"/>
    <n v="17423919.510000002"/>
    <m/>
    <s v="Ongoing"/>
    <n v="0.2"/>
    <m/>
    <m/>
    <m/>
    <m/>
    <m/>
    <m/>
    <m/>
    <m/>
    <m/>
    <m/>
    <m/>
    <n v="0"/>
    <n v="0"/>
    <n v="0"/>
    <n v="1"/>
    <n v="0"/>
    <n v="0"/>
    <n v="0"/>
    <n v="0"/>
    <n v="0"/>
    <n v="3"/>
    <n v="0"/>
    <n v="0"/>
    <n v="0"/>
    <n v="0"/>
    <n v="0"/>
    <n v="1"/>
    <n v="0"/>
    <n v="0"/>
    <n v="0.2"/>
    <n v="0"/>
    <m/>
    <m/>
    <n v="0"/>
    <n v="1"/>
    <m/>
    <m/>
    <m/>
    <m/>
    <m/>
    <m/>
  </r>
  <r>
    <x v="1"/>
    <x v="14"/>
    <s v="Bulacan"/>
    <n v="158504"/>
    <s v="Talamsi I ES (Talamsi PS)"/>
    <s v="DOÑA REMEDIOS TRINIDAD"/>
    <n v="1"/>
    <n v="1"/>
    <n v="4"/>
    <s v="PROPOSED CONSTRUCTION OF ONE (1) STOREY - FOUR (4) CLASSROOMS SCHOOL BUILDING (WITH COMMON TOILET) WITH PROVISION OF RAINWATER COLLECTOR, SCHOOL FURNITURE, SOLAR PV ENERGY SYSTEM, AND WATER SYSTEM"/>
    <n v="17999033.742896918"/>
    <m/>
    <s v="Abandoned"/>
    <n v="0.3"/>
    <m/>
    <m/>
    <m/>
    <m/>
    <m/>
    <m/>
    <m/>
    <m/>
    <m/>
    <s v="WERR Corporation International JV Bancal Construction and Supply"/>
    <s v="based on the spot checking report made last November by LMS team (Audit); pls see narrative reports"/>
    <n v="0"/>
    <n v="0"/>
    <n v="0"/>
    <n v="0"/>
    <n v="0"/>
    <n v="1"/>
    <n v="0"/>
    <n v="0"/>
    <n v="0"/>
    <n v="0"/>
    <n v="0"/>
    <n v="4"/>
    <n v="0"/>
    <n v="0"/>
    <n v="0"/>
    <n v="0"/>
    <n v="0"/>
    <n v="1"/>
    <n v="0.3"/>
    <n v="0"/>
    <m/>
    <m/>
    <n v="0"/>
    <n v="1"/>
    <m/>
    <m/>
    <m/>
    <m/>
    <m/>
    <m/>
  </r>
  <r>
    <x v="1"/>
    <x v="14"/>
    <s v="Nueva Ecija"/>
    <n v="105274"/>
    <s v="E. Abalos PS"/>
    <s v="CUYAPO"/>
    <n v="1"/>
    <n v="1"/>
    <n v="2"/>
    <s v="PROPOSED CONSTRUCTION OF ONE (1) STOREY - TWO (2) CLASSROOMS SCHOOL BUILDING (WITHOUT TOILET) WITH PROVISION OF RAINWATER COLLECTOR, WATER AND SANITATION FACILITIES (4 - SEATER) ANDSCHOOL FURNITURE"/>
    <n v="4992620.9400000004"/>
    <m/>
    <s v="Abandoned"/>
    <n v="0.4"/>
    <m/>
    <m/>
    <m/>
    <m/>
    <m/>
    <m/>
    <m/>
    <m/>
    <m/>
    <s v="WERR Corporation International JV Bancal Construction and Supply"/>
    <s v="based on the spot checking report made last November by LMS team (Audit); pls see narrative reports"/>
    <n v="0"/>
    <n v="0"/>
    <n v="0"/>
    <n v="0"/>
    <n v="0"/>
    <n v="1"/>
    <n v="0"/>
    <n v="0"/>
    <n v="0"/>
    <n v="0"/>
    <n v="0"/>
    <n v="2"/>
    <n v="0"/>
    <n v="0"/>
    <n v="0"/>
    <n v="0"/>
    <n v="0"/>
    <n v="1"/>
    <n v="0.4"/>
    <n v="0"/>
    <m/>
    <m/>
    <n v="0"/>
    <n v="1"/>
    <m/>
    <m/>
    <m/>
    <m/>
    <m/>
    <m/>
  </r>
  <r>
    <x v="1"/>
    <x v="14"/>
    <s v="Pampanga"/>
    <n v="306913"/>
    <s v="Camias High School"/>
    <s v="PORAC"/>
    <n v="2"/>
    <n v="1"/>
    <n v="2"/>
    <s v="_x000a_CONSTRUCTION OF ONE (1) STOREY - TWO (2) CLASSROOMS SCHOOL BUILDING (WITH COMMON TOILET) WITH PROVISION OF RAINWATER COLLECTOR AND SCHOOL FURNITURE_x000a_     _x000a_"/>
    <n v="5520405.3422785923"/>
    <m/>
    <s v="Ongoing"/>
    <n v="0.7"/>
    <m/>
    <m/>
    <m/>
    <m/>
    <m/>
    <m/>
    <m/>
    <m/>
    <m/>
    <m/>
    <m/>
    <n v="0"/>
    <n v="0"/>
    <n v="0"/>
    <n v="1"/>
    <n v="0"/>
    <n v="0"/>
    <n v="0"/>
    <n v="0"/>
    <n v="0"/>
    <n v="2"/>
    <n v="0"/>
    <n v="0"/>
    <n v="0"/>
    <n v="0"/>
    <n v="0"/>
    <n v="1"/>
    <n v="0"/>
    <n v="0"/>
    <n v="0.7"/>
    <n v="0"/>
    <m/>
    <m/>
    <n v="0"/>
    <n v="1"/>
    <m/>
    <m/>
    <m/>
    <m/>
    <m/>
    <m/>
  </r>
  <r>
    <x v="1"/>
    <x v="14"/>
    <s v="Tarlac"/>
    <n v="106672"/>
    <s v="Macaguing Primary School"/>
    <s v="SANTA IGNACIA"/>
    <n v="1"/>
    <n v="1"/>
    <n v="4"/>
    <s v="PROPOSED CONSTRUCTION OF ONE (1) STOREY - FOUR (4) CLASSROOMS SCHOOL BUILDING (WITH COMMON TOILET) WITH PROVISION OF RAINWATER COLLECTOR, SCHOOL FURNITURE, SOLAR PV ENERGY SYSTEM, AND WATER SYSTEM_x0009__x0009__x0009__x0009__x0009__x000a__x0009__x0009__x0009__x0009__x0009__x000a__x0009__x0009__x0009__x0009__x0009__x000a__x0009__x0009__x0009__x0009__x0009_"/>
    <n v="8884909.3699999992"/>
    <m/>
    <s v="Abandoned"/>
    <n v="0.5"/>
    <m/>
    <m/>
    <m/>
    <m/>
    <m/>
    <m/>
    <m/>
    <m/>
    <m/>
    <s v="WERR Corporation International JV Bancal Construction and Supply"/>
    <s v="based on the spot checking report made last November by LMS team (Audit); pls see narrative reports"/>
    <n v="0"/>
    <n v="0"/>
    <n v="0"/>
    <n v="0"/>
    <n v="0"/>
    <n v="1"/>
    <n v="0"/>
    <n v="0"/>
    <n v="0"/>
    <n v="0"/>
    <n v="0"/>
    <n v="4"/>
    <n v="0"/>
    <n v="0"/>
    <n v="0"/>
    <n v="0"/>
    <n v="0"/>
    <n v="1"/>
    <n v="0.5"/>
    <n v="0"/>
    <m/>
    <m/>
    <n v="0"/>
    <n v="1"/>
    <m/>
    <m/>
    <m/>
    <m/>
    <m/>
    <m/>
  </r>
  <r>
    <x v="1"/>
    <x v="14"/>
    <s v="Zambales"/>
    <n v="281504"/>
    <s v="Belbel Elementary School"/>
    <s v="BOTOLAN"/>
    <n v="2"/>
    <n v="1"/>
    <n v="4"/>
    <s v="PROPOSED CONSTRUCTION OF ONE (1) STOREY - FOUR (4) CLASSROOMS SCHOOL BUILDING (WITH COMMON TOILET) WITH PROVISION OF RAINWATER COLLECTOR, SCHOOL FURNITURE, PERIMETER FENCE (1 BAY = 3.0m), SOLAR PV ENERGY SYSTEM, AND WATER SYSTEM"/>
    <n v="18534442.109999999"/>
    <m/>
    <s v="Ongoing"/>
    <n v="0.3"/>
    <m/>
    <m/>
    <m/>
    <m/>
    <m/>
    <m/>
    <m/>
    <m/>
    <m/>
    <m/>
    <m/>
    <n v="0"/>
    <n v="0"/>
    <n v="0"/>
    <n v="1"/>
    <n v="0"/>
    <n v="0"/>
    <n v="0"/>
    <n v="0"/>
    <n v="0"/>
    <n v="4"/>
    <n v="0"/>
    <n v="0"/>
    <n v="0"/>
    <n v="0"/>
    <n v="0"/>
    <n v="1"/>
    <n v="0"/>
    <n v="0"/>
    <n v="0.3"/>
    <n v="0"/>
    <m/>
    <m/>
    <n v="0"/>
    <n v="1"/>
    <m/>
    <m/>
    <m/>
    <m/>
    <m/>
    <m/>
  </r>
  <r>
    <x v="1"/>
    <x v="4"/>
    <s v="Laguna"/>
    <n v="108465"/>
    <s v="Pulong Mindanao ES"/>
    <s v="SANTA MARIA"/>
    <n v="4"/>
    <n v="1"/>
    <n v="2"/>
    <s v="CONSTRUCTION OF ONE (1) STOREY - TWO (2) CL SCHOOL BUILDING (WITH COMMON TOILET) WITH PROVISION OF RAINWATER COLLECTOR, SCHOOL FURNITURE, SOLAR PV ENERGY SYSTEM AND WATER SYSTEM"/>
    <n v="15744764.713432644"/>
    <s v="N/A"/>
    <s v="Terminated"/>
    <n v="0"/>
    <s v="N/A"/>
    <s v="N/A"/>
    <s v="N/A"/>
    <s v="N/A"/>
    <s v="N/A"/>
    <s v="N/A"/>
    <s v="N/A"/>
    <s v="N/A"/>
    <s v="N/A"/>
    <s v="N/A"/>
    <s v="Contract Terminated"/>
    <n v="0"/>
    <n v="0"/>
    <n v="0"/>
    <n v="0"/>
    <n v="0"/>
    <n v="1"/>
    <n v="0"/>
    <n v="0"/>
    <n v="0"/>
    <n v="0"/>
    <n v="0"/>
    <n v="2"/>
    <n v="0"/>
    <n v="0"/>
    <n v="0"/>
    <n v="0"/>
    <n v="0"/>
    <n v="1"/>
    <n v="0"/>
    <n v="0"/>
    <m/>
    <m/>
    <n v="0"/>
    <n v="1"/>
    <m/>
    <m/>
    <m/>
    <m/>
    <m/>
    <m/>
  </r>
  <r>
    <x v="1"/>
    <x v="4"/>
    <s v="Quezon"/>
    <n v="108739"/>
    <s v="Ligpit Bantayan ES"/>
    <s v="GUINAYANGAN"/>
    <n v="4"/>
    <n v="1"/>
    <n v="4"/>
    <s v="PROPOSED CONSTRUCTION OF ONE (1) STOREY - FOUR (4) CLASSROOMS SCHOOL BUILDING (WITH COMMON TOILET) WITH PROVISION OF RAINWATER COLLECTOR, SCHOOL FURNITURE, SOLAR PV ENERGY SYSTEM, AND WATER SYSTEM"/>
    <n v="17714094.368779652"/>
    <n v="0"/>
    <s v="Ongoing"/>
    <n v="0.34"/>
    <d v="1899-12-30T00:00:00"/>
    <d v="1899-12-30T00:00:00"/>
    <n v="0"/>
    <n v="0"/>
    <d v="1899-12-30T00:00:00"/>
    <d v="1899-12-30T00:00:00"/>
    <d v="1899-12-30T00:00:00"/>
    <d v="1899-12-30T00:00:00"/>
    <d v="1899-12-30T00:00:00"/>
    <n v="0"/>
    <s v="based on the spot checking report made last November by LMS team (Audit); pls see narrative reports"/>
    <n v="0"/>
    <n v="0"/>
    <n v="0"/>
    <n v="1"/>
    <n v="0"/>
    <n v="0"/>
    <n v="0"/>
    <n v="0"/>
    <n v="0"/>
    <n v="4"/>
    <n v="0"/>
    <n v="0"/>
    <n v="0"/>
    <n v="0"/>
    <n v="0"/>
    <n v="1"/>
    <n v="0"/>
    <n v="0"/>
    <n v="0.34"/>
    <n v="0"/>
    <m/>
    <m/>
    <n v="1"/>
    <m/>
    <m/>
    <m/>
    <m/>
    <m/>
    <m/>
    <m/>
  </r>
  <r>
    <x v="1"/>
    <x v="4"/>
    <s v="Rizal"/>
    <n v="109518"/>
    <s v="Rawang ES"/>
    <s v="TANAY"/>
    <n v="2"/>
    <n v="1"/>
    <n v="2"/>
    <s v="PROPOSED CONSTRUCTION OF ONE (1) STOREY - TWO (2) CLASSROOMS SCHOOL BUILDING (WITH COMMON TOILET) WITH PROVISION OF   RAINWATER COLLECTOR, SCHOOL FURNITURE, SOLAR PV ENERGY SYSTEM (for 4CL), AND WATER SYSTEM (for 4CL)"/>
    <n v="15006078.526092634"/>
    <n v="0"/>
    <s v="Terminated"/>
    <n v="0"/>
    <d v="1899-12-30T00:00:00"/>
    <d v="1899-12-30T00:00:00"/>
    <n v="0"/>
    <n v="0"/>
    <d v="1899-12-30T00:00:00"/>
    <d v="1899-12-30T00:00:00"/>
    <d v="1899-12-30T00:00:00"/>
    <d v="1899-12-30T00:00:00"/>
    <d v="1899-12-30T00:00:00"/>
    <n v="0"/>
    <s v="Contract Terminated"/>
    <n v="0"/>
    <n v="0"/>
    <n v="0"/>
    <n v="0"/>
    <n v="0"/>
    <n v="1"/>
    <n v="0"/>
    <n v="0"/>
    <n v="0"/>
    <n v="0"/>
    <n v="0"/>
    <n v="2"/>
    <n v="0"/>
    <n v="0"/>
    <n v="0"/>
    <n v="0"/>
    <n v="0"/>
    <n v="1"/>
    <n v="0"/>
    <n v="0"/>
    <m/>
    <m/>
    <n v="0"/>
    <n v="1"/>
    <m/>
    <m/>
    <m/>
    <m/>
    <m/>
    <m/>
  </r>
  <r>
    <x v="1"/>
    <x v="4"/>
    <s v="Rizal"/>
    <n v="109518"/>
    <s v="Rawang ES"/>
    <s v="TANAY"/>
    <n v="2"/>
    <m/>
    <n v="2"/>
    <s v="PROPOSED CONSTRUCTION OF ONE (1) STOREY - TWO (2) CLASSROOMS SCHOOL BUILDING (WITH COMMON TOILET) WITH PROVISION OF RAINWATER COLLECTOR AND SCHOOL FURNITURE"/>
    <n v="6267959.3240810335"/>
    <n v="0"/>
    <s v="Terminated"/>
    <n v="0"/>
    <d v="1899-12-30T00:00:00"/>
    <d v="1899-12-30T00:00:00"/>
    <n v="0"/>
    <n v="0"/>
    <d v="1899-12-30T00:00:00"/>
    <d v="1899-12-30T00:00:00"/>
    <d v="1899-12-30T00:00:00"/>
    <d v="1899-12-30T00:00:00"/>
    <d v="1899-12-30T00:00:00"/>
    <n v="0"/>
    <s v="Contract Terminated"/>
    <n v="0"/>
    <n v="0"/>
    <n v="0"/>
    <n v="0"/>
    <n v="0"/>
    <n v="1"/>
    <n v="0"/>
    <n v="0"/>
    <n v="0"/>
    <n v="0"/>
    <n v="0"/>
    <n v="2"/>
    <n v="0"/>
    <n v="0"/>
    <n v="0"/>
    <n v="0"/>
    <n v="0"/>
    <n v="0"/>
    <n v="0"/>
    <n v="0"/>
    <m/>
    <m/>
    <n v="0"/>
    <n v="0"/>
    <m/>
    <m/>
    <m/>
    <m/>
    <m/>
    <m/>
  </r>
  <r>
    <x v="1"/>
    <x v="4"/>
    <s v="Tayabas City"/>
    <n v="109241"/>
    <s v="Pandakake ES"/>
    <s v="CITY OF TAYABAS"/>
    <n v="1"/>
    <n v="1"/>
    <n v="4"/>
    <s v="PROPOSED CONSTRUCTION OF ONE (1) STOREY - FOUR (4) CLASSROOMS SCHOOL BUILDING (WITH COMMON TOILET) WITH PROVISION OF RAINWATER COLLECTOR, SCHOOL FURNITURE, SOLAR PV ENERGY SYSTEM, AND WATER SYSTEM"/>
    <n v="18110071.563164048"/>
    <n v="0"/>
    <s v="Completed"/>
    <n v="1"/>
    <d v="1899-12-30T00:00:00"/>
    <s v="December 7 2023"/>
    <n v="0"/>
    <n v="0"/>
    <d v="1899-12-30T00:00:00"/>
    <d v="1899-12-30T00:00:00"/>
    <d v="1899-12-30T00:00:00"/>
    <d v="1899-12-30T00:00:00"/>
    <d v="1899-12-30T00:00:00"/>
    <s v="WERR"/>
    <n v="0"/>
    <n v="0"/>
    <n v="0"/>
    <n v="0"/>
    <n v="0"/>
    <n v="1"/>
    <n v="0"/>
    <n v="0"/>
    <n v="0"/>
    <n v="0"/>
    <n v="0"/>
    <n v="4"/>
    <n v="0"/>
    <n v="0"/>
    <n v="0"/>
    <n v="0"/>
    <n v="0"/>
    <n v="1"/>
    <n v="0"/>
    <n v="1"/>
    <n v="0"/>
    <n v="4.24"/>
    <m/>
    <n v="0"/>
    <n v="1"/>
    <m/>
    <m/>
    <m/>
    <s v="CY 2024"/>
    <m/>
    <m/>
  </r>
  <r>
    <x v="1"/>
    <x v="5"/>
    <s v="CALAPAN CITY"/>
    <n v="111547"/>
    <s v="Silonay ES"/>
    <s v="CITY OF CALAPAN (Capital)"/>
    <n v="1"/>
    <n v="1"/>
    <n v="3"/>
    <s v="PROPOSED CONSTRUCTION OF ONE (1) STOREY - THREE (3) CLASSROOMS SCHOOL BUILDING (WITH COMMON TOILET) WITH PROVISION OF RAINWATER COLLECTOR AND SCHOOL FURNITURE"/>
    <n v="8578776.1099999994"/>
    <n v="8479929.9499999993"/>
    <s v="Completed"/>
    <n v="1"/>
    <s v="CO IMPLEMENTED"/>
    <s v="CO IMPLEMENTED"/>
    <s v="CO IMPLEMENTED"/>
    <s v="2021-AdmS4(006)-BI-CB-013a-C200"/>
    <s v="CO IMPLEMENTED"/>
    <s v="CO IMPLEMENTED"/>
    <s v="CO IMPLEMENTED"/>
    <s v="CO IMPLEMENTED"/>
    <d v="2022-01-25T00:00:00"/>
    <s v="WERR COPR. INTL. JV. WITH BANCAL CONST, &amp; SUPPLY"/>
    <s v="SCHOOL FURNITURE NOT YET DELIVERED"/>
    <n v="0"/>
    <n v="0"/>
    <n v="0"/>
    <n v="0"/>
    <n v="1"/>
    <n v="0"/>
    <n v="0"/>
    <n v="0"/>
    <n v="0"/>
    <n v="0"/>
    <n v="3"/>
    <n v="0"/>
    <n v="0"/>
    <n v="0"/>
    <n v="0"/>
    <n v="0"/>
    <n v="1"/>
    <n v="0"/>
    <n v="1"/>
    <n v="0"/>
    <n v="2.25"/>
    <m/>
    <n v="0"/>
    <n v="1"/>
    <m/>
    <m/>
    <m/>
    <m/>
    <m/>
    <m/>
  </r>
  <r>
    <x v="1"/>
    <x v="5"/>
    <s v="CALAPAN CITY"/>
    <n v="111547"/>
    <s v="Silonay ES"/>
    <s v="CITY OF CALAPAN (Capital)"/>
    <n v="1"/>
    <m/>
    <n v="2"/>
    <s v="PROPOSED CONSTRUCTION OF ONE (1) STOREY - TWO (2) CLASSROOMS SCHOOL BUILDING (WITH COMMON TOILET) WITH PROVISION OF RAINWATER COLLECTOR AND SCHOOL FURNITURE"/>
    <n v="5719184.0800000001"/>
    <n v="8479929.9499999993"/>
    <s v="Completed"/>
    <n v="1"/>
    <s v="CO IMPLEMENTED"/>
    <s v="CO IMPLEMENTED"/>
    <s v="CO IMPLEMENTED"/>
    <s v="2021-AdmS4(006)-BI-CB-013a-C200"/>
    <s v="CO IMPLEMENTED"/>
    <s v="CO IMPLEMENTED"/>
    <s v="CO IMPLEMENTED"/>
    <s v="CO IMPLEMENTED"/>
    <d v="2022-01-25T00:00:00"/>
    <s v="WERR COPR. INTL. JV. WITH BANCAL CONST, &amp; SUPPLY"/>
    <s v="SCHOOL FURNITURE NOT YET DELIVERED"/>
    <n v="0"/>
    <n v="0"/>
    <n v="0"/>
    <n v="0"/>
    <n v="1"/>
    <n v="0"/>
    <n v="0"/>
    <n v="0"/>
    <n v="0"/>
    <n v="0"/>
    <n v="2"/>
    <n v="0"/>
    <n v="0"/>
    <n v="0"/>
    <n v="0"/>
    <n v="0"/>
    <n v="0"/>
    <n v="0"/>
    <n v="1"/>
    <n v="0"/>
    <n v="6.23"/>
    <m/>
    <m/>
    <m/>
    <m/>
    <m/>
    <m/>
    <s v="CY 2023"/>
    <m/>
    <m/>
  </r>
  <r>
    <x v="1"/>
    <x v="5"/>
    <s v="Marinduque"/>
    <n v="109922"/>
    <s v="Bacongbacong PS"/>
    <s v="Gasan"/>
    <n v="0"/>
    <n v="1"/>
    <n v="4"/>
    <s v="PROPOSED CONSTRUCTION OF ONE (1) STOREY - FOUR (4) CLASSROOMS SCHOOL BUILDING (WITH COMMON TOILET) WITH PROVISION OF RAINWATER COLLECTOR, SCHOOL FURNITURE, PERIMETER FENCE (1 BAY = 3.0m), AND WATER SYSTEM"/>
    <n v="12631518.483307451"/>
    <n v="0"/>
    <s v="Ongoing"/>
    <n v="0.62"/>
    <d v="1899-12-30T00:00:00"/>
    <d v="1899-12-30T00:00:00"/>
    <n v="0"/>
    <n v="0"/>
    <d v="1899-12-30T00:00:00"/>
    <d v="1899-12-30T00:00:00"/>
    <d v="1899-12-30T00:00:00"/>
    <d v="1899-12-30T00:00:00"/>
    <d v="1899-12-30T00:00:00"/>
    <n v="0"/>
    <n v="0"/>
    <n v="0"/>
    <n v="0"/>
    <n v="0"/>
    <n v="1"/>
    <n v="0"/>
    <n v="0"/>
    <n v="0"/>
    <n v="0"/>
    <n v="0"/>
    <n v="4"/>
    <n v="0"/>
    <n v="0"/>
    <n v="0"/>
    <n v="0"/>
    <n v="0"/>
    <n v="1"/>
    <n v="0"/>
    <n v="0"/>
    <n v="0.62"/>
    <n v="0"/>
    <m/>
    <m/>
    <n v="1"/>
    <m/>
    <m/>
    <m/>
    <m/>
    <m/>
    <m/>
    <m/>
  </r>
  <r>
    <x v="1"/>
    <x v="5"/>
    <s v="Occidental Mindoro"/>
    <n v="110128"/>
    <s v="EMOK ES"/>
    <s v="MAGSAYSAY"/>
    <n v="0"/>
    <n v="1"/>
    <n v="4"/>
    <s v="CONSTRUCTION OF ONE (1) STOREY - FOUR (4) CLASSROOMS SCHOOL BUILDING (WITH COMMON TOILET) WITH PROVISION OF RAINWATER COLLECTOR, SCHOOL FURNITURE, SOLAR PV ENERGY SYSTEM, AND WATER SYSTEM"/>
    <n v="18796598.33728591"/>
    <n v="0"/>
    <s v="Terminated"/>
    <n v="0.15820000000000001"/>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n v="0"/>
    <n v="0"/>
    <n v="0"/>
    <n v="0"/>
    <n v="0"/>
    <n v="1"/>
    <n v="0"/>
    <n v="0"/>
    <n v="0"/>
    <n v="0"/>
    <n v="0"/>
    <n v="4"/>
    <n v="0"/>
    <n v="0"/>
    <n v="0"/>
    <n v="0"/>
    <n v="0"/>
    <n v="1"/>
    <n v="0.15820000000000001"/>
    <n v="0"/>
    <m/>
    <m/>
    <n v="0"/>
    <n v="1"/>
    <m/>
    <m/>
    <m/>
    <m/>
    <m/>
    <m/>
  </r>
  <r>
    <x v="1"/>
    <x v="5"/>
    <s v="Palawan"/>
    <n v="305600"/>
    <s v="Tabon National High School"/>
    <s v="Quezon"/>
    <n v="2"/>
    <n v="1"/>
    <n v="4"/>
    <s v="PROPOSED CONSTRUCTION OF ONE (1) STOREY - FOUR (4) CLASSROOMS SCHOOL BUILDING (WITH COMMON TOILET) WITH PROVISION OF RAINWATER COLLECTOR, SCHOOL FURNITURE, SOLAR PV ENERGY SYSTEM, AND WATER SYSTEM"/>
    <n v="18320194.755456444"/>
    <n v="0"/>
    <s v="Abandoned"/>
    <n v="0.2"/>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s v="terminated (implemented by C.O)"/>
    <n v="0"/>
    <n v="0"/>
    <n v="0"/>
    <n v="0"/>
    <n v="0"/>
    <n v="1"/>
    <n v="0"/>
    <n v="0"/>
    <n v="0"/>
    <n v="0"/>
    <n v="0"/>
    <n v="4"/>
    <n v="0"/>
    <n v="0"/>
    <n v="0"/>
    <n v="0"/>
    <n v="0"/>
    <n v="1"/>
    <n v="0.2"/>
    <n v="0"/>
    <m/>
    <m/>
    <n v="0"/>
    <n v="1"/>
    <m/>
    <m/>
    <m/>
    <m/>
    <m/>
    <m/>
  </r>
  <r>
    <x v="1"/>
    <x v="6"/>
    <s v="Isabela City"/>
    <n v="133031"/>
    <s v="Caro ES"/>
    <s v="CITY OF ISABELA (Capital)"/>
    <n v="0"/>
    <n v="1"/>
    <n v="2"/>
    <s v="PROPOSED CONSTRUCTION OF  (1) ONE STOREY - TWO (2) CLASSROOMS SCHOOL BUILDING (WITHOUT TOILET) WITH PROVISION OF RAINWATER COLLECTOR, WATER AND SANITATION FACILITIES (4 - SEATER), SCHOOL FURNITURE, SOLAR PV ENERGY SYSTEM, AND WATER SYSTEM"/>
    <n v="10045807.57199249"/>
    <n v="0"/>
    <s v="Ongoing"/>
    <n v="0.18"/>
    <d v="1899-12-30T00:00:00"/>
    <d v="1899-12-30T00:00:00"/>
    <n v="0"/>
    <n v="0"/>
    <d v="1899-12-30T00:00:00"/>
    <d v="1899-12-30T00:00:00"/>
    <d v="1899-12-30T00:00:00"/>
    <d v="1899-12-30T00:00:00"/>
    <d v="1899-12-30T00:00:00"/>
    <s v="PRISMOIDAL CONSRUCTION CORPORATION"/>
    <s v="CENTRAL OFFICE MANAGED"/>
    <n v="0"/>
    <n v="0"/>
    <n v="0"/>
    <n v="1"/>
    <n v="0"/>
    <n v="0"/>
    <n v="0"/>
    <n v="0"/>
    <n v="0"/>
    <n v="2"/>
    <n v="0"/>
    <n v="0"/>
    <n v="0"/>
    <n v="0"/>
    <n v="0"/>
    <n v="1"/>
    <n v="0"/>
    <n v="0"/>
    <n v="0.18"/>
    <n v="0"/>
    <m/>
    <m/>
    <n v="0"/>
    <n v="1"/>
    <m/>
    <m/>
    <m/>
    <m/>
    <m/>
    <m/>
  </r>
  <r>
    <x v="1"/>
    <x v="6"/>
    <s v="Zamboanga City"/>
    <n v="126129"/>
    <s v="Sapa Dulian ES"/>
    <s v="ZAMBOANGA CITY"/>
    <n v="2"/>
    <n v="1"/>
    <n v="2"/>
    <s v="CONSTRUCTION OF ONE (1) STOREY - TWO (2) CLASSROOMS SCHOOL BUILDING (WITH TOILET) WITH PROVISION OF SCHOOL FURNITURE, SOLAR PV ENERGY SYSTEM, AND  OF DRILLING FOR DEEPWELL  WATER SYSTEM &amp; SOLAR PUMP"/>
    <n v="21293479.9976114"/>
    <n v="0"/>
    <s v="Ongoing"/>
    <n v="0.34"/>
    <d v="1899-12-30T00:00:00"/>
    <d v="1899-12-30T00:00:00"/>
    <n v="0"/>
    <n v="0"/>
    <d v="1899-12-30T00:00:00"/>
    <d v="1899-12-30T00:00:00"/>
    <d v="1899-12-30T00:00:00"/>
    <d v="1899-12-30T00:00:00"/>
    <d v="1899-12-30T00:00:00"/>
    <s v="PRISMOIDAL CONSRUCTION CORPORATION"/>
    <s v="CENTRAL OFFICE MANAGED"/>
    <n v="0"/>
    <n v="0"/>
    <n v="0"/>
    <n v="1"/>
    <n v="0"/>
    <n v="0"/>
    <n v="0"/>
    <n v="0"/>
    <n v="0"/>
    <n v="2"/>
    <n v="0"/>
    <n v="0"/>
    <n v="0"/>
    <n v="0"/>
    <n v="0"/>
    <n v="1"/>
    <n v="0"/>
    <n v="0"/>
    <n v="0.34"/>
    <n v="0"/>
    <m/>
    <m/>
    <n v="0"/>
    <n v="1"/>
    <m/>
    <m/>
    <m/>
    <m/>
    <m/>
    <m/>
  </r>
  <r>
    <x v="1"/>
    <x v="6"/>
    <s v="Zamboanga City"/>
    <n v="126129"/>
    <s v="Sapa Dulian ES"/>
    <s v="ZAMBOANGA CITY"/>
    <n v="2"/>
    <m/>
    <n v="2"/>
    <s v="CONSTRUCTION OF ONE (1) STOREY - TWO (2) CLASSROOMS SCHOOL BUILDING (WITH TOILET) WITH PROVISION OF SCHOOL FURNITURE, SOLAR PV ENERGY SYSTEM, AND  OF DRILLING FOR DEEPWELL  WATER SYSTEM &amp; SOLAR PUMP"/>
    <n v="6520"/>
    <n v="0"/>
    <s v="Ongoing"/>
    <n v="0.34"/>
    <d v="1899-12-30T00:00:00"/>
    <d v="1899-12-30T00:00:00"/>
    <n v="0"/>
    <n v="0"/>
    <d v="1899-12-30T00:00:00"/>
    <d v="1899-12-30T00:00:00"/>
    <d v="1899-12-30T00:00:00"/>
    <d v="1899-12-30T00:00:00"/>
    <d v="1899-12-30T00:00:00"/>
    <s v="PRISMOIDAL CONSRUCTION CORPORATION"/>
    <s v="CENTRAL OFFICE MANAGED"/>
    <n v="0"/>
    <n v="0"/>
    <n v="0"/>
    <n v="1"/>
    <n v="0"/>
    <n v="0"/>
    <n v="0"/>
    <n v="0"/>
    <n v="0"/>
    <n v="2"/>
    <n v="0"/>
    <n v="0"/>
    <n v="0"/>
    <n v="0"/>
    <n v="0"/>
    <n v="0"/>
    <n v="0"/>
    <n v="0"/>
    <n v="0"/>
    <n v="0.34"/>
    <m/>
    <m/>
    <n v="0"/>
    <n v="0"/>
    <m/>
    <m/>
    <m/>
    <m/>
    <m/>
    <m/>
  </r>
  <r>
    <x v="1"/>
    <x v="6"/>
    <s v="Zamboanga del Norte"/>
    <n v="195529"/>
    <s v="Basak ES"/>
    <s v="SIAYAN"/>
    <n v="2"/>
    <n v="1"/>
    <n v="2"/>
    <s v="CONSTRUCTION OF ONE (1) STOREY - TWO (2) CLASSROOMS SCHOOL BUILDING (WITH COMMON TOILET) WITH PROVISION OF RAINWATER COLLECTOR, SCHOOL FURNITURE, SOLAR PV ENERGY SYSTEM AND WATER SYSTEM"/>
    <n v="10394988.939713612"/>
    <n v="0"/>
    <s v="Ongoing"/>
    <n v="0"/>
    <d v="1899-12-30T00:00:00"/>
    <d v="1899-12-30T00:00:00"/>
    <n v="0"/>
    <n v="0"/>
    <d v="1899-12-30T00:00:00"/>
    <d v="1899-12-30T00:00:00"/>
    <d v="1899-12-30T00:00:00"/>
    <d v="1899-12-30T00:00:00"/>
    <d v="1899-12-30T00:00:00"/>
    <s v="PRISMOIDAL CONSRUCTION CORPORATION"/>
    <s v="CENTRAL OFFICE MANAGED"/>
    <n v="0"/>
    <n v="0"/>
    <n v="0"/>
    <n v="1"/>
    <n v="0"/>
    <n v="0"/>
    <n v="0"/>
    <n v="0"/>
    <n v="0"/>
    <n v="2"/>
    <n v="0"/>
    <n v="0"/>
    <n v="0"/>
    <n v="0"/>
    <n v="0"/>
    <n v="1"/>
    <n v="0"/>
    <n v="0"/>
    <n v="0"/>
    <n v="0"/>
    <m/>
    <m/>
    <n v="0"/>
    <n v="1"/>
    <m/>
    <m/>
    <m/>
    <m/>
    <m/>
    <m/>
  </r>
  <r>
    <x v="1"/>
    <x v="6"/>
    <s v="Zamboanga del Sur"/>
    <n v="300000"/>
    <s v="Digon National High School"/>
    <s v="MARGOSATUBIG"/>
    <n v="2"/>
    <n v="1"/>
    <n v="4"/>
    <s v="CONSTRUCTION OF ONE (1) STOREY - FOUR (4) CLASSROOMS SCHOOL BUILDING (WITH COMMON TOILET) WITH PROVISION OF RAINWATER COLLECTOR, SCHOOL FURNITURE, SOLAR PV ENERGY SYSTEM, AND WATER SYSTEM"/>
    <n v="18679356.239999998"/>
    <n v="0"/>
    <s v="Abandoned"/>
    <n v="0.25"/>
    <d v="2022-08-29T00:00:00"/>
    <d v="1899-12-30T00:00:00"/>
    <n v="0"/>
    <n v="0"/>
    <d v="1899-12-30T00:00:00"/>
    <d v="1899-12-30T00:00:00"/>
    <d v="1899-12-30T00:00:00"/>
    <d v="1899-12-30T00:00:00"/>
    <d v="2022-05-31T00:00:00"/>
    <s v="PRISMOIDAL CONSRUCTION CORPORATION"/>
    <s v="CENTRAL OFFICE MANAGED"/>
    <n v="0"/>
    <n v="0"/>
    <n v="0"/>
    <n v="0"/>
    <n v="0"/>
    <n v="1"/>
    <n v="0"/>
    <n v="0"/>
    <n v="0"/>
    <n v="0"/>
    <n v="0"/>
    <n v="4"/>
    <n v="0"/>
    <n v="0"/>
    <n v="0"/>
    <n v="0"/>
    <n v="0"/>
    <n v="1"/>
    <n v="0.25"/>
    <n v="0"/>
    <m/>
    <m/>
    <n v="0"/>
    <n v="1"/>
    <m/>
    <m/>
    <m/>
    <m/>
    <m/>
    <m/>
  </r>
  <r>
    <x v="1"/>
    <x v="6"/>
    <s v="Zamboanga Sibugay"/>
    <n v="125639"/>
    <s v="Datagan ES"/>
    <s v="Kabasalan"/>
    <n v="2"/>
    <n v="1"/>
    <n v="3"/>
    <s v="PROPOSED CONSTRUCTION OF ONE (1) STOREY - THREE (3) CLASSROOMS SCHOOL BUILDING (WITH COMMON TOILET) WITH PROVISION OF RAINWATER COLLECTOR, SCHOOL FURNITURE, SOLAR PV ENERGY SYSTEM, AND WATER SYSTEM"/>
    <n v="16697503.52"/>
    <n v="0"/>
    <s v="Ongoing"/>
    <n v="0.38"/>
    <d v="1899-12-30T00:00:00"/>
    <d v="1899-12-30T00:00:00"/>
    <n v="0"/>
    <n v="0"/>
    <d v="1899-12-30T00:00:00"/>
    <d v="1899-12-30T00:00:00"/>
    <d v="1899-12-30T00:00:00"/>
    <d v="1899-12-30T00:00:00"/>
    <d v="1899-12-30T00:00:00"/>
    <s v="PRISMOIDAL CONSRUCTION CORPORATION"/>
    <s v="CENTRAL OFFICE MANAGED"/>
    <n v="0"/>
    <n v="0"/>
    <n v="0"/>
    <n v="1"/>
    <n v="0"/>
    <n v="0"/>
    <n v="0"/>
    <n v="0"/>
    <n v="0"/>
    <n v="3"/>
    <n v="0"/>
    <n v="0"/>
    <n v="0"/>
    <n v="0"/>
    <n v="0"/>
    <n v="1"/>
    <n v="0"/>
    <n v="0"/>
    <n v="0.38"/>
    <n v="0"/>
    <m/>
    <m/>
    <n v="0"/>
    <n v="1"/>
    <m/>
    <m/>
    <m/>
    <m/>
    <m/>
    <m/>
  </r>
  <r>
    <x v="1"/>
    <x v="7"/>
    <s v="Camarines Norte"/>
    <n v="501259"/>
    <s v="Malaya IS"/>
    <s v="LABO WEST"/>
    <n v="1"/>
    <n v="1"/>
    <n v="4"/>
    <s v="PROPOSED CONSTRUCTION OF ONE (1) STOREY - FOUR (4) CLASSROOMS SCHOOL BUILDING (WITHOUT TOILET) WITH PROVISION OF RAINWATER COLLECTOR, SOLAR ENERGY AND WATER SYSTEMS AND SCHOOL FURNITURE AND FENCING AND SLOPE PROTECTION"/>
    <n v="29291757.984699998"/>
    <n v="0"/>
    <s v="Terminated"/>
    <n v="0.3"/>
    <d v="1899-12-30T00:00:00"/>
    <d v="1899-12-30T00:00:00"/>
    <n v="0"/>
    <n v="0"/>
    <d v="1899-12-30T00:00:00"/>
    <d v="1899-12-30T00:00:00"/>
    <d v="1899-12-30T00:00:00"/>
    <d v="1899-12-30T00:00:00"/>
    <d v="1899-12-30T00:00:00"/>
    <n v="0"/>
    <s v="CENTRAL OFFICE IMPLEMENTED"/>
    <n v="0"/>
    <n v="0"/>
    <n v="0"/>
    <n v="0"/>
    <n v="0"/>
    <n v="1"/>
    <n v="0"/>
    <n v="0"/>
    <n v="0"/>
    <n v="0"/>
    <n v="0"/>
    <n v="4"/>
    <n v="0"/>
    <n v="0"/>
    <n v="0"/>
    <n v="0"/>
    <n v="0"/>
    <n v="1"/>
    <n v="0.3"/>
    <n v="0"/>
    <m/>
    <m/>
    <n v="0"/>
    <n v="1"/>
    <m/>
    <m/>
    <m/>
    <m/>
    <m/>
    <m/>
  </r>
  <r>
    <x v="1"/>
    <x v="7"/>
    <s v="Camarines Sur"/>
    <n v="113033"/>
    <s v="Bagong Sirang Elementary School"/>
    <s v="SIRUMA"/>
    <n v="4"/>
    <n v="1"/>
    <n v="3"/>
    <s v="PROPOSED CONSTRUCTION OF ONE (1) STOREY - THREE (3) CLASSROOMS SCHOOL BUILDING WITH PROVISION OF RAINWATER COLLECTOR,SCHOOL FURNITURE,  WATER SANITATION AND WATER SYSTEM"/>
    <n v="10580022.831897475"/>
    <n v="0"/>
    <s v="Completed"/>
    <n v="1"/>
    <d v="1899-12-30T00:00:00"/>
    <d v="1899-12-30T00:00:00"/>
    <n v="0"/>
    <n v="0"/>
    <d v="1899-12-30T00:00:00"/>
    <d v="1899-12-30T00:00:00"/>
    <d v="1899-12-30T00:00:00"/>
    <d v="1899-12-30T00:00:00"/>
    <d v="1899-12-30T00:00:00"/>
    <n v="0"/>
    <n v="0"/>
    <n v="0"/>
    <n v="0"/>
    <n v="0"/>
    <n v="0"/>
    <n v="1"/>
    <n v="0"/>
    <n v="0"/>
    <n v="0"/>
    <n v="0"/>
    <n v="0"/>
    <n v="3"/>
    <n v="0"/>
    <n v="0"/>
    <n v="0"/>
    <n v="0"/>
    <n v="0"/>
    <n v="1"/>
    <n v="0"/>
    <n v="0.55000000000000004"/>
    <n v="0.44999999999999996"/>
    <n v="5.25"/>
    <m/>
    <n v="1"/>
    <m/>
    <m/>
    <m/>
    <m/>
    <m/>
    <m/>
    <m/>
  </r>
  <r>
    <x v="1"/>
    <x v="7"/>
    <s v="Camarines Sur"/>
    <n v="113107"/>
    <s v="San Rafael ES"/>
    <s v="TIGAON"/>
    <n v="4"/>
    <n v="1"/>
    <n v="4"/>
    <s v="CONSTRUCTION OF ONE (1) STOREY - FOUR (4) CLASSROOMS SCHOOL BUILDING (WITH COMMON TOILET) WITH PROVISION OF RAINWATER COLLECTOR, SCHOOL FURNITURE AND WATER SYSTEM"/>
    <n v="10240762.831897477"/>
    <n v="0"/>
    <s v="Completed"/>
    <n v="1"/>
    <d v="1899-12-30T00:00:00"/>
    <d v="1899-12-30T00:00:00"/>
    <n v="0"/>
    <n v="0"/>
    <d v="1899-12-30T00:00:00"/>
    <d v="1899-12-30T00:00:00"/>
    <d v="1899-12-30T00:00:00"/>
    <d v="1899-12-30T00:00:00"/>
    <d v="1899-12-30T00:00:00"/>
    <n v="0"/>
    <n v="0"/>
    <n v="0"/>
    <n v="0"/>
    <n v="0"/>
    <n v="0"/>
    <n v="1"/>
    <n v="0"/>
    <n v="0"/>
    <n v="0"/>
    <n v="0"/>
    <n v="0"/>
    <n v="4"/>
    <n v="0"/>
    <n v="0"/>
    <n v="0"/>
    <n v="0"/>
    <n v="0"/>
    <n v="1"/>
    <n v="0"/>
    <n v="0.45"/>
    <n v="0.55000000000000004"/>
    <n v="5.25"/>
    <m/>
    <n v="0"/>
    <n v="1"/>
    <m/>
    <m/>
    <m/>
    <m/>
    <m/>
    <m/>
  </r>
  <r>
    <x v="1"/>
    <x v="7"/>
    <s v="Camarines Sur"/>
    <n v="112358"/>
    <s v="Santiago Elementary School"/>
    <s v="BALATAN"/>
    <n v="5"/>
    <n v="1"/>
    <n v="4"/>
    <s v="PROPOSED CONSTRUCTION OF TWO (2) UNITS ONE (1) STOREY - TWO (2) CLASSROOMS SCHOOL BUILDING (WITH COMMON TOILET) WITH PROVISION OF RAINWATER COLLECTOR, SCHOOL FURNITURE, AND WATER SYSTEM"/>
    <n v="14849440.7976308"/>
    <n v="0"/>
    <s v="Ongoing"/>
    <n v="0.99"/>
    <m/>
    <m/>
    <n v="0"/>
    <n v="0"/>
    <d v="1899-12-30T00:00:00"/>
    <d v="1899-12-30T00:00:00"/>
    <d v="1899-12-30T00:00:00"/>
    <d v="1899-12-30T00:00:00"/>
    <d v="1899-12-30T00:00:00"/>
    <n v="0"/>
    <n v="0"/>
    <n v="0"/>
    <n v="0"/>
    <n v="0"/>
    <n v="1"/>
    <n v="0"/>
    <n v="0"/>
    <n v="0"/>
    <n v="0"/>
    <n v="0"/>
    <n v="4"/>
    <n v="0"/>
    <n v="0"/>
    <n v="0"/>
    <n v="0"/>
    <n v="0"/>
    <n v="1"/>
    <n v="0"/>
    <n v="0"/>
    <n v="0.45"/>
    <n v="0.54"/>
    <n v="6.25"/>
    <m/>
    <n v="0"/>
    <n v="1"/>
    <m/>
    <m/>
    <m/>
    <m/>
    <m/>
    <m/>
  </r>
  <r>
    <x v="1"/>
    <x v="7"/>
    <s v="Catanduanes"/>
    <n v="113214"/>
    <s v="Sabloyon Elementary School"/>
    <s v="CARAMORAN"/>
    <n v="0"/>
    <n v="1"/>
    <n v="2"/>
    <s v="CONSTRUCTION OF ONE (1) STOREY - TWO (2) CLASSROOMS SCHOOL BUILDING (WITH COMMON TOILET) WITH PROVISION OF RAINWATER COLLECTOR, PERIMETER FENCE (1 BAY = 3.0m)"/>
    <n v="10114683.146746"/>
    <n v="0"/>
    <s v="Terminated"/>
    <n v="5.0500000000000003E-2"/>
    <m/>
    <m/>
    <m/>
    <m/>
    <m/>
    <m/>
    <m/>
    <m/>
    <m/>
    <m/>
    <s v="FOR TERMINATION"/>
    <n v="0"/>
    <n v="0"/>
    <n v="0"/>
    <n v="0"/>
    <n v="0"/>
    <n v="1"/>
    <n v="0"/>
    <n v="0"/>
    <n v="0"/>
    <n v="0"/>
    <n v="0"/>
    <n v="2"/>
    <n v="0"/>
    <n v="0"/>
    <n v="0"/>
    <n v="0"/>
    <n v="0"/>
    <n v="1"/>
    <n v="5.0500000000000003E-2"/>
    <n v="0"/>
    <m/>
    <m/>
    <n v="0"/>
    <n v="1"/>
    <m/>
    <m/>
    <m/>
    <m/>
    <m/>
    <m/>
  </r>
  <r>
    <x v="1"/>
    <x v="7"/>
    <s v="Catanduanes"/>
    <n v="113356"/>
    <s v="Buenavista ES"/>
    <s v="VIRAC (Capital)"/>
    <n v="0"/>
    <n v="1"/>
    <n v="2"/>
    <s v="CONSTRUCTION OF ONE (1) STOREY - TWO (2) CLASSROOMS SCHOOL BUILDING (WITH COMMON TOILET) WITH PROVISION OF RAINWATER COLLECTOR, PERIMETER FENCE (1 BAY = 3.0m)"/>
    <n v="10114683.146746"/>
    <n v="0"/>
    <s v="Terminated"/>
    <n v="0.55000000000000004"/>
    <m/>
    <m/>
    <m/>
    <m/>
    <m/>
    <m/>
    <m/>
    <m/>
    <m/>
    <m/>
    <s v="FOR TERMINATION"/>
    <n v="0"/>
    <n v="0"/>
    <n v="0"/>
    <n v="0"/>
    <n v="0"/>
    <n v="1"/>
    <n v="0"/>
    <n v="0"/>
    <n v="0"/>
    <n v="0"/>
    <n v="0"/>
    <n v="2"/>
    <n v="0"/>
    <n v="0"/>
    <n v="0"/>
    <n v="0"/>
    <n v="0"/>
    <n v="1"/>
    <n v="0.55000000000000004"/>
    <n v="0"/>
    <m/>
    <m/>
    <n v="0"/>
    <n v="1"/>
    <m/>
    <m/>
    <m/>
    <m/>
    <m/>
    <m/>
  </r>
  <r>
    <x v="1"/>
    <x v="7"/>
    <s v="Sorsogon"/>
    <n v="114142"/>
    <s v="Cristo Elementary School"/>
    <s v="DONSOL"/>
    <n v="1"/>
    <n v="1"/>
    <n v="2"/>
    <s v="PROPOSED CONSTRUCTION OF ONE (1) STOREY - TWO (2) CLASSROOMS SCHOOL BUILDING (WITH COMMON TOILET) WITH PROVISION OF RAINWATER COLLECTOR AND SCHOOL FURNITURE"/>
    <n v="7538498.7560125794"/>
    <n v="0"/>
    <s v="Completed"/>
    <n v="1"/>
    <d v="1899-12-30T00:00:00"/>
    <d v="1899-12-30T00:00:00"/>
    <n v="0"/>
    <n v="0"/>
    <d v="1899-12-30T00:00:00"/>
    <d v="1899-12-30T00:00:00"/>
    <d v="1899-12-30T00:00:00"/>
    <d v="1899-12-30T00:00:00"/>
    <d v="1899-12-30T00:00:00"/>
    <n v="0"/>
    <s v="Inaugurated (November)"/>
    <n v="0"/>
    <n v="0"/>
    <n v="0"/>
    <n v="0"/>
    <n v="1"/>
    <n v="0"/>
    <n v="0"/>
    <n v="0"/>
    <n v="0"/>
    <n v="0"/>
    <n v="2"/>
    <n v="0"/>
    <n v="0"/>
    <n v="0"/>
    <n v="0"/>
    <n v="0"/>
    <n v="1"/>
    <n v="0"/>
    <n v="1"/>
    <n v="0"/>
    <n v="6.23"/>
    <m/>
    <m/>
    <m/>
    <m/>
    <m/>
    <m/>
    <s v="CY 2023"/>
    <m/>
    <m/>
  </r>
  <r>
    <x v="1"/>
    <x v="7"/>
    <s v="Sorsogon"/>
    <n v="114296"/>
    <s v="Malbog Elementary School"/>
    <s v="MAGALLANES"/>
    <n v="1"/>
    <n v="1"/>
    <n v="4"/>
    <s v="CONSTRUCTION OF ONE (1) STOREY - FOUR (4) CLASSROOMS SCHOOL BUILDING (WITH COMMON TOILET) WITH PROVISION OF RAINWATER COLLECTOR,SCHOOL FURNITURE,WATER SANITATION AND WATER SYSTEM"/>
    <n v="10174305.441249"/>
    <n v="0"/>
    <s v="Completed"/>
    <n v="1"/>
    <d v="1899-12-30T00:00:00"/>
    <d v="1899-12-30T00:00:00"/>
    <n v="0"/>
    <n v="0"/>
    <d v="1899-12-30T00:00:00"/>
    <d v="1899-12-30T00:00:00"/>
    <d v="1899-12-30T00:00:00"/>
    <d v="1899-12-30T00:00:00"/>
    <d v="1899-12-30T00:00:00"/>
    <n v="0"/>
    <n v="0"/>
    <n v="0"/>
    <n v="0"/>
    <n v="0"/>
    <n v="0"/>
    <n v="1"/>
    <n v="0"/>
    <n v="0"/>
    <n v="0"/>
    <n v="0"/>
    <n v="0"/>
    <n v="4"/>
    <n v="0"/>
    <n v="0"/>
    <n v="0"/>
    <n v="0"/>
    <n v="0"/>
    <n v="1"/>
    <n v="0"/>
    <n v="1"/>
    <n v="0"/>
    <n v="6.24"/>
    <m/>
    <n v="1"/>
    <m/>
    <m/>
    <m/>
    <m/>
    <s v="CY 2024"/>
    <m/>
    <m/>
  </r>
  <r>
    <x v="1"/>
    <x v="8"/>
    <s v="Aklan"/>
    <n v="500544"/>
    <s v="Mambuquiao Integrated School"/>
    <s v="BATAN"/>
    <n v="1"/>
    <n v="1"/>
    <n v="4"/>
    <s v=" CONSTRUCTION OF ONE (1) STOREY - FOUR (4) CLASSROOMS SCHOOL BUILDING (WITH COMMON TOILET) WITH PROVISION OF RAINWATER COLLECTOR, SCHOOL FURNITURE, SOLAR PV ENERGY SYSTEM, AND WATER SYSTEM"/>
    <n v="19683914.120000001"/>
    <n v="0"/>
    <s v="Completed"/>
    <n v="1"/>
    <d v="1899-12-30T00:00:00"/>
    <d v="1899-12-30T00:00:00"/>
    <n v="0"/>
    <n v="0"/>
    <d v="1899-12-30T00:00:00"/>
    <d v="1899-12-30T00:00:00"/>
    <d v="1899-12-30T00:00:00"/>
    <d v="1899-12-30T00:00:00"/>
    <d v="1899-12-30T00:00:00"/>
    <n v="0"/>
    <s v="CO PROCURED"/>
    <n v="0"/>
    <n v="0"/>
    <n v="0"/>
    <n v="0"/>
    <n v="1"/>
    <n v="0"/>
    <n v="0"/>
    <n v="0"/>
    <n v="0"/>
    <n v="0"/>
    <n v="4"/>
    <n v="0"/>
    <n v="0"/>
    <n v="0"/>
    <n v="0"/>
    <n v="0"/>
    <n v="1"/>
    <n v="0"/>
    <n v="1"/>
    <n v="0"/>
    <n v="2.2400000000000002"/>
    <m/>
    <n v="0"/>
    <n v="1"/>
    <m/>
    <m/>
    <m/>
    <s v="CY 2024"/>
    <m/>
    <m/>
  </r>
  <r>
    <x v="1"/>
    <x v="8"/>
    <s v="Aklan"/>
    <n v="114804"/>
    <s v="Bacyang PS"/>
    <s v="MADALAG"/>
    <n v="1"/>
    <n v="1"/>
    <n v="4"/>
    <s v=" CONSTRUCTION OF ONE (1) STOREY - FOUR (4) CLASSROOMS SCHOOL BUILDING (WITH COMMON TOILET) WITH PROVISION OF RAINWATER COLLECTOR, SCHOOL FURNITURE, SOLAR PV ENERGY SYSTEM, AND WATER SYSTEM"/>
    <n v="19567467.600000001"/>
    <n v="0"/>
    <s v="Completed"/>
    <n v="1"/>
    <d v="1899-12-30T00:00:00"/>
    <d v="1899-12-30T00:00:00"/>
    <n v="0"/>
    <n v="0"/>
    <d v="1899-12-30T00:00:00"/>
    <d v="1899-12-30T00:00:00"/>
    <d v="1899-12-30T00:00:00"/>
    <d v="1899-12-30T00:00:00"/>
    <d v="1899-12-30T00:00:00"/>
    <n v="0"/>
    <s v="CO PROCURED"/>
    <n v="0"/>
    <n v="0"/>
    <n v="0"/>
    <n v="0"/>
    <n v="1"/>
    <n v="0"/>
    <n v="0"/>
    <n v="0"/>
    <n v="0"/>
    <n v="0"/>
    <n v="4"/>
    <n v="0"/>
    <n v="0"/>
    <n v="0"/>
    <n v="0"/>
    <n v="0"/>
    <n v="1"/>
    <n v="0"/>
    <n v="1"/>
    <n v="0"/>
    <n v="5.24"/>
    <m/>
    <n v="0"/>
    <n v="1"/>
    <m/>
    <m/>
    <m/>
    <s v="CY 2024"/>
    <m/>
    <m/>
  </r>
  <r>
    <x v="1"/>
    <x v="8"/>
    <s v="Antique"/>
    <n v="178514"/>
    <s v="Omlot PS (realigned from Tigunhao PS)"/>
    <s v="Laua-an"/>
    <n v="0"/>
    <n v="1"/>
    <n v="4"/>
    <s v=" CONSTRUCTION OF ONE (1) STOREY - FOUR (4) CLASSROOMS SCHOOL BUILDING (WITH COMMON TOILET) WITH PROVISION OF RAINWATER COLLECTOR, SCHOOL FURNITURE, SOLAR PV ENERGY SYSTEM, AND WATER SYSTEM"/>
    <n v="20850221.18"/>
    <n v="0"/>
    <s v="Completed"/>
    <n v="1"/>
    <d v="1899-12-30T00:00:00"/>
    <d v="1899-12-30T00:00:00"/>
    <n v="0"/>
    <n v="0"/>
    <d v="1899-12-30T00:00:00"/>
    <d v="1899-12-30T00:00:00"/>
    <d v="1899-12-30T00:00:00"/>
    <d v="1899-12-30T00:00:00"/>
    <d v="1899-12-30T00:00:00"/>
    <n v="0"/>
    <s v="CO PROCURED. The school was re-aligned to Omlot PS"/>
    <n v="0"/>
    <n v="0"/>
    <n v="0"/>
    <n v="0"/>
    <n v="1"/>
    <n v="0"/>
    <n v="0"/>
    <n v="0"/>
    <n v="0"/>
    <n v="0"/>
    <n v="4"/>
    <n v="0"/>
    <n v="0"/>
    <n v="0"/>
    <n v="0"/>
    <n v="0"/>
    <n v="1"/>
    <n v="0"/>
    <n v="1"/>
    <n v="0"/>
    <n v="1.25"/>
    <m/>
    <n v="0"/>
    <n v="1"/>
    <m/>
    <m/>
    <m/>
    <m/>
    <m/>
    <m/>
  </r>
  <r>
    <x v="1"/>
    <x v="8"/>
    <s v="Capiz"/>
    <n v="115617"/>
    <s v="Bantigue ES"/>
    <s v="PANAY"/>
    <n v="1"/>
    <n v="1"/>
    <n v="4"/>
    <s v="CONSTRUCTION OF ONE (1) STOREY - FOUR (4) CLASSROOMS SCHOOL BUILDING (WITH COMMON TOILET) WITH PROVISION OF RAINWATER COLLECTOR, SCHOOL FURNITURE, SOLAR PV ENERGY SYSTEM, AND WATER SYSTEM"/>
    <n v="20322685.02"/>
    <n v="0"/>
    <s v="Ongoing"/>
    <n v="0"/>
    <d v="1899-12-30T00:00:00"/>
    <d v="1899-12-30T00:00:00"/>
    <n v="0"/>
    <n v="0"/>
    <d v="1899-12-30T00:00:00"/>
    <d v="1899-12-30T00:00:00"/>
    <d v="1899-12-30T00:00:00"/>
    <d v="1899-12-30T00:00:00"/>
    <d v="1899-12-30T00:00:00"/>
    <n v="0"/>
    <s v="CO PROCURED"/>
    <n v="0"/>
    <n v="0"/>
    <n v="0"/>
    <n v="1"/>
    <n v="0"/>
    <n v="0"/>
    <n v="0"/>
    <n v="0"/>
    <n v="0"/>
    <n v="4"/>
    <n v="0"/>
    <n v="0"/>
    <n v="0"/>
    <n v="0"/>
    <n v="0"/>
    <n v="1"/>
    <n v="0"/>
    <n v="0"/>
    <n v="0"/>
    <n v="0"/>
    <m/>
    <m/>
    <n v="0"/>
    <n v="1"/>
    <m/>
    <m/>
    <m/>
    <m/>
    <m/>
    <m/>
  </r>
  <r>
    <x v="1"/>
    <x v="8"/>
    <s v="Iloilo"/>
    <n v="501248"/>
    <s v="Adgao-Tagpuan-Ingay Integrated School"/>
    <s v="TUBUNGAN"/>
    <n v="1"/>
    <n v="1"/>
    <n v="4"/>
    <s v=" CONSTRUCTION OF ONE (1) STOREY - FOUR (4) CLASSROOMS SCHOOL BUILDING (WITH COMMON TOILET) WITH PROVISION OF RAINWATER COLLECTOR, SCHOOL FURNITURE,  SOLAR PV ENERGY SYSTEM, AND WATER SYSTEM"/>
    <n v="17764390.359999999"/>
    <n v="0"/>
    <s v="Ongoing"/>
    <n v="0.98"/>
    <d v="1899-12-30T00:00:00"/>
    <d v="1899-12-30T00:00:00"/>
    <n v="0"/>
    <n v="0"/>
    <d v="1899-12-30T00:00:00"/>
    <d v="1899-12-30T00:00:00"/>
    <d v="1899-12-30T00:00:00"/>
    <d v="1899-12-30T00:00:00"/>
    <d v="1899-12-30T00:00:00"/>
    <n v="0"/>
    <s v="CO PROCURED; Rectification of Punchlist"/>
    <n v="0"/>
    <n v="0"/>
    <n v="0"/>
    <n v="1"/>
    <n v="0"/>
    <n v="0"/>
    <n v="0"/>
    <n v="0"/>
    <n v="0"/>
    <n v="4"/>
    <n v="0"/>
    <n v="0"/>
    <n v="0"/>
    <n v="0"/>
    <n v="0"/>
    <n v="1"/>
    <n v="0"/>
    <n v="0"/>
    <n v="0.95"/>
    <n v="3.0000000000000027E-2"/>
    <m/>
    <m/>
    <n v="0"/>
    <n v="1"/>
    <m/>
    <m/>
    <m/>
    <m/>
    <m/>
    <m/>
  </r>
  <r>
    <x v="1"/>
    <x v="8"/>
    <s v="Iloilo"/>
    <n v="116180"/>
    <s v="Caratagan PS"/>
    <s v="CALINOG"/>
    <n v="3"/>
    <n v="1"/>
    <n v="4"/>
    <s v=" CONSTRUCTION OF ONE (1) STOREY - FOUR (4) CLASSROOMS SCHOOL BUILDING (WITH COMMON TOILET) WITH PROVISION OF RAINWATER COLLECTOR, SCHOOL FURNITURE, SOLAR PV ENERGY SYSTEM, AND WATER SYSTEM"/>
    <n v="20557581.503837734"/>
    <n v="0"/>
    <s v="Not Yet Started"/>
    <n v="0"/>
    <d v="1899-12-30T00:00:00"/>
    <d v="1899-12-30T00:00:00"/>
    <n v="0"/>
    <n v="0"/>
    <d v="1899-12-30T00:00:00"/>
    <d v="1899-12-30T00:00:00"/>
    <d v="1899-12-30T00:00:00"/>
    <d v="1899-12-30T00:00:00"/>
    <d v="1899-12-30T00:00:00"/>
    <n v="0"/>
    <s v="CO PROCURED. NPA threats"/>
    <n v="0"/>
    <n v="1"/>
    <n v="0"/>
    <n v="0"/>
    <n v="0"/>
    <n v="0"/>
    <n v="0"/>
    <n v="4"/>
    <n v="0"/>
    <n v="0"/>
    <n v="0"/>
    <n v="0"/>
    <n v="0"/>
    <n v="1"/>
    <n v="0"/>
    <n v="0"/>
    <n v="0"/>
    <n v="0"/>
    <n v="0"/>
    <n v="0"/>
    <m/>
    <m/>
    <n v="0"/>
    <n v="1"/>
    <m/>
    <m/>
    <m/>
    <m/>
    <m/>
    <m/>
  </r>
  <r>
    <x v="1"/>
    <x v="8"/>
    <s v="Kabankalan City"/>
    <n v="117891"/>
    <s v="Sagumayon PS"/>
    <s v="Kabankalan City"/>
    <n v="6"/>
    <n v="1"/>
    <n v="4"/>
    <s v=" CONSTRUCTION OF ONE (1) STOREY - FOUR (4) CLASSROOMS SCHOOL BUILDING (WITH COMMON TOILET) WITH PROVISION OF RAINWATER COLLECTOR, SCHOOL FURNITURE, PERIMETER FENCE (1 BAY = 3.0m), SOLAR PV ENERGY SYSTEM, AND WATER SYSTEM"/>
    <n v="24548206.129999999"/>
    <n v="0"/>
    <s v="Ongoing"/>
    <n v="0.95"/>
    <d v="1899-12-30T00:00:00"/>
    <d v="1899-12-30T00:00:00"/>
    <n v="0"/>
    <n v="0"/>
    <d v="1899-12-30T00:00:00"/>
    <d v="1899-12-30T00:00:00"/>
    <d v="1899-12-30T00:00:00"/>
    <d v="1899-12-30T00:00:00"/>
    <d v="1899-12-30T00:00:00"/>
    <n v="0"/>
    <s v="CO PROCURED"/>
    <n v="0"/>
    <n v="0"/>
    <n v="0"/>
    <n v="1"/>
    <n v="0"/>
    <n v="0"/>
    <n v="0"/>
    <n v="0"/>
    <n v="0"/>
    <n v="4"/>
    <n v="0"/>
    <n v="0"/>
    <n v="0"/>
    <n v="0"/>
    <n v="0"/>
    <n v="1"/>
    <n v="0"/>
    <n v="0"/>
    <n v="0.95"/>
    <n v="0"/>
    <m/>
    <m/>
    <n v="0"/>
    <n v="1"/>
    <m/>
    <m/>
    <m/>
    <m/>
    <m/>
    <m/>
  </r>
  <r>
    <x v="1"/>
    <x v="8"/>
    <s v="Negros Occidental"/>
    <n v="302631"/>
    <s v="Florentina C. Recto MHS - Caliling Ext"/>
    <s v="CAUAYAN"/>
    <n v="6"/>
    <n v="1"/>
    <n v="4"/>
    <s v=" CONSTRUCTION OF ONE (1) STOREY - FOUR (4) CLASSROOMS SCHOOL BUILDING (WITH COMMON TOILET) WITH PROVISION OF RAINWATER COLLECTOR, SCHOOL FURNITURE, PERIMETER FENCE (1 BAY = 3.0m), SOLAR PV ENERGY SYSTEM, AND WATER SYSTEM"/>
    <n v="12162474.449999999"/>
    <n v="0"/>
    <s v="Completed"/>
    <n v="1"/>
    <d v="1899-12-30T00:00:00"/>
    <d v="1899-12-30T00:00:00"/>
    <n v="0"/>
    <n v="0"/>
    <d v="1899-12-30T00:00:00"/>
    <d v="1899-12-30T00:00:00"/>
    <d v="1899-12-30T00:00:00"/>
    <d v="1899-12-30T00:00:00"/>
    <d v="1899-12-30T00:00:00"/>
    <n v="0"/>
    <s v="CO PROCURED inaugurated (August)"/>
    <n v="0"/>
    <n v="0"/>
    <n v="0"/>
    <n v="0"/>
    <n v="1"/>
    <n v="0"/>
    <n v="0"/>
    <n v="0"/>
    <n v="0"/>
    <n v="0"/>
    <n v="4"/>
    <n v="0"/>
    <n v="0"/>
    <n v="0"/>
    <n v="0"/>
    <n v="0"/>
    <n v="1"/>
    <n v="0"/>
    <n v="1"/>
    <n v="0"/>
    <n v="8.23"/>
    <m/>
    <n v="1"/>
    <m/>
    <m/>
    <m/>
    <m/>
    <s v="CY 2023"/>
    <m/>
    <m/>
  </r>
  <r>
    <x v="1"/>
    <x v="8"/>
    <s v="Negros Occidental"/>
    <n v="117008"/>
    <s v="Patol Elementary School"/>
    <s v="CAUAYAN"/>
    <n v="6"/>
    <n v="1"/>
    <n v="4"/>
    <s v="PROPOSED CONSTRUCTION OF ONE (1) STOREY - FOUR (4) CLASSROOMS SCHOOL BUILDING (WITH COMMON TOILET) WITH PROVISION OF RAINWATER COLLECTOR, SCHOOL FURNITURE, PERIMETER FENCE (1 BAY = 3.0m), SOLAR PV ENERGY SYSTEM, AND WATER SYSTEM"/>
    <n v="17312723.739999998"/>
    <n v="0"/>
    <s v="Completed"/>
    <n v="1"/>
    <d v="1899-12-30T00:00:00"/>
    <d v="1899-12-30T00:00:00"/>
    <n v="0"/>
    <n v="0"/>
    <d v="1899-12-30T00:00:00"/>
    <d v="1899-12-30T00:00:00"/>
    <d v="1899-12-30T00:00:00"/>
    <d v="1899-12-30T00:00:00"/>
    <d v="1899-12-30T00:00:00"/>
    <n v="0"/>
    <s v="CO PROCURED inaugurated (August)"/>
    <n v="0"/>
    <n v="0"/>
    <n v="0"/>
    <n v="0"/>
    <n v="1"/>
    <n v="0"/>
    <n v="0"/>
    <n v="0"/>
    <n v="0"/>
    <n v="0"/>
    <n v="4"/>
    <n v="0"/>
    <n v="0"/>
    <n v="0"/>
    <n v="0"/>
    <n v="0"/>
    <n v="1"/>
    <n v="0"/>
    <n v="1"/>
    <n v="0"/>
    <n v="8.23"/>
    <m/>
    <n v="1"/>
    <m/>
    <m/>
    <m/>
    <m/>
    <s v="CY 2023"/>
    <m/>
    <m/>
  </r>
  <r>
    <x v="1"/>
    <x v="8"/>
    <s v="Negros Occidental"/>
    <n v="116982"/>
    <s v="Talangnan ES"/>
    <s v="CAUAYAN"/>
    <n v="6"/>
    <n v="1"/>
    <n v="4"/>
    <s v=" CONSTRUCTION OF ONE (1) STOREY - FOUR (4) CLASSROOMS SCHOOL BUILDING (WITH COMMON TOILET) WITH PROVISION OF RAINWATER COLLECTOR, SCHOOL FURNITURE, PERIMETER FENCE (1 BAY = 3.0m), SOLAR PV ENERGY SYSTEM, AND WATER SYSTEM"/>
    <n v="19254393.25"/>
    <n v="0"/>
    <s v="Completed"/>
    <n v="1"/>
    <d v="1899-12-30T00:00:00"/>
    <d v="1899-12-30T00:00:00"/>
    <n v="0"/>
    <n v="0"/>
    <d v="1899-12-30T00:00:00"/>
    <d v="1899-12-30T00:00:00"/>
    <d v="1899-12-30T00:00:00"/>
    <d v="1899-12-30T00:00:00"/>
    <d v="1899-12-30T00:00:00"/>
    <n v="0"/>
    <s v="CO PROCURED inaugurated (August)"/>
    <n v="0"/>
    <n v="0"/>
    <n v="0"/>
    <n v="0"/>
    <n v="1"/>
    <n v="0"/>
    <n v="0"/>
    <n v="0"/>
    <n v="0"/>
    <n v="0"/>
    <n v="4"/>
    <n v="0"/>
    <n v="0"/>
    <n v="0"/>
    <n v="0"/>
    <n v="0"/>
    <n v="1"/>
    <n v="0"/>
    <n v="1"/>
    <n v="0"/>
    <n v="8.23"/>
    <m/>
    <n v="1"/>
    <m/>
    <m/>
    <m/>
    <m/>
    <s v="CY 2023"/>
    <m/>
    <m/>
  </r>
  <r>
    <x v="1"/>
    <x v="9"/>
    <s v="Bogo City"/>
    <n v="119105"/>
    <s v="Anonang Norte ES"/>
    <s v="CITY OF BOGO"/>
    <n v="4"/>
    <n v="1"/>
    <n v="4"/>
    <s v=" CONSTRUCTION OF ONE (1) STOREY - FOUR (4) CLASSROOMS SCHOOL BUILDING (WITHOUT TOILET) WITH PROVISION OF RAINWATER COLLECTOR, WATER AND SANITATION FACILITIES (4 SEATER), SCHOOL FURNITURE, SOLAR PV ENERGY SYSTEM, AND WATER SYSTEM"/>
    <n v="17588188.943500001"/>
    <n v="0"/>
    <s v="Completed"/>
    <n v="1"/>
    <d v="1899-12-30T00:00:00"/>
    <d v="1899-12-30T00:00:00"/>
    <n v="0"/>
    <n v="0"/>
    <d v="1899-12-30T00:00:00"/>
    <d v="1899-12-30T00:00:00"/>
    <d v="1899-12-30T00:00:00"/>
    <d v="1899-12-30T00:00:00"/>
    <d v="1899-12-30T00:00:00"/>
    <n v="0"/>
    <n v="0"/>
    <n v="0"/>
    <n v="0"/>
    <n v="0"/>
    <n v="0"/>
    <n v="1"/>
    <n v="0"/>
    <n v="0"/>
    <n v="0"/>
    <n v="0"/>
    <n v="0"/>
    <n v="4"/>
    <n v="0"/>
    <n v="0"/>
    <n v="0"/>
    <n v="0"/>
    <n v="0"/>
    <n v="1"/>
    <n v="0"/>
    <n v="1"/>
    <n v="0"/>
    <n v="2.23"/>
    <m/>
    <m/>
    <m/>
    <m/>
    <m/>
    <m/>
    <s v="CY 2023"/>
    <m/>
    <m/>
  </r>
  <r>
    <x v="1"/>
    <x v="9"/>
    <s v="Bohol"/>
    <n v="117974"/>
    <s v="Cansibuan PS"/>
    <s v="ANTEQUERA"/>
    <n v="1"/>
    <n v="1"/>
    <n v="3"/>
    <s v=" CONSTRUCTION OF ONE (1) STOREY - THREE (3) CLASSROOMS SCHOOL BUILDING (WITH COMMON TOILET) WITH PROVISION OF RAINWATER COLLECTOR AND  SCHOOL FURNITURE"/>
    <n v="8051837.5700000003"/>
    <n v="0"/>
    <s v="Completed"/>
    <n v="1"/>
    <d v="1899-12-30T00:00:00"/>
    <d v="1899-12-30T00:00:00"/>
    <n v="0"/>
    <n v="0"/>
    <d v="1899-12-30T00:00:00"/>
    <d v="1899-12-30T00:00:00"/>
    <d v="1899-12-30T00:00:00"/>
    <d v="1899-12-30T00:00:00"/>
    <d v="1899-12-30T00:00:00"/>
    <n v="0"/>
    <s v="inaugurated (August)"/>
    <n v="0"/>
    <n v="0"/>
    <n v="0"/>
    <n v="0"/>
    <n v="1"/>
    <n v="0"/>
    <n v="0"/>
    <n v="0"/>
    <n v="0"/>
    <n v="0"/>
    <n v="3"/>
    <n v="0"/>
    <n v="0"/>
    <n v="0"/>
    <n v="0"/>
    <n v="0"/>
    <n v="1"/>
    <n v="0"/>
    <n v="1"/>
    <n v="0"/>
    <n v="6.23"/>
    <m/>
    <n v="1"/>
    <m/>
    <m/>
    <m/>
    <m/>
    <s v="CY 2023"/>
    <m/>
    <m/>
  </r>
  <r>
    <x v="1"/>
    <x v="9"/>
    <s v="Bohol"/>
    <n v="118473"/>
    <s v="Biasong ES"/>
    <s v="LOON"/>
    <n v="1"/>
    <n v="1"/>
    <n v="4"/>
    <s v="CONSTRUCTION OF ONE (1) STOREY - FOUR (4) CLASSROOMS SCHOOL BUILDING (WITH COMMON TOILET) WITH PROVISION OF RAINWATER COLLECTOR, SCHOOL FURNITURE"/>
    <n v="9532846.1644000001"/>
    <n v="0"/>
    <s v="Completed"/>
    <n v="1"/>
    <d v="1899-12-30T00:00:00"/>
    <d v="1899-12-30T00:00:00"/>
    <n v="0"/>
    <n v="0"/>
    <d v="1899-12-30T00:00:00"/>
    <d v="1899-12-30T00:00:00"/>
    <d v="1899-12-30T00:00:00"/>
    <d v="1899-12-30T00:00:00"/>
    <d v="1899-12-30T00:00:00"/>
    <n v="0"/>
    <s v="inaugurated (August)"/>
    <n v="0"/>
    <n v="0"/>
    <n v="0"/>
    <n v="0"/>
    <n v="1"/>
    <n v="0"/>
    <n v="0"/>
    <n v="0"/>
    <n v="0"/>
    <n v="0"/>
    <n v="4"/>
    <n v="0"/>
    <n v="0"/>
    <n v="0"/>
    <n v="0"/>
    <n v="0"/>
    <n v="1"/>
    <n v="0"/>
    <n v="1"/>
    <n v="0"/>
    <n v="6.23"/>
    <m/>
    <n v="0"/>
    <n v="1"/>
    <m/>
    <m/>
    <m/>
    <s v="CY 2023"/>
    <m/>
    <m/>
  </r>
  <r>
    <x v="1"/>
    <x v="9"/>
    <s v="Bohol"/>
    <n v="118780"/>
    <s v="Carmen Mellijor PS"/>
    <s v="TUBIGON"/>
    <n v="1"/>
    <n v="1"/>
    <n v="2"/>
    <s v=" CONSTRUCTION OF  ONE (1) STOREY - TWO (2) CLASSROOMS SCHOOL BUILDING (WITH COMMON TOILET) WITH PROVISION OF RAINWATER COLLECTOR AND SCHOOL FURNITURE"/>
    <n v="6286948.8799999999"/>
    <n v="0"/>
    <s v="Ongoing"/>
    <n v="0"/>
    <d v="1899-12-30T00:00:00"/>
    <d v="1899-12-30T00:00:00"/>
    <n v="0"/>
    <n v="0"/>
    <d v="1899-12-30T00:00:00"/>
    <d v="1899-12-30T00:00:00"/>
    <d v="1899-12-30T00:00:00"/>
    <d v="1899-12-30T00:00:00"/>
    <d v="1899-12-30T00:00:00"/>
    <n v="0"/>
    <s v="Site issues"/>
    <n v="0"/>
    <n v="0"/>
    <n v="0"/>
    <n v="1"/>
    <n v="0"/>
    <n v="0"/>
    <n v="0"/>
    <n v="0"/>
    <n v="0"/>
    <n v="2"/>
    <n v="0"/>
    <n v="0"/>
    <n v="0"/>
    <n v="0"/>
    <n v="0"/>
    <n v="1"/>
    <n v="0"/>
    <n v="0"/>
    <n v="0"/>
    <n v="0"/>
    <m/>
    <m/>
    <n v="0"/>
    <n v="1"/>
    <m/>
    <m/>
    <m/>
    <m/>
    <m/>
    <m/>
  </r>
  <r>
    <x v="1"/>
    <x v="9"/>
    <s v="Bohol"/>
    <n v="118349"/>
    <s v="Biabas ES"/>
    <s v="GUINDULMAN"/>
    <n v="3"/>
    <n v="1"/>
    <n v="4"/>
    <s v=" CONSTRUCTION OF ONE (1) STOREY - FOUR (4) CLASSROOMS SCHOOL BUILDING (WITH COMMON TOILET) WITH PROVISION OF RAINWATER COLLECTOR, SCHOOL FURNITURE"/>
    <n v="9289481.3699999992"/>
    <n v="0"/>
    <s v="Completed"/>
    <n v="1"/>
    <d v="1899-12-30T00:00:00"/>
    <d v="1899-12-30T00:00:00"/>
    <n v="0"/>
    <n v="0"/>
    <d v="1899-12-30T00:00:00"/>
    <d v="1899-12-30T00:00:00"/>
    <d v="1899-12-30T00:00:00"/>
    <d v="1899-12-30T00:00:00"/>
    <d v="1899-12-30T00:00:00"/>
    <n v="0"/>
    <n v="0"/>
    <n v="0"/>
    <n v="0"/>
    <n v="0"/>
    <n v="0"/>
    <n v="1"/>
    <n v="0"/>
    <n v="0"/>
    <n v="0"/>
    <n v="0"/>
    <n v="0"/>
    <n v="4"/>
    <n v="0"/>
    <n v="0"/>
    <n v="0"/>
    <n v="0"/>
    <n v="0"/>
    <n v="1"/>
    <n v="0"/>
    <n v="1"/>
    <n v="0"/>
    <n v="1.24"/>
    <m/>
    <n v="0"/>
    <n v="1"/>
    <m/>
    <m/>
    <m/>
    <s v="CY 2024"/>
    <m/>
    <m/>
  </r>
  <r>
    <x v="1"/>
    <x v="9"/>
    <s v="Carcar City"/>
    <n v="119157"/>
    <s v="Cara-atan Elementary School"/>
    <s v="CITY OF CARCAR"/>
    <n v="1"/>
    <n v="1"/>
    <n v="3"/>
    <s v=" CONSTRUCTION OF ONE (1) STOREY - THREE (3) CLASSROOMS SCHOOL BUILDING (WITH COMMON TOILET) WITH PROVISION OF RAINWATER COLLECTOR, SCHOOL FURNITURE, SOLAR PV ENERGY SYSTEM, AND WATER SYSTEM"/>
    <n v="17400878.670000002"/>
    <n v="0"/>
    <s v="Completed"/>
    <n v="1"/>
    <d v="1899-12-30T00:00:00"/>
    <d v="1899-12-30T00:00:00"/>
    <n v="0"/>
    <n v="0"/>
    <d v="1899-12-30T00:00:00"/>
    <d v="1899-12-30T00:00:00"/>
    <d v="1899-12-30T00:00:00"/>
    <d v="1899-12-30T00:00:00"/>
    <d v="1899-12-30T00:00:00"/>
    <n v="0"/>
    <n v="0"/>
    <n v="0"/>
    <n v="0"/>
    <n v="0"/>
    <n v="0"/>
    <n v="1"/>
    <n v="0"/>
    <n v="0"/>
    <n v="0"/>
    <n v="0"/>
    <n v="0"/>
    <n v="3"/>
    <n v="0"/>
    <n v="0"/>
    <n v="0"/>
    <n v="0"/>
    <n v="0"/>
    <n v="1"/>
    <n v="0"/>
    <n v="1"/>
    <n v="0"/>
    <n v="1.25"/>
    <m/>
    <n v="1"/>
    <m/>
    <m/>
    <m/>
    <m/>
    <m/>
    <m/>
    <m/>
  </r>
  <r>
    <x v="1"/>
    <x v="9"/>
    <s v="Cebu"/>
    <n v="118926"/>
    <s v="Catang PS"/>
    <s v="ARGAO"/>
    <n v="2"/>
    <n v="1"/>
    <n v="4"/>
    <s v=" CONSTRUCTION OF ONE (1) STOREY - FOUR (4) CLASSROOMS SCHOOL BUILDING (WITH COMMON TOILET) WITH PROVISION OF RAINWATER COLLECTOR, SCHOOL FURNITURE"/>
    <n v="9541017.1149000004"/>
    <n v="0"/>
    <s v="Completed"/>
    <n v="1"/>
    <d v="1899-12-30T00:00:00"/>
    <d v="1899-12-30T00:00:00"/>
    <n v="0"/>
    <n v="0"/>
    <d v="1899-12-30T00:00:00"/>
    <d v="1899-12-30T00:00:00"/>
    <d v="1899-12-30T00:00:00"/>
    <d v="1899-12-30T00:00:00"/>
    <d v="1899-12-30T00:00:00"/>
    <n v="0"/>
    <s v="inaugurated (August)"/>
    <n v="0"/>
    <n v="0"/>
    <n v="0"/>
    <n v="0"/>
    <n v="1"/>
    <n v="0"/>
    <n v="0"/>
    <n v="0"/>
    <n v="0"/>
    <n v="0"/>
    <n v="4"/>
    <n v="0"/>
    <n v="0"/>
    <n v="0"/>
    <n v="0"/>
    <n v="0"/>
    <n v="1"/>
    <n v="0"/>
    <n v="1"/>
    <n v="0"/>
    <n v="6.23"/>
    <m/>
    <n v="0"/>
    <n v="1"/>
    <m/>
    <m/>
    <m/>
    <s v="CY 2023"/>
    <m/>
    <m/>
  </r>
  <r>
    <x v="1"/>
    <x v="9"/>
    <s v="Cebu"/>
    <n v="118975"/>
    <s v="Kaluangan I PS"/>
    <s v="ASTURIAS"/>
    <n v="3"/>
    <n v="1"/>
    <n v="4"/>
    <s v=" CONSTRUCTION OF ONE (1) STOREY - FOUR (4) CLASSROOMS SCHOOL BUILDING (WITH COMMON TOILET) WITH PROVISION OF RAINWATER COLLECTOR, SCHOOL FURNITURE, AND WATER SYSTEM"/>
    <n v="10414217.32"/>
    <n v="0"/>
    <s v="Completed"/>
    <n v="1"/>
    <d v="1899-12-30T00:00:00"/>
    <d v="1899-12-30T00:00:00"/>
    <n v="0"/>
    <n v="0"/>
    <d v="1899-12-30T00:00:00"/>
    <d v="1899-12-30T00:00:00"/>
    <d v="1899-12-30T00:00:00"/>
    <d v="1899-12-30T00:00:00"/>
    <d v="1899-12-30T00:00:00"/>
    <n v="0"/>
    <s v="inaugurated (August)"/>
    <n v="0"/>
    <n v="0"/>
    <n v="0"/>
    <n v="0"/>
    <n v="1"/>
    <n v="0"/>
    <n v="0"/>
    <n v="0"/>
    <n v="0"/>
    <n v="0"/>
    <n v="4"/>
    <n v="0"/>
    <n v="0"/>
    <n v="0"/>
    <n v="0"/>
    <n v="0"/>
    <n v="1"/>
    <n v="0"/>
    <n v="1"/>
    <n v="0"/>
    <n v="8.23"/>
    <m/>
    <n v="1"/>
    <m/>
    <m/>
    <m/>
    <m/>
    <s v="CY 2023"/>
    <m/>
    <m/>
  </r>
  <r>
    <x v="1"/>
    <x v="9"/>
    <s v="Cebu"/>
    <n v="119466"/>
    <s v="Maharuhay ES"/>
    <s v="MEDELLIN"/>
    <n v="4"/>
    <n v="1"/>
    <n v="2"/>
    <s v=" CONSTRUCTION OF ONE (1) STOREY - TWO (2) CLASSROOMS SCHOOL BUILDING (WITH COMMON TOILET) WITH PROVISION OF RAINWATER COLLECTOR, AND SCHOOL FURNITURE"/>
    <n v="6563376.1669000005"/>
    <n v="0"/>
    <s v="Ongoing"/>
    <n v="0"/>
    <d v="1899-12-30T00:00:00"/>
    <d v="1899-12-30T00:00:00"/>
    <n v="0"/>
    <n v="0"/>
    <d v="1899-12-30T00:00:00"/>
    <d v="1899-12-30T00:00:00"/>
    <d v="1899-12-30T00:00:00"/>
    <d v="1899-12-30T00:00:00"/>
    <d v="1899-12-30T00:00:00"/>
    <n v="0"/>
    <n v="0"/>
    <n v="0"/>
    <n v="0"/>
    <n v="0"/>
    <n v="1"/>
    <n v="0"/>
    <n v="0"/>
    <n v="0"/>
    <n v="0"/>
    <n v="0"/>
    <n v="2"/>
    <n v="0"/>
    <n v="0"/>
    <n v="0"/>
    <n v="0"/>
    <n v="0"/>
    <n v="1"/>
    <n v="0"/>
    <n v="0"/>
    <n v="0"/>
    <n v="0"/>
    <m/>
    <m/>
    <n v="0"/>
    <n v="1"/>
    <m/>
    <m/>
    <m/>
    <m/>
    <m/>
    <m/>
  </r>
  <r>
    <x v="1"/>
    <x v="9"/>
    <s v="Cebu"/>
    <n v="119448"/>
    <s v="Palaypay PS"/>
    <s v="MALABUYOC"/>
    <n v="7"/>
    <n v="1"/>
    <n v="3"/>
    <s v=" CONSTRUCTION OF ONE (1) STOREY - THREE (3) CLASSROOMS SCHOOL BUILDING (WITH COMMON TOILET) WITH PROVISION OF RAINWATER COLLECTOR, SCHOOL FURNITURE, AND WATER SYSTEM"/>
    <n v="8618124.5"/>
    <n v="0"/>
    <s v="Completed"/>
    <n v="1"/>
    <d v="1899-12-30T00:00:00"/>
    <d v="1899-12-30T00:00:00"/>
    <n v="0"/>
    <n v="0"/>
    <d v="1899-12-30T00:00:00"/>
    <d v="1899-12-30T00:00:00"/>
    <d v="1899-12-30T00:00:00"/>
    <d v="1899-12-30T00:00:00"/>
    <d v="1899-12-30T00:00:00"/>
    <n v="0"/>
    <s v="inaugurated (August)"/>
    <n v="0"/>
    <n v="0"/>
    <n v="0"/>
    <n v="0"/>
    <n v="1"/>
    <n v="0"/>
    <n v="0"/>
    <n v="0"/>
    <n v="0"/>
    <n v="0"/>
    <n v="3"/>
    <n v="0"/>
    <n v="0"/>
    <n v="0"/>
    <n v="0"/>
    <n v="0"/>
    <n v="1"/>
    <n v="0"/>
    <n v="1"/>
    <n v="0"/>
    <n v="8.23"/>
    <m/>
    <n v="1"/>
    <m/>
    <m/>
    <m/>
    <m/>
    <s v="CY 2023"/>
    <m/>
    <m/>
  </r>
  <r>
    <x v="1"/>
    <x v="9"/>
    <s v="Danao City"/>
    <n v="119352"/>
    <s v="Melecio B. Tito ES"/>
    <s v="DANAO CITY"/>
    <n v="5"/>
    <n v="1"/>
    <n v="4"/>
    <s v=" CONSTRUCTION OF ONE (1) STOREY - FOUR (4) CLASSROOMS SCHOOL BUILDING (WITHOUT TOILET), WITH PROVISION OF RAINWATER COLLECTOR, WATER AND SANITATION FACILITIES (4 - SEATER), SCHOOL FURNITURE  AND WATER SYSTEM"/>
    <n v="9616220.8260999992"/>
    <n v="0"/>
    <s v="Completed"/>
    <n v="1"/>
    <d v="1899-12-30T00:00:00"/>
    <d v="1899-12-30T00:00:00"/>
    <n v="0"/>
    <n v="0"/>
    <d v="1899-12-30T00:00:00"/>
    <d v="1899-12-30T00:00:00"/>
    <d v="1899-12-30T00:00:00"/>
    <d v="1899-12-30T00:00:00"/>
    <d v="1899-12-30T00:00:00"/>
    <n v="0"/>
    <s v="inaugurated (August)"/>
    <n v="0"/>
    <n v="0"/>
    <n v="0"/>
    <n v="0"/>
    <n v="1"/>
    <n v="0"/>
    <n v="0"/>
    <n v="0"/>
    <n v="0"/>
    <n v="0"/>
    <n v="4"/>
    <n v="0"/>
    <n v="0"/>
    <n v="0"/>
    <n v="0"/>
    <n v="0"/>
    <n v="1"/>
    <n v="0"/>
    <n v="1"/>
    <n v="0"/>
    <n v="8.23"/>
    <m/>
    <n v="1"/>
    <m/>
    <m/>
    <m/>
    <m/>
    <s v="CY 2023"/>
    <m/>
    <m/>
  </r>
  <r>
    <x v="1"/>
    <x v="9"/>
    <s v="Negros Oriental"/>
    <n v="120038"/>
    <s v="Canlukduhan ES"/>
    <s v="AYUNGON"/>
    <n v="1"/>
    <n v="1"/>
    <n v="4"/>
    <s v=" CONSTRUCTION OF ONE (1) STOREY - FOUR (4) CLASSROOMS SCHOOL BUILDING (WITH COMMON TOILET) WITH PROVISION OF RAINWATER COLLECTOR, SCHOOL FURNITURE, SOLAR PV ENERGY SYSTEM, AND WATER SYSTEM"/>
    <n v="17295671.809999999"/>
    <n v="17268197.239999998"/>
    <s v="Completed"/>
    <n v="1"/>
    <d v="1899-12-30T00:00:00"/>
    <d v="1899-12-30T00:00:00"/>
    <n v="0"/>
    <n v="0"/>
    <d v="1899-12-30T00:00:00"/>
    <d v="1899-12-30T00:00:00"/>
    <d v="1899-12-30T00:00:00"/>
    <d v="1899-12-30T00:00:00"/>
    <d v="1899-12-30T00:00:00"/>
    <n v="0"/>
    <n v="0"/>
    <n v="0"/>
    <n v="0"/>
    <n v="0"/>
    <n v="0"/>
    <n v="1"/>
    <n v="0"/>
    <n v="0"/>
    <n v="0"/>
    <n v="0"/>
    <n v="0"/>
    <n v="4"/>
    <n v="0"/>
    <n v="0"/>
    <n v="0"/>
    <n v="0"/>
    <n v="0"/>
    <n v="1"/>
    <n v="0"/>
    <n v="1"/>
    <n v="0"/>
    <n v="12.23"/>
    <m/>
    <n v="0"/>
    <n v="1"/>
    <m/>
    <m/>
    <m/>
    <s v="CY 2023"/>
    <m/>
    <m/>
  </r>
  <r>
    <x v="1"/>
    <x v="9"/>
    <s v="Negros Oriental"/>
    <n v="120303"/>
    <s v="Mongpong Primary School"/>
    <s v="JIMALALUD"/>
    <n v="1"/>
    <n v="1"/>
    <n v="4"/>
    <s v=" CONSTRUCTION OF ONE (1) STOREY - FOUR (4) CLASSROOMS SCHOOL BUILDING (WITH COMMON TOILET) WITH PROVISION OF RAINWATER COLLECTOR, SCHOOL FURNITURE, SOLAR PV ENERGY SYSTEM, AND WATER SYSTEM"/>
    <n v="16599217.8707"/>
    <n v="16572079.83"/>
    <s v="Completed"/>
    <n v="1"/>
    <d v="1899-12-30T00:00:00"/>
    <d v="1899-12-30T00:00:00"/>
    <n v="0"/>
    <n v="0"/>
    <d v="1899-12-30T00:00:00"/>
    <d v="1899-12-30T00:00:00"/>
    <d v="1899-12-30T00:00:00"/>
    <d v="1899-12-30T00:00:00"/>
    <d v="1899-12-30T00:00:00"/>
    <n v="0"/>
    <n v="0"/>
    <n v="0"/>
    <n v="0"/>
    <n v="0"/>
    <n v="0"/>
    <n v="1"/>
    <n v="0"/>
    <n v="0"/>
    <n v="0"/>
    <n v="0"/>
    <n v="0"/>
    <n v="4"/>
    <n v="0"/>
    <n v="0"/>
    <n v="0"/>
    <n v="0"/>
    <n v="0"/>
    <n v="1"/>
    <n v="0"/>
    <n v="1"/>
    <n v="0"/>
    <n v="3.25"/>
    <m/>
    <n v="0"/>
    <n v="1"/>
    <m/>
    <m/>
    <m/>
    <m/>
    <m/>
    <m/>
  </r>
  <r>
    <x v="1"/>
    <x v="9"/>
    <s v="Negros Oriental"/>
    <n v="120482"/>
    <s v="Agan-an Elementary School"/>
    <s v="SIBULAN"/>
    <n v="2"/>
    <n v="1"/>
    <n v="4"/>
    <s v="CONSTRUCTION OF ONE (1) STOREY - FOUR (4) CLASSROOMS SCHOOL BUILDING (WITH COMMON TOILET) WITH PROVISION OF RAINWATER COLLECTOR, SCHOOL FURNITURE, SOLAR PV ENERGY SYSTEM, AND WATER SYSTEM"/>
    <n v="16382034.520500001"/>
    <n v="16354914.9"/>
    <s v="Completed"/>
    <n v="1"/>
    <d v="1899-12-30T00:00:00"/>
    <d v="1899-12-30T00:00:00"/>
    <n v="0"/>
    <n v="0"/>
    <d v="1899-12-30T00:00:00"/>
    <d v="1899-12-30T00:00:00"/>
    <d v="1899-12-30T00:00:00"/>
    <d v="1899-12-30T00:00:00"/>
    <d v="1899-12-30T00:00:00"/>
    <n v="0"/>
    <n v="0"/>
    <n v="0"/>
    <n v="0"/>
    <n v="0"/>
    <n v="0"/>
    <n v="1"/>
    <n v="0"/>
    <n v="0"/>
    <n v="0"/>
    <n v="0"/>
    <n v="0"/>
    <n v="4"/>
    <n v="0"/>
    <n v="0"/>
    <n v="0"/>
    <n v="0"/>
    <n v="0"/>
    <n v="1"/>
    <n v="0"/>
    <n v="1"/>
    <n v="0"/>
    <n v="12.23"/>
    <m/>
    <n v="1"/>
    <m/>
    <m/>
    <m/>
    <m/>
    <s v="CY 2023"/>
    <m/>
    <m/>
  </r>
  <r>
    <x v="1"/>
    <x v="9"/>
    <s v="Negros Oriental"/>
    <n v="120443"/>
    <s v="Antulang Elementary School"/>
    <s v="SIATON"/>
    <n v="3"/>
    <n v="1"/>
    <n v="4"/>
    <s v=" CONSTRUCTION OF ONE (1) UNIT ONE (1) STOREY - FOUR (4) CLASSROOMS SCHOOL BUILDING (WITH COMMON TOILET) WITH PROVISION OF RAINWATER COLLECTOR, SCHOOL FURNITURE, SOLAR PV ENERGY SYSTEM, AND WATER SYSTEM"/>
    <n v="16529232.17"/>
    <n v="16502080.199999999"/>
    <s v="Completed"/>
    <n v="1"/>
    <d v="1899-12-30T00:00:00"/>
    <d v="1899-12-30T00:00:00"/>
    <n v="0"/>
    <n v="0"/>
    <d v="1899-12-30T00:00:00"/>
    <d v="1899-12-30T00:00:00"/>
    <d v="1899-12-30T00:00:00"/>
    <d v="1899-12-30T00:00:00"/>
    <d v="1899-12-30T00:00:00"/>
    <n v="0"/>
    <n v="0"/>
    <n v="0"/>
    <n v="0"/>
    <n v="0"/>
    <n v="0"/>
    <n v="1"/>
    <n v="0"/>
    <n v="0"/>
    <n v="0"/>
    <n v="0"/>
    <n v="0"/>
    <n v="4"/>
    <n v="0"/>
    <n v="0"/>
    <n v="0"/>
    <n v="0"/>
    <n v="0"/>
    <n v="1"/>
    <n v="0"/>
    <n v="1"/>
    <n v="0"/>
    <n v="12.23"/>
    <m/>
    <n v="0"/>
    <n v="1"/>
    <m/>
    <m/>
    <m/>
    <s v="CY 2023"/>
    <m/>
    <m/>
  </r>
  <r>
    <x v="1"/>
    <x v="9"/>
    <s v="Talisay City"/>
    <n v="233505"/>
    <s v="Campinsa Elementary School"/>
    <s v="CITY OF TALISAY"/>
    <n v="1"/>
    <n v="1"/>
    <n v="4"/>
    <s v=" CONSTRUCTION OF ONE (1) STOREY - FOUR (4) CLASSROOMS SCHOOL BUILDING (WITH COMMON TOILET) WITH PROVISION OF RAINWATER COLLECTOR, SCHOOL FURNITURE, AND WATER SYSTEM"/>
    <n v="10909009.120199999"/>
    <n v="0"/>
    <s v="Completed"/>
    <n v="1"/>
    <d v="1899-12-30T00:00:00"/>
    <d v="1899-12-30T00:00:00"/>
    <n v="0"/>
    <n v="0"/>
    <d v="1899-12-30T00:00:00"/>
    <d v="1899-12-30T00:00:00"/>
    <d v="1899-12-30T00:00:00"/>
    <d v="1899-12-30T00:00:00"/>
    <d v="1899-12-30T00:00:00"/>
    <n v="0"/>
    <s v="inaugurated (August)"/>
    <n v="0"/>
    <n v="0"/>
    <n v="0"/>
    <n v="0"/>
    <n v="1"/>
    <n v="0"/>
    <n v="0"/>
    <n v="0"/>
    <n v="0"/>
    <n v="0"/>
    <n v="4"/>
    <n v="0"/>
    <n v="0"/>
    <n v="0"/>
    <n v="0"/>
    <n v="0"/>
    <n v="1"/>
    <n v="0"/>
    <n v="1"/>
    <n v="0"/>
    <s v="previous yrs"/>
    <m/>
    <m/>
    <m/>
    <m/>
    <m/>
    <m/>
    <s v="CY 2022"/>
    <m/>
    <m/>
  </r>
  <r>
    <x v="1"/>
    <x v="10"/>
    <s v="Baybay City"/>
    <n v="121093"/>
    <s v="Sta. Cruz Elementary School"/>
    <s v="CITY OF BAYBAY"/>
    <n v="5"/>
    <n v="1"/>
    <n v="4"/>
    <s v="CONSTRUCTION OF ONE (1) STOREY - FOUR (4) CLASSROOMS SCHOOL BUILDING (WITH COMMON TOILET) WITH PROVISION OF RAINWATER COLLECTOR, SCHOOL FURNITURE, SOLAR PV ENERGY SYSTEM, AND WATER SYSTEM"/>
    <n v="18363790.129198752"/>
    <n v="0"/>
    <s v="Completed"/>
    <n v="1"/>
    <d v="1899-12-30T00:00:00"/>
    <d v="1899-12-30T00:00:00"/>
    <n v="0"/>
    <n v="0"/>
    <n v="0"/>
    <n v="0"/>
    <n v="0"/>
    <n v="0"/>
    <n v="0"/>
    <n v="0"/>
    <s v="inaugurated (August)"/>
    <n v="0"/>
    <n v="0"/>
    <n v="0"/>
    <n v="0"/>
    <n v="1"/>
    <n v="0"/>
    <n v="0"/>
    <n v="0"/>
    <n v="0"/>
    <n v="0"/>
    <n v="4"/>
    <n v="0"/>
    <n v="0"/>
    <n v="0"/>
    <n v="0"/>
    <n v="0"/>
    <n v="1"/>
    <n v="0"/>
    <n v="1"/>
    <n v="0"/>
    <n v="6.23"/>
    <m/>
    <m/>
    <m/>
    <m/>
    <m/>
    <m/>
    <s v="CY 2023"/>
    <m/>
    <m/>
  </r>
  <r>
    <x v="1"/>
    <x v="10"/>
    <s v="Borongan City"/>
    <n v="122384"/>
    <s v="San Andres Upper ES"/>
    <s v="CITY OF BORONGAN (Capital)"/>
    <n v="0"/>
    <n v="1"/>
    <n v="4"/>
    <s v="CONSTRUCTION OF ONE (1) STOREY - FOUR (4) CLASSROOMS SCHOOL BUILDING (WITHOUT TOILET) WITH PROVISION OF RAINWATER COLLECTOR, WATER AND SANITATION FACILITIES (4 - SEATER), SCHOOL FURNITURE, SOLAR PV ENERGY SYSTEM, AND WATER SYSTEM"/>
    <n v="17844618.710000001"/>
    <n v="0"/>
    <s v="Ongoing"/>
    <n v="0"/>
    <d v="1899-12-30T00:00:00"/>
    <d v="1899-12-30T00:00:00"/>
    <n v="0"/>
    <n v="0"/>
    <n v="0"/>
    <n v="0"/>
    <n v="0"/>
    <n v="0"/>
    <n v="0"/>
    <n v="0"/>
    <s v="NPA threats"/>
    <n v="0"/>
    <n v="0"/>
    <n v="0"/>
    <n v="1"/>
    <n v="0"/>
    <n v="0"/>
    <n v="0"/>
    <n v="0"/>
    <n v="0"/>
    <n v="4"/>
    <n v="0"/>
    <n v="0"/>
    <n v="0"/>
    <n v="0"/>
    <n v="0"/>
    <n v="1"/>
    <n v="0"/>
    <n v="0"/>
    <n v="0"/>
    <n v="0"/>
    <m/>
    <m/>
    <n v="0"/>
    <n v="1"/>
    <m/>
    <m/>
    <m/>
    <m/>
    <m/>
    <m/>
  </r>
  <r>
    <x v="1"/>
    <x v="10"/>
    <s v="Calbayog City"/>
    <n v="124082"/>
    <s v="Cag-Anahaw Elementary School"/>
    <s v="CALBAYOG CITY"/>
    <n v="1"/>
    <n v="1"/>
    <n v="4"/>
    <s v="CONSTRUCTION OF ONE (1) STOREY - FOUR (4) CLASSROOMS SCHOOL BUILDING (WITH COMMON TOILET) WITH PROVISION OF RAINWATER COLLECTOR, SCHOOL FURNITURE, SOLAR PV ENERGY SYSTEM, AND WATER SYSTEM"/>
    <n v="17574451.800000001"/>
    <s v="CO IMPLEMENTED"/>
    <s v="Ongoing"/>
    <n v="0.45"/>
    <s v="CO IMPLEMENTED"/>
    <s v="CO IMPLEMENTED"/>
    <s v="CO IMPLEMENTED"/>
    <s v="CO IMPLEMENTED"/>
    <s v="CO IMPLEMENTED"/>
    <s v="CO IMPLEMENTED"/>
    <s v="CO IMPLEMENTED"/>
    <s v="CO IMPLEMENTED"/>
    <s v="CO IMPLEMENTED"/>
    <s v="CO IMPLEMENTED"/>
    <s v="CO IMPLEMENTED"/>
    <n v="0"/>
    <n v="0"/>
    <n v="0"/>
    <n v="1"/>
    <n v="0"/>
    <n v="0"/>
    <n v="0"/>
    <n v="0"/>
    <n v="0"/>
    <n v="4"/>
    <n v="0"/>
    <n v="0"/>
    <n v="0"/>
    <n v="0"/>
    <n v="0"/>
    <n v="1"/>
    <n v="0"/>
    <n v="0"/>
    <n v="0.45"/>
    <n v="0"/>
    <m/>
    <m/>
    <n v="0"/>
    <n v="1"/>
    <m/>
    <m/>
    <m/>
    <m/>
    <m/>
    <m/>
  </r>
  <r>
    <x v="1"/>
    <x v="10"/>
    <s v="Catbalogan City"/>
    <n v="123393"/>
    <s v="Cagudalo Elementary School"/>
    <s v="CITY OF CATBALOGAN (Capital)"/>
    <n v="2"/>
    <n v="1"/>
    <n v="2"/>
    <s v="CONSTRUCTION OF ONE (1) STOREY - TWO (2) CLASSROOMS SCHOOL BUILDING (WITHOUT TOILET) WITH PROVISION OF RAINWATER COLLECTOR, WATER AND SANITATION FACILITIES (4 - SEATER), SCHOOL FURNITURE, SOLAR PV ENERGY SYSTEM, AND WATER SYSTEM"/>
    <n v="13637820.528726386"/>
    <n v="0"/>
    <s v="Ongoing"/>
    <n v="0"/>
    <d v="1899-12-30T00:00:00"/>
    <d v="1899-12-30T00:00:00"/>
    <n v="0"/>
    <n v="0"/>
    <n v="0"/>
    <n v="0"/>
    <n v="0"/>
    <n v="0"/>
    <n v="0"/>
    <n v="0"/>
    <s v="NPA threats"/>
    <n v="0"/>
    <n v="0"/>
    <n v="0"/>
    <n v="1"/>
    <n v="0"/>
    <n v="0"/>
    <n v="0"/>
    <n v="0"/>
    <n v="0"/>
    <n v="2"/>
    <n v="0"/>
    <n v="0"/>
    <n v="0"/>
    <n v="0"/>
    <n v="0"/>
    <n v="1"/>
    <n v="0"/>
    <n v="0"/>
    <n v="0"/>
    <n v="0"/>
    <m/>
    <m/>
    <n v="0"/>
    <n v="1"/>
    <m/>
    <m/>
    <m/>
    <m/>
    <m/>
    <m/>
  </r>
  <r>
    <x v="1"/>
    <x v="10"/>
    <s v="Leyte"/>
    <n v="120947"/>
    <s v="Canvertudes Primary School"/>
    <s v="ALANGALANG"/>
    <n v="1"/>
    <n v="1"/>
    <n v="4"/>
    <s v="PROPOSED CONSTRUCTION OF ONE (1) STOREY - FOUR (4) CLASSROOMS SCHOOL BUILDING (WITH COMMON TOILET) WITH PROVISION OF RAINWATER COLLECTOR, SCHOOL FURNITURE, SOLAR PV ENERGY SYSTEM, AND WATER SYSTEM"/>
    <n v="16755680.111459523"/>
    <n v="0"/>
    <s v="Completed"/>
    <n v="1"/>
    <d v="1899-12-30T00:00:00"/>
    <d v="1899-12-30T00:00:00"/>
    <n v="0"/>
    <n v="0"/>
    <n v="0"/>
    <n v="0"/>
    <n v="0"/>
    <n v="0"/>
    <n v="0"/>
    <n v="0"/>
    <s v="inaugurated (August)"/>
    <n v="0"/>
    <n v="0"/>
    <n v="0"/>
    <n v="0"/>
    <n v="1"/>
    <n v="0"/>
    <n v="0"/>
    <n v="0"/>
    <n v="0"/>
    <n v="0"/>
    <n v="4"/>
    <n v="0"/>
    <n v="0"/>
    <n v="0"/>
    <n v="0"/>
    <n v="0"/>
    <n v="1"/>
    <n v="0"/>
    <n v="1"/>
    <n v="0"/>
    <n v="8.23"/>
    <m/>
    <n v="1"/>
    <m/>
    <m/>
    <m/>
    <m/>
    <s v="CY 2023"/>
    <m/>
    <m/>
  </r>
  <r>
    <x v="1"/>
    <x v="10"/>
    <s v="Leyte"/>
    <n v="121044"/>
    <s v="Balire Primary School"/>
    <s v="BARUGO"/>
    <n v="2"/>
    <n v="1"/>
    <n v="4"/>
    <s v="PROPOSED CONSTRUCTION OF ONE (1) STOREY - FOUR (4) CLASSROOMS SCHOOL BUILDING (WITH COMMON TOILET) WITH PROVISION OF RAINWATER COLLECTOR, SCHOOL FURNITURE, SOLAR PV ENERGY SYSTEM, AND WATER SYSTEM"/>
    <n v="16711986.961819967"/>
    <n v="0"/>
    <s v="Completed"/>
    <n v="1"/>
    <d v="1899-12-30T00:00:00"/>
    <d v="1899-12-30T00:00:00"/>
    <n v="0"/>
    <n v="0"/>
    <n v="0"/>
    <n v="0"/>
    <n v="0"/>
    <n v="0"/>
    <n v="0"/>
    <n v="0"/>
    <s v="inaugurated (August)"/>
    <n v="0"/>
    <n v="0"/>
    <n v="0"/>
    <n v="0"/>
    <n v="1"/>
    <n v="0"/>
    <n v="0"/>
    <n v="0"/>
    <n v="0"/>
    <n v="0"/>
    <n v="4"/>
    <n v="0"/>
    <n v="0"/>
    <n v="0"/>
    <n v="0"/>
    <n v="0"/>
    <n v="1"/>
    <n v="0"/>
    <n v="1"/>
    <n v="0"/>
    <n v="8.23"/>
    <m/>
    <n v="1"/>
    <m/>
    <m/>
    <m/>
    <m/>
    <s v="CY 2023"/>
    <m/>
    <m/>
  </r>
  <r>
    <x v="1"/>
    <x v="10"/>
    <s v="Maasin City"/>
    <n v="122153"/>
    <s v="Bogo Multigrade School"/>
    <s v="CITY OF MAASIN (Capital)"/>
    <n v="0"/>
    <n v="1"/>
    <n v="4"/>
    <s v="PROPOSED CONSTRUCTION OF ONE (1) STOREY - FOUR (4) CLASSROOMS SCHOOL BUILDING (WITH COMMON TOILET) WITH PROVISION OF RAINWATER COLLECTOR, SCHOOL FURNITURE, SOLAR PV ENERGY SYSTEM, AND WATER SYSTEM"/>
    <n v="18370407.44356275"/>
    <s v="c/o CO"/>
    <s v="Completed"/>
    <n v="1"/>
    <s v="c/o CO"/>
    <d v="2024-05-02T00:00:00"/>
    <s v="c/o CO"/>
    <s v="2021-AdmS4(006)-BI-CB-013a-C204"/>
    <s v="c/o CO"/>
    <s v="c/o CO"/>
    <s v="c/o CO"/>
    <s v="c/o CO"/>
    <s v="c/o CO"/>
    <s v="D.L Cervantes Construction Corporation JV 818 Dragon Construction"/>
    <s v="INAUGURATED (AUGUST 2023), CO IMPLEMENTED"/>
    <n v="0"/>
    <n v="0"/>
    <n v="0"/>
    <n v="0"/>
    <n v="1"/>
    <n v="0"/>
    <n v="0"/>
    <n v="0"/>
    <n v="0"/>
    <n v="0"/>
    <n v="4"/>
    <n v="0"/>
    <n v="0"/>
    <n v="0"/>
    <n v="0"/>
    <n v="0"/>
    <n v="1"/>
    <n v="0"/>
    <n v="1"/>
    <n v="0"/>
    <n v="6.23"/>
    <m/>
    <m/>
    <m/>
    <m/>
    <m/>
    <m/>
    <s v="CY 2023"/>
    <m/>
    <m/>
  </r>
  <r>
    <x v="1"/>
    <x v="10"/>
    <s v="Ormoc City"/>
    <n v="124157"/>
    <s v="Lake Danao Elementary School"/>
    <s v="ORMOC CITY"/>
    <n v="4"/>
    <n v="1"/>
    <n v="3"/>
    <s v="PROPOSED CONSTRUCTION OF ONE (1) STOREY THREE (3) CLASSROOMS (WITH COMMON TOILET) SCHOOL BUILDING WITH PROVISION OF RAINWATER COLLECTOR AND SCHOOL FURNITURE"/>
    <n v="9006106.9700000007"/>
    <n v="8978795.0700000003"/>
    <s v="Completed"/>
    <n v="1"/>
    <s v="c/o CO"/>
    <d v="2023-07-14T00:00:00"/>
    <s v="c/o CO"/>
    <s v="c/o CO"/>
    <s v="c/o CO"/>
    <s v="c/o CO"/>
    <s v="c/o CO"/>
    <s v="c/o CO"/>
    <s v="c/o CO"/>
    <s v="D.L Cervantes Corporation JV 818 Dragon Construction"/>
    <s v="inaugurated (August 2023)"/>
    <n v="0"/>
    <n v="0"/>
    <n v="0"/>
    <n v="0"/>
    <n v="1"/>
    <n v="0"/>
    <n v="0"/>
    <n v="0"/>
    <n v="0"/>
    <n v="0"/>
    <n v="3"/>
    <n v="0"/>
    <n v="0"/>
    <n v="0"/>
    <n v="0"/>
    <n v="0"/>
    <n v="1"/>
    <n v="0"/>
    <n v="1"/>
    <n v="0"/>
    <n v="6.23"/>
    <m/>
    <m/>
    <m/>
    <m/>
    <m/>
    <m/>
    <s v="CY 2023"/>
    <m/>
    <m/>
  </r>
  <r>
    <x v="1"/>
    <x v="10"/>
    <s v="Ormoc City"/>
    <n v="124157"/>
    <s v="Lake Danao Elementary School"/>
    <s v="ORMOC CITY"/>
    <n v="4"/>
    <m/>
    <n v="2"/>
    <s v="PROPOSED CONSTRUCTION OF ONE (1) STOREY  TWO (2) CLASSROOM (WITH COMMON TOILET) SCHOOL BUILDING WITH PROVISION OF RAINWATER COLLECTOR AND SCHOOL FURNITURE"/>
    <n v="6004071.3200000003"/>
    <n v="8978795.0700000003"/>
    <s v="Completed"/>
    <n v="1"/>
    <s v="c/o CO"/>
    <d v="2023-07-14T00:00:00"/>
    <s v="c/o CO"/>
    <s v="c/o CO"/>
    <s v="c/o CO"/>
    <s v="c/o CO"/>
    <s v="c/o CO"/>
    <s v="c/o CO"/>
    <s v="c/o CO"/>
    <s v="D.L Cervantes Corporation JV 818 Dragon Construction"/>
    <s v="inaugurated (August 2023)"/>
    <n v="0"/>
    <n v="0"/>
    <n v="0"/>
    <n v="0"/>
    <n v="1"/>
    <n v="0"/>
    <n v="0"/>
    <n v="0"/>
    <n v="0"/>
    <n v="0"/>
    <n v="2"/>
    <n v="0"/>
    <n v="0"/>
    <n v="0"/>
    <n v="0"/>
    <n v="0"/>
    <n v="0"/>
    <n v="0"/>
    <n v="1"/>
    <n v="0"/>
    <n v="4.25"/>
    <m/>
    <n v="0"/>
    <n v="0"/>
    <m/>
    <m/>
    <m/>
    <m/>
    <m/>
    <m/>
  </r>
  <r>
    <x v="1"/>
    <x v="10"/>
    <s v="Samar (Western Samar)"/>
    <n v="136923"/>
    <s v="ARONG ES"/>
    <s v="GANDARA"/>
    <n v="1"/>
    <n v="1"/>
    <n v="4"/>
    <s v="CONSTRUCTION OF ONE (1) STOREY - FOUR (4) CLASSROOMS SCHOOL BUILDING (WITH COMMON TOILET) WITH PROVISION OF RAINWATER COLLECTOR, SCHOOL FURNITURE, SOLAR PV ENERGY SYSTEM, AND WATER SYSTEM"/>
    <n v="19206793.960000001"/>
    <s v="CO IMPLEMENTED"/>
    <s v="Ongoing"/>
    <n v="0.95"/>
    <s v="CO IMPLEMENTED"/>
    <s v="CO IMPLEMENTED"/>
    <s v="CO IMPLEMENTED"/>
    <s v="CO IMPLEMENTED"/>
    <s v="CO IMPLEMENTED"/>
    <s v="CO IMPLEMENTED"/>
    <s v="CO IMPLEMENTED"/>
    <s v="CO IMPLEMENTED"/>
    <s v="CO IMPLEMENTED"/>
    <s v="CO IMPLEMENTED"/>
    <s v="Substantially Completed"/>
    <n v="0"/>
    <n v="0"/>
    <n v="0"/>
    <n v="1"/>
    <n v="0"/>
    <n v="0"/>
    <n v="0"/>
    <n v="0"/>
    <n v="0"/>
    <n v="4"/>
    <n v="0"/>
    <n v="0"/>
    <n v="0"/>
    <n v="0"/>
    <n v="0"/>
    <n v="1"/>
    <n v="0"/>
    <n v="0"/>
    <n v="0.9"/>
    <n v="4.9999999999999933E-2"/>
    <m/>
    <m/>
    <n v="0"/>
    <n v="1"/>
    <m/>
    <m/>
    <m/>
    <m/>
    <m/>
    <m/>
  </r>
  <r>
    <x v="1"/>
    <x v="10"/>
    <s v="Southern Leyte"/>
    <n v="122313"/>
    <s v="Carnaga Elementary School"/>
    <s v="TOMAS OPPUS"/>
    <n v="0"/>
    <n v="1"/>
    <n v="2"/>
    <s v="PROPOSED CONSTRUCTION OF ONE (1) STOREY - TWO (2) CLASSROOMS SCHOOL BUILDING (WITH COMMON TOILET) WITH PROVISION OF RAINWATER COLLECTOR, SCHOOL FURNITURE AND WATER SYSTEM"/>
    <n v="9932687.5939871818"/>
    <s v="CO IMPLEMENTED"/>
    <s v="Completed"/>
    <n v="1"/>
    <s v="CO IMPLEMENTED"/>
    <s v="CO IMPLEMENTED"/>
    <s v="CO IMPLEMENTED"/>
    <s v="CO IMPLEMENTED"/>
    <s v="CO IMPLEMENTED"/>
    <s v="CO IMPLEMENTED"/>
    <s v="CO IMPLEMENTED"/>
    <s v="CO IMPLEMENTED"/>
    <s v="CO IMPLEMENTED"/>
    <s v="CO IMPLEMENTED"/>
    <s v="COMPLETED - Central Office Implemented"/>
    <n v="0"/>
    <n v="0"/>
    <n v="0"/>
    <n v="0"/>
    <n v="1"/>
    <n v="0"/>
    <n v="0"/>
    <n v="0"/>
    <n v="0"/>
    <n v="0"/>
    <n v="2"/>
    <n v="0"/>
    <n v="0"/>
    <n v="0"/>
    <n v="0"/>
    <n v="0"/>
    <n v="1"/>
    <n v="0"/>
    <n v="1"/>
    <n v="0"/>
    <n v="6.23"/>
    <m/>
    <n v="0"/>
    <n v="1"/>
    <m/>
    <m/>
    <m/>
    <s v="CY 2023"/>
    <m/>
    <m/>
  </r>
  <r>
    <x v="1"/>
    <x v="11"/>
    <s v="Bukidnon"/>
    <n v="113721"/>
    <s v="Makabugwas Ta San Dionesio "/>
    <s v="TALAKAG"/>
    <n v="1"/>
    <n v="1"/>
    <n v="4"/>
    <s v="CONSTRUCTION OF ONE (1) STOREY - FOUR (4) CLASSROOMS SCHOOL BUILDING (WITH COMMON TOILET) WITH PROVISION OF RAINWATER COLLECTOR, SCHOOL FURNITURE, SOLAR PV ENERGY SYSTEM, AND WATER SYSTEM"/>
    <n v="16205887.924800001"/>
    <n v="0"/>
    <s v="Abandoned"/>
    <n v="0.41"/>
    <d v="1899-12-30T00:00:00"/>
    <d v="1899-12-30T00:00:00"/>
    <n v="0"/>
    <n v="0"/>
    <d v="1899-12-30T00:00:00"/>
    <d v="1899-12-30T00:00:00"/>
    <d v="1899-12-30T00:00:00"/>
    <d v="1899-12-30T00:00:00"/>
    <d v="1899-12-30T00:00:00"/>
    <n v="0"/>
    <s v="Letter request for suspension was sent to the Central Office. No Response from CO. This is a CO Implemented project. We cannot fill in the details. "/>
    <n v="0"/>
    <n v="0"/>
    <n v="0"/>
    <n v="0"/>
    <n v="0"/>
    <n v="1"/>
    <n v="0"/>
    <n v="0"/>
    <n v="0"/>
    <n v="0"/>
    <n v="0"/>
    <n v="4"/>
    <n v="0"/>
    <n v="0"/>
    <n v="0"/>
    <n v="0"/>
    <n v="0"/>
    <n v="1"/>
    <n v="0.41"/>
    <n v="0"/>
    <m/>
    <m/>
    <n v="0"/>
    <n v="1"/>
    <m/>
    <m/>
    <m/>
    <m/>
    <m/>
    <m/>
  </r>
  <r>
    <x v="1"/>
    <x v="11"/>
    <s v="Misamis Occidental"/>
    <n v="127367"/>
    <s v="Migubay PS"/>
    <s v="Concepcion"/>
    <n v="1"/>
    <n v="1"/>
    <n v="2"/>
    <s v="CONSTRUCTION OF ONE (1) STOREY - TWO (2) CLASSROOMS SCHOOL BUILDING (WITH COMMON TOILET) WITH PROVISION OF RAINWATER COLLECTOR, SCHOOL FURNITURE, SOLAR PV ENERGY SYSTEM, AND WATER SYSTEM"/>
    <n v="13433577.805299999"/>
    <n v="0"/>
    <s v="Ongoing"/>
    <n v="0.14000000000000001"/>
    <d v="1899-12-30T00:00:00"/>
    <d v="1899-12-30T00:00:00"/>
    <n v="0"/>
    <n v="0"/>
    <d v="1899-12-30T00:00:00"/>
    <d v="1899-12-30T00:00:00"/>
    <d v="1899-12-30T00:00:00"/>
    <d v="1899-12-30T00:00:00"/>
    <d v="1899-12-30T00:00:00"/>
    <n v="0"/>
    <s v="Waiting for approved DAED"/>
    <n v="0"/>
    <n v="0"/>
    <n v="0"/>
    <n v="1"/>
    <n v="0"/>
    <n v="0"/>
    <n v="0"/>
    <n v="0"/>
    <n v="0"/>
    <n v="2"/>
    <n v="0"/>
    <n v="0"/>
    <n v="0"/>
    <n v="0"/>
    <n v="0"/>
    <n v="1"/>
    <n v="0"/>
    <n v="0"/>
    <n v="0.14000000000000001"/>
    <n v="0"/>
    <m/>
    <m/>
    <n v="0"/>
    <n v="1"/>
    <m/>
    <m/>
    <m/>
    <m/>
    <m/>
    <m/>
  </r>
  <r>
    <x v="1"/>
    <x v="11"/>
    <s v="Misamis Occidental"/>
    <n v="127496"/>
    <s v="Deboloc ES"/>
    <s v="Plaridel"/>
    <n v="1"/>
    <n v="1"/>
    <n v="3"/>
    <s v="CONSTRUCTION OF ONE (1) STOREY - THREE (3) CLASSROOMS SCHOOL BUILDING (WITH COMMON TOILET) WITH PROVISION OF RAINWATER COLLECTOR, SCHOOL FURNITURE, SOLAR PV ENERGY SYSTEM, AND WATER SYSTEM"/>
    <n v="15202037.935010426"/>
    <n v="0"/>
    <s v="Ongoing"/>
    <n v="0.1"/>
    <d v="1899-12-30T00:00:00"/>
    <d v="1899-12-30T00:00:00"/>
    <n v="0"/>
    <n v="0"/>
    <d v="1899-12-30T00:00:00"/>
    <d v="1899-12-30T00:00:00"/>
    <d v="1899-12-30T00:00:00"/>
    <d v="1899-12-30T00:00:00"/>
    <d v="1899-12-30T00:00:00"/>
    <n v="0"/>
    <s v="Waiting for approved DAED"/>
    <n v="0"/>
    <n v="0"/>
    <n v="0"/>
    <n v="1"/>
    <n v="0"/>
    <n v="0"/>
    <n v="0"/>
    <n v="0"/>
    <n v="0"/>
    <n v="3"/>
    <n v="0"/>
    <n v="0"/>
    <n v="0"/>
    <n v="0"/>
    <n v="0"/>
    <n v="1"/>
    <n v="0"/>
    <n v="0"/>
    <n v="0.1"/>
    <n v="0"/>
    <m/>
    <m/>
    <n v="0"/>
    <n v="1"/>
    <m/>
    <m/>
    <m/>
    <m/>
    <m/>
    <m/>
  </r>
  <r>
    <x v="1"/>
    <x v="11"/>
    <s v="Misamis Oriental"/>
    <n v="130200"/>
    <s v="Aligodon Higaonon Tulogan Nauhanan"/>
    <s v="CLAVERIA"/>
    <n v="2"/>
    <n v="1"/>
    <n v="2"/>
    <s v="CONSTRUCTION OF ONE (1) STOREY - TWO (2) CLASSROOMS SCHOOL BUILDING (WITH COMMON TOILET) WITH PROVISION OF RAINWATER COLLECTOR, SCHOOL FURNITURE, SOLAR PV ENERGY SYSTEM, AND WATER SYSTEM"/>
    <n v="19652994.964323301"/>
    <n v="0"/>
    <s v="Ongoing"/>
    <n v="0.33"/>
    <d v="1899-12-30T00:00:00"/>
    <d v="1899-12-30T00:00:00"/>
    <n v="0"/>
    <n v="0"/>
    <d v="1899-12-30T00:00:00"/>
    <d v="1899-12-30T00:00:00"/>
    <d v="1899-12-30T00:00:00"/>
    <d v="1899-12-30T00:00:00"/>
    <d v="1899-12-30T00:00:00"/>
    <n v="0"/>
    <s v="No Movement in Site (Abandoned); Building permit on Process, Contractor requested fot Time extension due to weather condition"/>
    <n v="0"/>
    <n v="0"/>
    <n v="0"/>
    <n v="1"/>
    <n v="0"/>
    <n v="0"/>
    <n v="0"/>
    <n v="0"/>
    <n v="0"/>
    <n v="2"/>
    <n v="0"/>
    <n v="0"/>
    <n v="0"/>
    <n v="0"/>
    <n v="0"/>
    <n v="1"/>
    <n v="0"/>
    <n v="0"/>
    <n v="0.33"/>
    <n v="0"/>
    <m/>
    <m/>
    <n v="0"/>
    <n v="1"/>
    <m/>
    <m/>
    <m/>
    <m/>
    <m/>
    <m/>
  </r>
  <r>
    <x v="1"/>
    <x v="11"/>
    <s v="Misamis Oriental"/>
    <n v="130200"/>
    <s v="Aligodon Higaonon Tulogan Nauhanan"/>
    <s v="CLAVERIA"/>
    <n v="2"/>
    <m/>
    <n v="2"/>
    <s v="CONSTRUCTION OF ONE (1) STOREY - TWO (2) CLASSROOMS SCHOOL BUILDING (WITH COMMON TOILET) WITH PROVISION OF RAINWATER COLLECTOR, SCHOOL FURNITURE, SOLAR PV ENERGY SYSTEM, AND WATER SYSTEM"/>
    <n v="6520"/>
    <n v="0"/>
    <s v="Ongoing"/>
    <n v="0.33"/>
    <d v="1899-12-30T00:00:00"/>
    <d v="1899-12-30T00:00:00"/>
    <n v="0"/>
    <n v="0"/>
    <d v="1899-12-30T00:00:00"/>
    <d v="1899-12-30T00:00:00"/>
    <d v="1899-12-30T00:00:00"/>
    <d v="1899-12-30T00:00:00"/>
    <d v="1899-12-30T00:00:00"/>
    <n v="0"/>
    <s v="No Movement in Site (Abandoned); Building permit on Process, Contractor requested fot Time extension due to weather condition"/>
    <n v="0"/>
    <n v="0"/>
    <n v="0"/>
    <n v="1"/>
    <n v="0"/>
    <n v="0"/>
    <n v="0"/>
    <n v="0"/>
    <n v="0"/>
    <n v="2"/>
    <n v="0"/>
    <n v="0"/>
    <n v="0"/>
    <n v="0"/>
    <n v="0"/>
    <n v="0"/>
    <n v="0"/>
    <n v="0"/>
    <n v="0.33"/>
    <n v="0"/>
    <m/>
    <m/>
    <n v="0"/>
    <n v="0"/>
    <m/>
    <m/>
    <m/>
    <m/>
    <m/>
    <m/>
  </r>
  <r>
    <x v="1"/>
    <x v="11"/>
    <s v="Ozamis City"/>
    <n v="128190"/>
    <s v="Balintawak Elementary School"/>
    <s v="OZAMIS CITY"/>
    <n v="2"/>
    <n v="1"/>
    <n v="4"/>
    <s v="CONSTRUCTION OF ONE (1) STOREY - FOUR (4) CLASSROOMS SCHOOL BUILDING (WITH COMMON TOILET) WITH PROVISION OF RAINWATER COLLECTOR, SCHOOL FURNITURE, SOLAR PV ENERGY SYSTEM, AND WATER SYSTEM"/>
    <n v="18244962.879999999"/>
    <n v="0"/>
    <s v="Ongoing"/>
    <n v="0.13"/>
    <d v="1899-12-30T00:00:00"/>
    <d v="1899-12-30T00:00:00"/>
    <n v="0"/>
    <n v="0"/>
    <d v="1899-12-30T00:00:00"/>
    <d v="1899-12-30T00:00:00"/>
    <d v="1899-12-30T00:00:00"/>
    <d v="1899-12-30T00:00:00"/>
    <d v="1899-12-30T00:00:00"/>
    <n v="0"/>
    <s v="Under Work Suspension"/>
    <n v="0"/>
    <n v="0"/>
    <n v="0"/>
    <n v="1"/>
    <n v="0"/>
    <n v="0"/>
    <n v="0"/>
    <n v="0"/>
    <n v="0"/>
    <n v="4"/>
    <n v="0"/>
    <n v="0"/>
    <n v="0"/>
    <n v="0"/>
    <n v="0"/>
    <n v="1"/>
    <n v="0"/>
    <n v="0"/>
    <n v="0.13"/>
    <n v="0"/>
    <m/>
    <m/>
    <n v="0"/>
    <n v="1"/>
    <m/>
    <m/>
    <m/>
    <m/>
    <m/>
    <m/>
  </r>
  <r>
    <x v="1"/>
    <x v="12"/>
    <s v="Davao City"/>
    <n v="108181"/>
    <s v="Alon ES"/>
    <s v="DAVAO CITY"/>
    <n v="2"/>
    <n v="1"/>
    <n v="2"/>
    <s v="PROPOSED CONSTRUCTION OF ONE (1) STOREY - TWO (2) CLASSROOMS SCHOOL BUILDING (WITH COMMON TOILET) WITH PROVISION OF RAINWATER COLLECTOR, SCHOOL FURNITURE AND SOLAR PV ENERGY SYSTEM"/>
    <n v="21434086.41"/>
    <m/>
    <s v="Abandoned"/>
    <n v="0.05"/>
    <m/>
    <m/>
    <m/>
    <m/>
    <m/>
    <m/>
    <m/>
    <m/>
    <m/>
    <m/>
    <m/>
    <n v="0"/>
    <n v="0"/>
    <n v="0"/>
    <n v="0"/>
    <n v="0"/>
    <n v="1"/>
    <n v="0"/>
    <n v="0"/>
    <n v="0"/>
    <n v="0"/>
    <n v="0"/>
    <n v="2"/>
    <n v="0"/>
    <n v="0"/>
    <n v="0"/>
    <n v="0"/>
    <n v="0"/>
    <n v="1"/>
    <n v="0.05"/>
    <n v="0"/>
    <m/>
    <m/>
    <n v="0"/>
    <n v="1"/>
    <m/>
    <m/>
    <m/>
    <m/>
    <m/>
    <m/>
  </r>
  <r>
    <x v="1"/>
    <x v="12"/>
    <s v="Davao City"/>
    <n v="108181"/>
    <s v="Alon ES"/>
    <s v="DAVAO CITY"/>
    <n v="2"/>
    <m/>
    <n v="2"/>
    <s v="CONSTRUCTION OF ONE (1) STOREY - TWO (2) CLASSROOMS SCHOOL BUILDING (WITH COMMON TOILET) WITH PROVISION OF RAINWATER COLLECTOR, SCHOOL FURNITURE AND SOLAR PV ENERGY SYSTEM"/>
    <n v="6520"/>
    <m/>
    <s v="Abandoned"/>
    <n v="0.02"/>
    <m/>
    <m/>
    <m/>
    <m/>
    <m/>
    <m/>
    <m/>
    <m/>
    <m/>
    <m/>
    <m/>
    <n v="0"/>
    <n v="0"/>
    <n v="0"/>
    <n v="0"/>
    <n v="0"/>
    <n v="1"/>
    <n v="0"/>
    <n v="0"/>
    <n v="0"/>
    <n v="0"/>
    <n v="0"/>
    <n v="2"/>
    <n v="0"/>
    <n v="0"/>
    <n v="0"/>
    <n v="0"/>
    <n v="0"/>
    <n v="0"/>
    <n v="0.02"/>
    <n v="0"/>
    <m/>
    <m/>
    <n v="0"/>
    <n v="0"/>
    <m/>
    <m/>
    <m/>
    <m/>
    <m/>
    <m/>
  </r>
  <r>
    <x v="1"/>
    <x v="12"/>
    <s v="Davao De Oro"/>
    <m/>
    <s v="Amogad ES"/>
    <s v="LAAK (SAN VICENTE)"/>
    <n v="2"/>
    <n v="1"/>
    <n v="4"/>
    <s v="CONSTRUCTION OF ONE (1) STOREY - FOUR (4) CLASSROOMS SCHOOL BUILDING (WITH COMMON TOILET) WITH PROVISION OF RAINWATER COLLECTOR, SCHOOL FURNITURE, SOLAR PV ENERGY SYSTEM, AND WATER SYSTEM"/>
    <n v="17426779.43"/>
    <m/>
    <s v="Abandoned"/>
    <n v="0.12"/>
    <m/>
    <m/>
    <m/>
    <m/>
    <m/>
    <m/>
    <m/>
    <m/>
    <m/>
    <m/>
    <m/>
    <n v="0"/>
    <n v="0"/>
    <n v="0"/>
    <n v="0"/>
    <n v="0"/>
    <n v="1"/>
    <n v="0"/>
    <n v="0"/>
    <n v="0"/>
    <n v="0"/>
    <n v="0"/>
    <n v="4"/>
    <n v="0"/>
    <n v="0"/>
    <n v="0"/>
    <n v="0"/>
    <n v="0"/>
    <n v="1"/>
    <n v="0.12"/>
    <n v="0"/>
    <m/>
    <m/>
    <n v="0"/>
    <n v="1"/>
    <m/>
    <m/>
    <m/>
    <m/>
    <m/>
    <m/>
  </r>
  <r>
    <x v="1"/>
    <x v="12"/>
    <s v="Davao del Norte"/>
    <n v="204529"/>
    <s v="Ngan PS"/>
    <s v="KAPALONG"/>
    <n v="1"/>
    <n v="1"/>
    <n v="4"/>
    <s v="CONSTRUCTION OF ONE (1) STOREY - FOUR (4) CLASSROOMS SCHOOL BUILDING (WITH COMMON TOILET) WITH PROVISION OF SOLAR PV ENERGY SYSTEM, SCHOOL FURNITURE, , AND WATER SYSTEM"/>
    <n v="15998850.0145"/>
    <m/>
    <s v="Abandoned"/>
    <n v="0.09"/>
    <m/>
    <m/>
    <m/>
    <m/>
    <m/>
    <m/>
    <m/>
    <m/>
    <m/>
    <m/>
    <s v="Abandoned"/>
    <n v="0"/>
    <n v="0"/>
    <n v="0"/>
    <n v="0"/>
    <n v="0"/>
    <n v="1"/>
    <n v="0"/>
    <n v="0"/>
    <n v="0"/>
    <n v="0"/>
    <n v="0"/>
    <n v="4"/>
    <n v="0"/>
    <n v="0"/>
    <n v="0"/>
    <n v="0"/>
    <n v="0"/>
    <n v="1"/>
    <n v="0.09"/>
    <n v="0"/>
    <m/>
    <m/>
    <n v="0"/>
    <n v="1"/>
    <m/>
    <m/>
    <m/>
    <m/>
    <m/>
    <m/>
  </r>
  <r>
    <x v="1"/>
    <x v="12"/>
    <s v="Davao del Norte"/>
    <m/>
    <s v="Ibuyag Logsi KM 31 Ext"/>
    <s v="Talaingod"/>
    <n v="1"/>
    <n v="1"/>
    <n v="4"/>
    <s v="CONSTRUCTION OF ONE (1) STOREY - THREE (3) CLASSROOMS &amp; ONE (1) STOREY - ONE (1) CLASSROOM SCHOOL BUILDING (WITH COMMON TOILET) WITH PROVISION OF SOLAR PV ENERGY SYSTEM, SCHOOL FURNITURE, , AND WATER SYSTEM"/>
    <n v="25796525.502500001"/>
    <m/>
    <s v="Abandoned"/>
    <n v="0.1"/>
    <m/>
    <m/>
    <m/>
    <m/>
    <m/>
    <m/>
    <m/>
    <m/>
    <m/>
    <m/>
    <s v="Abandoned"/>
    <n v="0"/>
    <n v="0"/>
    <n v="0"/>
    <n v="0"/>
    <n v="0"/>
    <n v="1"/>
    <n v="0"/>
    <n v="0"/>
    <n v="0"/>
    <n v="0"/>
    <n v="0"/>
    <n v="4"/>
    <n v="0"/>
    <n v="0"/>
    <n v="0"/>
    <n v="0"/>
    <n v="0"/>
    <n v="1"/>
    <n v="0.1"/>
    <n v="0"/>
    <m/>
    <m/>
    <n v="0"/>
    <n v="1"/>
    <m/>
    <m/>
    <m/>
    <m/>
    <m/>
    <m/>
  </r>
  <r>
    <x v="1"/>
    <x v="12"/>
    <s v="Davao Oriental"/>
    <n v="501608"/>
    <s v="Modesto T. Veroy Sr. IS"/>
    <s v="CATEEL"/>
    <n v="1"/>
    <n v="1"/>
    <n v="2"/>
    <s v="CONSTRUCTION OF  ONE (1) STOREY - TWO (2) CLASSROOMS SCHOOL BUILDING (WITH COMMON TOILET) WITH PROVISION OF RAINWATER COLLECTOR, SCHOOL FURNITURE, TRANSMISSION LINE AND WATER SYSTEM "/>
    <n v="14392154.466673633"/>
    <m/>
    <s v="Abandoned"/>
    <n v="0.4"/>
    <m/>
    <m/>
    <m/>
    <m/>
    <m/>
    <m/>
    <m/>
    <m/>
    <m/>
    <m/>
    <s v="Abandoned"/>
    <n v="0"/>
    <n v="0"/>
    <n v="0"/>
    <n v="0"/>
    <n v="0"/>
    <n v="1"/>
    <n v="0"/>
    <n v="0"/>
    <n v="0"/>
    <n v="0"/>
    <n v="0"/>
    <n v="2"/>
    <n v="0"/>
    <n v="0"/>
    <n v="0"/>
    <n v="0"/>
    <n v="0"/>
    <n v="1"/>
    <n v="0.4"/>
    <n v="0"/>
    <m/>
    <m/>
    <n v="0"/>
    <n v="1"/>
    <m/>
    <m/>
    <m/>
    <m/>
    <m/>
    <m/>
  </r>
  <r>
    <x v="1"/>
    <x v="12"/>
    <s v="Davao Oriental"/>
    <n v="501608"/>
    <s v="Modesto T. Veroy Sr. IS"/>
    <s v="CATEEL"/>
    <n v="1"/>
    <m/>
    <n v="2"/>
    <s v="CONSTRUCTION OF  ONE (1) STOREY - TWO (2) CLASSROOMS SCHOOL BUILDING (WITH COMMON TOILET) WITH PROVISION OF RAINWATER COLLECTOR, SCHOOL FURNITURE, TRANSMISSION LINE AND WATER SYSTEM "/>
    <n v="6520"/>
    <m/>
    <s v="Abandoned"/>
    <n v="0.3"/>
    <m/>
    <m/>
    <m/>
    <m/>
    <m/>
    <m/>
    <m/>
    <m/>
    <m/>
    <m/>
    <s v="Abandoned"/>
    <n v="0"/>
    <n v="0"/>
    <n v="0"/>
    <n v="0"/>
    <n v="0"/>
    <n v="1"/>
    <n v="0"/>
    <n v="0"/>
    <n v="0"/>
    <n v="0"/>
    <n v="0"/>
    <n v="2"/>
    <n v="0"/>
    <n v="0"/>
    <n v="0"/>
    <n v="0"/>
    <n v="0"/>
    <n v="0"/>
    <n v="0.3"/>
    <n v="0"/>
    <m/>
    <m/>
    <n v="0"/>
    <n v="0"/>
    <m/>
    <m/>
    <m/>
    <m/>
    <m/>
    <m/>
  </r>
  <r>
    <x v="1"/>
    <x v="13"/>
    <s v="North Cotabato"/>
    <n v="130084"/>
    <s v="Balawan ES"/>
    <s v="MAKILALA"/>
    <n v="2"/>
    <n v="1"/>
    <n v="4"/>
    <s v="PROPOSED CONSTRUCTION OF ONE (1) STOREY - FOUR (4) CLASSROOMS SCHOOL BUILDING (WITH COMMON TOILET) WITH PROVISION OF RAINWATER COLLECTOR, SCHOOL FURNITURE, SOLAR PV ENERGY SYSTEM, AND WATER SYSTEM"/>
    <n v="19188630.304099713"/>
    <n v="0"/>
    <s v="Ongoing"/>
    <n v="0.3"/>
    <s v="CO Procured and subject for termination due to Prismoidal Contruction abandoned the project"/>
    <d v="1899-12-30T00:00:00"/>
    <n v="0"/>
    <n v="0"/>
    <d v="1899-12-30T00:00:00"/>
    <d v="1899-12-30T00:00:00"/>
    <d v="1899-12-30T00:00:00"/>
    <d v="1899-12-30T00:00:00"/>
    <d v="1899-12-30T00:00:00"/>
    <n v="0"/>
    <n v="0"/>
    <n v="0"/>
    <n v="0"/>
    <n v="0"/>
    <n v="1"/>
    <n v="0"/>
    <n v="0"/>
    <n v="0"/>
    <n v="0"/>
    <n v="0"/>
    <n v="4"/>
    <n v="0"/>
    <n v="0"/>
    <n v="0"/>
    <n v="0"/>
    <n v="0"/>
    <n v="1"/>
    <n v="0"/>
    <n v="0"/>
    <n v="0.3"/>
    <n v="0"/>
    <m/>
    <m/>
    <n v="0"/>
    <n v="1"/>
    <m/>
    <m/>
    <m/>
    <m/>
    <m/>
    <m/>
  </r>
  <r>
    <x v="1"/>
    <x v="13"/>
    <s v="Sarangani"/>
    <n v="208019"/>
    <s v="Nicomedes I. Sunio ES"/>
    <s v="MALUNGON"/>
    <n v="0"/>
    <n v="1"/>
    <n v="4"/>
    <s v="PROPOSED CONSTRUCTION OF ONE (1) STOREY - FOUR (4) CLASSROOMS SCHOOL BUILDING (WITH COMMON TOILET) WITH PROVISION OF RAINWATER COLLECTOR, SCHOOL FURNITURE, SOLAR PV ENERGY SYSTEM, AND WATER SYSTEM and SCHOOL FENCE"/>
    <n v="20549897.831699997"/>
    <n v="0"/>
    <s v="Ongoing"/>
    <n v="0.25"/>
    <s v="CO Procured and subject for termination due to Prismoidal Contruction abandoned the project"/>
    <d v="1899-12-30T00:00:00"/>
    <n v="0"/>
    <n v="0"/>
    <d v="1899-12-30T00:00:00"/>
    <d v="1899-12-30T00:00:00"/>
    <d v="1899-12-30T00:00:00"/>
    <d v="1899-12-30T00:00:00"/>
    <d v="1899-12-30T00:00:00"/>
    <n v="0"/>
    <n v="0"/>
    <n v="0"/>
    <n v="0"/>
    <n v="0"/>
    <n v="1"/>
    <n v="0"/>
    <n v="0"/>
    <n v="0"/>
    <n v="0"/>
    <n v="0"/>
    <n v="4"/>
    <n v="0"/>
    <n v="0"/>
    <n v="0"/>
    <n v="0"/>
    <n v="0"/>
    <n v="1"/>
    <n v="0"/>
    <n v="0"/>
    <n v="0.25"/>
    <n v="0"/>
    <m/>
    <m/>
    <n v="0"/>
    <n v="1"/>
    <m/>
    <m/>
    <m/>
    <m/>
    <m/>
    <m/>
  </r>
  <r>
    <x v="2"/>
    <x v="0"/>
    <s v="Abra"/>
    <n v="135208"/>
    <s v="Collago ES"/>
    <s v="LAGAYAN"/>
    <n v="0"/>
    <n v="1"/>
    <n v="2"/>
    <s v="CONSTRUCTION OF ONE (1) STOREY - TWO (2) CLASSROOMS SCHOOL BUILDING (WITH COMMON TOILET) WITH PROVISION OF SCHOOL FURNITURE, AND WATER SYSTEM"/>
    <n v="9300666.8907999992"/>
    <n v="9194846.2200000007"/>
    <s v="Completed"/>
    <n v="1"/>
    <d v="2024-04-05T00:00:00"/>
    <d v="2023-07-15T00:00:00"/>
    <s v="OSEC-CAR-22-6291"/>
    <s v="CAR-ABRA-2022-04-002"/>
    <d v="2022-03-25T00:00:00"/>
    <s v="April 1, 2022"/>
    <s v="April 13, 2022"/>
    <s v="April 27, 2022"/>
    <s v="September 22, 2022"/>
    <s v="SEMBRI CONSTRUCTION"/>
    <n v="0"/>
    <n v="0"/>
    <n v="0"/>
    <n v="0"/>
    <n v="0"/>
    <n v="1"/>
    <n v="0"/>
    <n v="0"/>
    <n v="0"/>
    <n v="0"/>
    <n v="0"/>
    <n v="2"/>
    <n v="0"/>
    <n v="0"/>
    <n v="0"/>
    <n v="0"/>
    <n v="0"/>
    <n v="1"/>
    <n v="0"/>
    <n v="1"/>
    <n v="0"/>
    <n v="7.23"/>
    <m/>
    <n v="1"/>
    <m/>
    <m/>
    <m/>
    <m/>
    <s v="CY 2023"/>
    <m/>
    <m/>
  </r>
  <r>
    <x v="2"/>
    <x v="0"/>
    <s v="Abra"/>
    <n v="135186"/>
    <s v="Lam-aoan PS"/>
    <s v="SALLAPADAN"/>
    <n v="0"/>
    <n v="1"/>
    <n v="2"/>
    <s v="CONSTRUCTION OF ONE (1) STOREY - TWO (2) CLASSROOMS SCHOOL BUILDING (WITH COMMON TOILET) WITH PROVISION OF SCHOOL FURNITURE, SLOPE PROTECTION, WATER SYSTEM AND REPAIR OF CLASSROOM"/>
    <n v="20019229.927299999"/>
    <n v="19802771.182269499"/>
    <s v="Completed"/>
    <n v="1"/>
    <d v="2023-12-22T00:00:00"/>
    <d v="2023-07-15T00:00:00"/>
    <s v="OSEC-CAR-22-6778"/>
    <s v="CAR-ABRA-2022-016"/>
    <s v="October 12, 2022"/>
    <s v="October 19, 2022"/>
    <s v="November 2, 2022"/>
    <s v="November 10, 2022"/>
    <s v="November 24, 2022"/>
    <s v="SEMBRI CONSTRUCTION"/>
    <n v="0"/>
    <n v="0"/>
    <n v="0"/>
    <n v="0"/>
    <n v="0"/>
    <n v="1"/>
    <n v="0"/>
    <n v="0"/>
    <n v="0"/>
    <n v="0"/>
    <n v="0"/>
    <n v="2"/>
    <n v="0"/>
    <n v="0"/>
    <n v="0"/>
    <n v="0"/>
    <n v="0"/>
    <n v="1"/>
    <n v="0"/>
    <n v="1"/>
    <n v="0"/>
    <n v="7.23"/>
    <m/>
    <n v="0"/>
    <n v="1"/>
    <m/>
    <m/>
    <m/>
    <s v="CY 2023"/>
    <m/>
    <m/>
  </r>
  <r>
    <x v="2"/>
    <x v="0"/>
    <s v="Abra"/>
    <n v="109752"/>
    <s v="MANICBEL PRIMARY SCHOOL"/>
    <s v="SALLAPADAN"/>
    <n v="0"/>
    <n v="1"/>
    <n v="2"/>
    <s v="CONSTRUCTION OF ONE (1) STOREY - TWO (2) CLASSROOMS SCHOOL BUILDING (WITH COMMON TOILET) WITH PROVISION OF SCHOOL FURNITURE, SLOPE PROTECTION AND  WATER SYSTEM"/>
    <n v="19207305.158199999"/>
    <n v="19001015.84"/>
    <s v="Completed"/>
    <n v="1"/>
    <d v="2023-12-22T00:00:00"/>
    <d v="2023-07-15T00:00:00"/>
    <s v="OSEC-CAR-22-6291"/>
    <s v="CAR-ABRA-2022-04-001"/>
    <d v="2022-03-25T00:00:00"/>
    <s v="April 1, 2022"/>
    <s v="April 13, 2022"/>
    <s v="sq"/>
    <s v="a1"/>
    <s v="SEMBRI CONSTRUCTION"/>
    <n v="0"/>
    <n v="0"/>
    <n v="0"/>
    <n v="0"/>
    <n v="0"/>
    <n v="1"/>
    <n v="0"/>
    <n v="0"/>
    <n v="0"/>
    <n v="0"/>
    <n v="0"/>
    <n v="2"/>
    <n v="0"/>
    <n v="0"/>
    <n v="0"/>
    <n v="0"/>
    <n v="0"/>
    <n v="1"/>
    <n v="0"/>
    <n v="1"/>
    <n v="0"/>
    <n v="7.23"/>
    <m/>
    <n v="1"/>
    <m/>
    <m/>
    <m/>
    <m/>
    <s v="CY 2023"/>
    <m/>
    <m/>
  </r>
  <r>
    <x v="2"/>
    <x v="0"/>
    <s v="Benguet"/>
    <n v="135675"/>
    <s v="Ebbes ES"/>
    <s v="SABLAN"/>
    <n v="0"/>
    <n v="1"/>
    <n v="14"/>
    <s v="CONSTRUCTION OF ONE (1) STOREY - TWO (2) CLASSROOMS SCHOOL BUILDING (WITH COMMON TOILET) WITH PROVISION OF RAINWATER COLLECTOR, SCHOOL FURNITURE, SOLAR PV ENERGY SYSTEM, AND WATER SYSTEM,_x000a_REPAIR AND REHABILITATION OF CALSSROOMS AND IMPROVEMENT OF SCHOOLS FACILITIES"/>
    <n v="25486535.976750366"/>
    <n v="22001471.017200001"/>
    <s v="Completed"/>
    <n v="1"/>
    <s v="JULY 17, 2023"/>
    <s v="11/20/2023"/>
    <s v="LMS-2022-01"/>
    <s v="LMS-2022-01"/>
    <s v="May 11, 2022"/>
    <s v="May 18, 2022"/>
    <s v="May 31, 2022"/>
    <d v="2022-09-09T00:00:00"/>
    <s v="0CTOBER 6, 2022"/>
    <s v="JRF ANGOYNA GENERAL CONSTRUCTION"/>
    <n v="0"/>
    <n v="0"/>
    <n v="0"/>
    <n v="0"/>
    <n v="0"/>
    <n v="1"/>
    <n v="0"/>
    <n v="0"/>
    <n v="0"/>
    <n v="0"/>
    <n v="0"/>
    <n v="14"/>
    <n v="0"/>
    <n v="0"/>
    <n v="0"/>
    <n v="0"/>
    <n v="0"/>
    <n v="1"/>
    <n v="0"/>
    <n v="1"/>
    <n v="0"/>
    <n v="12.23"/>
    <m/>
    <n v="1"/>
    <m/>
    <m/>
    <m/>
    <m/>
    <s v="CY 2023"/>
    <m/>
    <m/>
  </r>
  <r>
    <x v="2"/>
    <x v="0"/>
    <s v="Benguet"/>
    <n v="135722"/>
    <s v="Balangabang ES"/>
    <s v="TUBLAY"/>
    <n v="0"/>
    <n v="1"/>
    <n v="4"/>
    <s v="CONSTRUCTION OF ONE (1) STOREY - FOUR (4) CLASSROOMS SCHOOL BUILDING (WITHOUT TOILET) WITH PROVISION OF RAINWATER COLLECTOR, WATER AND SANITATION FACILITIES (4 - SEATER), SCHOOL FURNITURE, SOLAR PV ENERGY SYSTEM, AND WATER SYSTEM"/>
    <n v="21324715.173799999"/>
    <n v="18159900.520319998"/>
    <s v="Completed"/>
    <n v="1"/>
    <d v="2023-08-21T00:00:00"/>
    <d v="2023-08-14T00:00:00"/>
    <s v="LMS-2022-02"/>
    <s v="LMS-2022-01"/>
    <s v="May 11, 2022"/>
    <s v="May 18, 2022"/>
    <s v="May 31, 2022"/>
    <d v="2022-09-09T00:00:00"/>
    <s v="0CTOBER 6, 2022"/>
    <s v="JRF ANGOYNA GENERAL CONSTRUCTION"/>
    <n v="0"/>
    <n v="0"/>
    <n v="0"/>
    <n v="0"/>
    <n v="0"/>
    <n v="1"/>
    <n v="0"/>
    <n v="0"/>
    <n v="0"/>
    <n v="0"/>
    <n v="0"/>
    <n v="4"/>
    <n v="0"/>
    <n v="0"/>
    <n v="0"/>
    <n v="0"/>
    <n v="0"/>
    <n v="1"/>
    <n v="0"/>
    <n v="1"/>
    <n v="0"/>
    <n v="12.23"/>
    <m/>
    <n v="1"/>
    <m/>
    <m/>
    <m/>
    <m/>
    <s v="CY 2023"/>
    <m/>
    <m/>
  </r>
  <r>
    <x v="2"/>
    <x v="0"/>
    <s v="Benguet"/>
    <n v="135725"/>
    <s v="Dorencio ES"/>
    <s v="TUBLAY"/>
    <n v="0"/>
    <n v="1"/>
    <n v="4"/>
    <s v="CONSTRUCTION OF ONE (1) STOREY - FOUR (4) CLASSROOMS SCHOOL BUILDING (WITHOUT TOILET) WITH PROVISION OF RAINWATER COLLECTOR, WATER AND SANITATION FACILITIES (4 - SEATER), SCHOOL FURNITURE, SOLAR PV ENERGY SYSTEM, AND WATER SYSTEM"/>
    <n v="18770107.074299999"/>
    <n v="17086845.600000001"/>
    <s v="Completed"/>
    <n v="1"/>
    <d v="2023-11-10T00:00:00"/>
    <d v="2023-11-30T00:00:00"/>
    <s v="LMS-2022-01"/>
    <s v="LMS-2022-01"/>
    <s v="November 04, 2022"/>
    <s v="November 11, 2022"/>
    <s v="November 24, 2022"/>
    <d v="2023-01-20T00:00:00"/>
    <d v="2023-02-13T00:00:00"/>
    <s v="KAT BUILDERS"/>
    <n v="0"/>
    <n v="0"/>
    <n v="0"/>
    <n v="0"/>
    <n v="0"/>
    <n v="1"/>
    <n v="0"/>
    <n v="0"/>
    <n v="0"/>
    <n v="0"/>
    <n v="0"/>
    <n v="4"/>
    <n v="0"/>
    <n v="0"/>
    <n v="0"/>
    <n v="0"/>
    <n v="0"/>
    <n v="1"/>
    <n v="0"/>
    <n v="1"/>
    <n v="0"/>
    <n v="12.23"/>
    <m/>
    <n v="1"/>
    <m/>
    <m/>
    <m/>
    <m/>
    <s v="CY 2023"/>
    <m/>
    <m/>
  </r>
  <r>
    <x v="2"/>
    <x v="0"/>
    <s v="Ifugao"/>
    <n v="135799"/>
    <s v="Namal ES"/>
    <s v="ASIPULO"/>
    <n v="0"/>
    <n v="1"/>
    <n v="4"/>
    <s v="CONSTRUCTION OF ONE (1) STOREY - FOUR (4) CLASSROOMS SCHOOL BUILDING (WITH COMMON TOILET) WITH PROVISION OF RAINWATER COLLECTOR, SCHOOL FURNITURE, SLOPE PROTECTION, WATER SYSTEM AND PERIMETER FENCE (ONE BAY, 3.0M) WITH VEHICULAR  AND PEDESTRIAN ENTRANCE/EXIT GATES "/>
    <n v="23515376.984699998"/>
    <n v="23275032.579999998"/>
    <s v="Completed"/>
    <n v="1"/>
    <d v="2024-10-31T00:00:00"/>
    <d v="2025-05-30T00:00:00"/>
    <s v="LMS-2023-.02"/>
    <s v="LMS-2023-.03"/>
    <d v="2023-11-29T00:00:00"/>
    <d v="2023-12-06T00:00:00"/>
    <d v="2023-12-19T00:00:00"/>
    <d v="2024-02-07T00:00:00"/>
    <d v="2024-03-05T00:00:00"/>
    <s v="HAIGHTS CONSTRUCTION"/>
    <n v="0"/>
    <n v="0"/>
    <n v="0"/>
    <n v="0"/>
    <n v="0"/>
    <n v="1"/>
    <n v="0"/>
    <n v="0"/>
    <n v="0"/>
    <n v="0"/>
    <n v="0"/>
    <n v="4"/>
    <n v="0"/>
    <n v="0"/>
    <n v="0"/>
    <n v="0"/>
    <n v="0"/>
    <n v="1"/>
    <n v="0"/>
    <n v="0.98"/>
    <n v="2.0000000000000018E-2"/>
    <n v="5.25"/>
    <m/>
    <n v="0"/>
    <n v="1"/>
    <m/>
    <m/>
    <m/>
    <m/>
    <m/>
    <m/>
  </r>
  <r>
    <x v="2"/>
    <x v="0"/>
    <s v="Ifugao"/>
    <n v="135800"/>
    <s v="Nangkatengey ES"/>
    <s v="ASIPULO"/>
    <n v="0"/>
    <n v="1"/>
    <n v="6"/>
    <s v="CONSTRUCTION OF ONE (1) STOREY - FOUR (4) CLASSROOMS SCHOOL BUILDING (WITH COMMON TOILET)  WITH PROVISION OF RAIN WATER COLLECTOR, SCHOOL FURNITURE,SOLAR PV ENERGY SYSTEM AND WATER SYSTEM AND CONSTRUCTION OF ONE (1) STOREY -TWO(2) CLASSROOMS SCHOOL BUILDING (WITH COMMON TOILET) WITH PROVISION OF RAINWATER COLLECTOR, SCHOOL FURNITURE, SOLAR PV ENERGY SYSTEM, PERIMETER FENCE (ONE BAY, 3.0M) WITH VEHICULAR  AND PEDESTRIAN ENTRANCE/EXIT GATES AND  SLOPE PROTECTION"/>
    <n v="28545849.089200001"/>
    <n v="28270735.809999999"/>
    <s v="Completed"/>
    <n v="1"/>
    <d v="2024-10-30T00:00:00"/>
    <d v="2025-03-25T00:00:00"/>
    <s v="n/a"/>
    <s v="2023-10"/>
    <d v="2022-12-27T00:00:00"/>
    <d v="2023-01-03T00:00:00"/>
    <d v="2023-01-17T00:00:00"/>
    <s v="September 14,2023"/>
    <d v="2023-09-29T00:00:00"/>
    <s v="Northern Communications Inc."/>
    <n v="0"/>
    <n v="0"/>
    <n v="0"/>
    <n v="0"/>
    <n v="0"/>
    <n v="1"/>
    <n v="0"/>
    <n v="0"/>
    <n v="0"/>
    <n v="0"/>
    <n v="0"/>
    <n v="6"/>
    <n v="0"/>
    <n v="0"/>
    <n v="0"/>
    <n v="0"/>
    <n v="0"/>
    <n v="1"/>
    <n v="0"/>
    <n v="1"/>
    <n v="0"/>
    <n v="12.24"/>
    <m/>
    <n v="0"/>
    <n v="1"/>
    <m/>
    <m/>
    <m/>
    <m/>
    <m/>
    <m/>
  </r>
  <r>
    <x v="2"/>
    <x v="0"/>
    <s v="Kalinga"/>
    <n v="305213"/>
    <s v="Pasil National High School"/>
    <s v="PASIL"/>
    <n v="0"/>
    <n v="1"/>
    <n v="3"/>
    <s v="CONSTRUCTION OF ONE (1) STOREY - THREE (3) CLASSROOMS SCHOOL BUILDING (WITH COMMON TOILET) WITH PROVISION OF SCHOOL FURNITURE,AND WATER SYSTEM"/>
    <n v="11549894.546623806"/>
    <n v="10323114.960000001"/>
    <s v="Completed"/>
    <n v="1"/>
    <d v="2023-06-05T00:00:00"/>
    <s v="July 20, 2023"/>
    <s v="LMS 2022-CAR-Kalinga-002"/>
    <s v="LMS 2022-CAR-Kalinga-002"/>
    <s v="August 12,2022"/>
    <s v="August 19,2022"/>
    <s v="August 31,2022"/>
    <s v="October 14, 2022"/>
    <s v="December 22, 2022"/>
    <s v="Bangyan 3D Construction"/>
    <s v="Completed"/>
    <n v="0"/>
    <n v="0"/>
    <n v="0"/>
    <n v="0"/>
    <n v="1"/>
    <n v="0"/>
    <n v="0"/>
    <n v="0"/>
    <n v="0"/>
    <n v="0"/>
    <n v="3"/>
    <n v="0"/>
    <n v="0"/>
    <n v="0"/>
    <n v="0"/>
    <n v="0"/>
    <n v="1"/>
    <n v="0"/>
    <n v="1"/>
    <n v="0"/>
    <n v="11.24"/>
    <m/>
    <n v="0"/>
    <n v="1"/>
    <m/>
    <m/>
    <m/>
    <m/>
    <m/>
    <m/>
  </r>
  <r>
    <x v="2"/>
    <x v="0"/>
    <s v="Kalinga"/>
    <n v="136019"/>
    <s v="Cagaluan Elementary School"/>
    <s v="PASIL"/>
    <n v="0"/>
    <n v="1"/>
    <n v="4"/>
    <s v="CONSTRUCTION OF TWO (2) UNITS ONE (1) STOREY - TWO (2) CLASSROOMS SCHOOL BUILDING (WITH DETACHED TOILET) WITH SANITATION FACILITIES (4 - SEATER), SCHOOL FURNITURE AND WATER SYSTEM"/>
    <n v="12754502.0283"/>
    <n v="12625269.689999999"/>
    <s v="Completed"/>
    <n v="1"/>
    <d v="2024-02-21T00:00:00"/>
    <s v="August 12, 2024, 2023"/>
    <s v="LMS 2022-CAR-Kalinga-001"/>
    <s v="LMS 2022-CAR-Kalinga-001"/>
    <s v="August 12,2022"/>
    <s v="August 19,2022"/>
    <s v="August 31,2022"/>
    <s v="October 14, 2022"/>
    <s v="December 21, 2022"/>
    <s v="Stellar JFS General Engineering and Construction"/>
    <s v="Completed"/>
    <n v="0"/>
    <n v="0"/>
    <n v="0"/>
    <n v="0"/>
    <n v="1"/>
    <n v="0"/>
    <n v="0"/>
    <n v="0"/>
    <n v="0"/>
    <n v="0"/>
    <n v="4"/>
    <n v="0"/>
    <n v="0"/>
    <n v="0"/>
    <n v="0"/>
    <n v="0"/>
    <n v="1"/>
    <n v="0"/>
    <n v="1"/>
    <n v="0"/>
    <n v="7.23"/>
    <m/>
    <m/>
    <m/>
    <m/>
    <m/>
    <m/>
    <s v="CY 2023"/>
    <m/>
    <m/>
  </r>
  <r>
    <x v="2"/>
    <x v="0"/>
    <s v="Kalinga"/>
    <n v="136020"/>
    <s v="Cagaluan ES Annex (Da-o PS)"/>
    <s v="PASIL"/>
    <n v="0"/>
    <n v="1"/>
    <n v="4"/>
    <s v="CONSTRUCTION OF TWO (2) UNITS ONE (1) STOREY - TWO (2) CLASSROOMS SCHOOL BUILDING (WITH DETACHED TOILET) WITH SANITATION FACILITIES (4 - SEATER), SCHOOL FURNITURE AND WATER SYSTEM"/>
    <n v="13755283.863248849"/>
    <n v="9168628.5500000007"/>
    <s v="Completed"/>
    <n v="1"/>
    <d v="2024-06-13T00:00:00"/>
    <d v="2024-09-12T00:00:00"/>
    <s v="LMS 2022-CAR-Kalinga-002"/>
    <s v="LMS 2022-CAR-Kalinga-002"/>
    <s v="July 6, 2023"/>
    <s v="July 13, 2023"/>
    <s v="July 24, 2023"/>
    <s v="September 19, 2023"/>
    <s v="October 25, 2023"/>
    <s v="NIHK Construction Services"/>
    <s v="Completed"/>
    <n v="0"/>
    <n v="0"/>
    <n v="0"/>
    <n v="0"/>
    <n v="1"/>
    <n v="0"/>
    <n v="0"/>
    <n v="0"/>
    <n v="0"/>
    <n v="0"/>
    <n v="4"/>
    <n v="0"/>
    <n v="0"/>
    <n v="0"/>
    <n v="0"/>
    <n v="0"/>
    <n v="1"/>
    <n v="0"/>
    <n v="1"/>
    <n v="0"/>
    <n v="11.24"/>
    <m/>
    <n v="1"/>
    <m/>
    <m/>
    <m/>
    <m/>
    <m/>
    <m/>
    <m/>
  </r>
  <r>
    <x v="2"/>
    <x v="0"/>
    <s v="Mt. Province"/>
    <n v="136188"/>
    <s v="Latang Elementary School"/>
    <s v="BARLIG"/>
    <n v="0"/>
    <n v="1"/>
    <n v="4"/>
    <s v="CONSTRUCTION OF ELEVATED ONE (1) STOREY - TWO (2) CLASSROOMS SCHOOL BUILDING (WITH COMMON TOILET) WITH PROVISION OF RAINWATER COLLECTOR, SCHOOL FURNITURE, SOLAR PV ENERGY SYSTEM, WATER SYSTEM, PERIMETER FENCE AND REPAIR OF TWO (2) CLASSROOM SCHOOL BUILDING."/>
    <n v="32409555.989190228"/>
    <n v="32000000"/>
    <s v="Completed"/>
    <n v="1"/>
    <d v="2023-11-10T00:00:00"/>
    <s v="January  26, 2024"/>
    <s v="INF-2022 LMS-003"/>
    <s v="INF-2022 LMS-003"/>
    <d v="2022-11-13T00:00:00"/>
    <d v="2022-12-05T00:00:00"/>
    <d v="2022-12-05T00:00:00"/>
    <d v="2022-12-19T00:00:00"/>
    <d v="2023-01-04T00:00:00"/>
    <s v="BAJE CONSTRUCTION"/>
    <s v="completed W/ time extension"/>
    <n v="0"/>
    <n v="0"/>
    <n v="0"/>
    <n v="0"/>
    <n v="1"/>
    <n v="0"/>
    <n v="0"/>
    <n v="0"/>
    <n v="0"/>
    <n v="0"/>
    <n v="4"/>
    <n v="0"/>
    <n v="0"/>
    <n v="0"/>
    <n v="0"/>
    <n v="0"/>
    <n v="1"/>
    <n v="0"/>
    <n v="1"/>
    <n v="0"/>
    <n v="2.2400000000000002"/>
    <m/>
    <n v="1"/>
    <m/>
    <m/>
    <m/>
    <m/>
    <s v="CY 2024"/>
    <m/>
    <m/>
  </r>
  <r>
    <x v="2"/>
    <x v="0"/>
    <s v="Mt. Province"/>
    <n v="136334"/>
    <s v="Belwang Elementary School"/>
    <s v="SADANGA"/>
    <n v="0"/>
    <n v="1"/>
    <n v="4"/>
    <s v="CONSTRUCTION OF ELEVATED ONE (1) STOREY - TWO (2) CLASSROOMS SCHOOL BUILDING (WITH COMMON TOILET) WITH PROVISION OF RAINWATER COLLECTOR, SCHOOL FURNITURE, SOLAR PV ENERGY SYSTEM, WATER SYSTEM, PERIMETER FENCE AND REPAIR OF TWO (2) CLASSROOM SCHOOL BUILDING."/>
    <n v="32899132.20874773"/>
    <n v="13427411.970000001"/>
    <s v="Completed"/>
    <n v="1"/>
    <d v="2024-02-15T00:00:00"/>
    <d v="2024-03-25T00:00:00"/>
    <s v="INFRA2023-002"/>
    <s v="INFRA2023-002"/>
    <d v="2023-05-02T00:00:00"/>
    <d v="2023-05-16T00:00:00"/>
    <d v="2023-05-25T00:00:00"/>
    <d v="2023-06-02T00:00:00"/>
    <d v="2023-07-20T00:00:00"/>
    <s v="DANREV"/>
    <s v="completed"/>
    <n v="0"/>
    <n v="0"/>
    <n v="0"/>
    <n v="0"/>
    <n v="1"/>
    <n v="0"/>
    <n v="0"/>
    <n v="0"/>
    <n v="0"/>
    <n v="0"/>
    <n v="4"/>
    <n v="0"/>
    <n v="0"/>
    <n v="0"/>
    <n v="0"/>
    <n v="0"/>
    <n v="1"/>
    <n v="0"/>
    <n v="1"/>
    <n v="0"/>
    <n v="6.24"/>
    <m/>
    <n v="1"/>
    <m/>
    <m/>
    <m/>
    <m/>
    <s v="CY 2024"/>
    <m/>
    <m/>
  </r>
  <r>
    <x v="2"/>
    <x v="0"/>
    <s v="Mt. Province"/>
    <n v="136348"/>
    <s v="Kilong Elementary School"/>
    <s v="SAGADA"/>
    <n v="0"/>
    <n v="1"/>
    <n v="4"/>
    <s v="CONSTRUCTION OF ELEVATED ONE (1) STOREY - TWO (2) CLASSROOMS SCHOOL BUILDING (WITH COMMON TOILET) WITH PROVISION OF RAINWATER COLLECTOR, SCHOOL FURNITURE, SOLAR PV ENERGY SYSTEM, WATER SYSTEM, PERIMETER FENCE AND REPAIR OF TWO (2) CLASSROOM SCHOOL BUILDING."/>
    <n v="34321745.874899715"/>
    <n v="16945355.98"/>
    <s v="Completed"/>
    <n v="1"/>
    <d v="2024-04-08T00:00:00"/>
    <d v="2024-07-10T00:00:00"/>
    <s v="BEFF-INFRA2023-018"/>
    <s v="BEFF-INFRA2023-018"/>
    <d v="2024-01-26T00:00:00"/>
    <d v="2024-02-07T00:00:00"/>
    <d v="2024-02-20T00:00:00"/>
    <d v="2024-03-05T00:00:00"/>
    <d v="2024-03-08T00:00:00"/>
    <s v="RBEP"/>
    <n v="0"/>
    <n v="0"/>
    <n v="0"/>
    <n v="0"/>
    <n v="0"/>
    <n v="1"/>
    <n v="0"/>
    <n v="0"/>
    <n v="0"/>
    <n v="0"/>
    <n v="0"/>
    <n v="4"/>
    <n v="0"/>
    <n v="0"/>
    <n v="0"/>
    <n v="0"/>
    <n v="0"/>
    <n v="1"/>
    <n v="0"/>
    <n v="1"/>
    <n v="0"/>
    <n v="2.2400000000000002"/>
    <m/>
    <n v="1"/>
    <m/>
    <m/>
    <m/>
    <m/>
    <s v="CY 2024"/>
    <m/>
    <m/>
  </r>
  <r>
    <x v="2"/>
    <x v="0"/>
    <s v="Tabuk City"/>
    <n v="137049"/>
    <s v="Callagan Elementary School"/>
    <s v="CITY OF TABUK (Capital)"/>
    <n v="0"/>
    <n v="1"/>
    <n v="4"/>
    <s v="CONSTRUCTION OF ONE (1) STOREY - FOUR (4) CLASSROOMS SCHOOL BUILDING (WITH COMMON TOILET) WITH PROVISION OF RAINWATER COLLECTOR, SCHOOL FURNITURE, PERIMETER FENCE (1 BAY = 3.0m) AND WATER SYSTEM"/>
    <n v="17836389.980599999"/>
    <n v="16943551"/>
    <s v="Completed"/>
    <n v="1"/>
    <d v="2024-04-08T00:00:00"/>
    <d v="2024-07-10T00:00:00"/>
    <s v="BEFF-INFRA2023-019"/>
    <s v="BEFF-INFRA2023-019"/>
    <d v="2024-01-26T00:00:00"/>
    <d v="2024-02-07T00:00:00"/>
    <d v="2024-02-20T00:00:00"/>
    <d v="2024-03-05T00:00:00"/>
    <d v="2024-03-08T00:00:00"/>
    <s v="RBEP"/>
    <n v="0"/>
    <n v="0"/>
    <n v="0"/>
    <n v="0"/>
    <n v="0"/>
    <n v="1"/>
    <n v="0"/>
    <n v="0"/>
    <n v="0"/>
    <n v="0"/>
    <n v="0"/>
    <n v="4"/>
    <n v="0"/>
    <n v="0"/>
    <n v="0"/>
    <n v="0"/>
    <n v="0"/>
    <n v="1"/>
    <n v="0"/>
    <n v="1"/>
    <n v="0"/>
    <n v="7.23"/>
    <m/>
    <n v="1"/>
    <m/>
    <m/>
    <m/>
    <m/>
    <s v="CY 2023"/>
    <m/>
    <m/>
  </r>
  <r>
    <x v="2"/>
    <x v="1"/>
    <s v="Agusan del Norte"/>
    <n v="131530"/>
    <s v="Balangbalang ES"/>
    <s v="REMEDIOS T. ROMUALDEZ"/>
    <n v="2"/>
    <n v="1"/>
    <n v="4"/>
    <s v="CONSTRUCTION OF TWO (2) UNITS ONE (1) STOREY - TWO (2) CLASSROOMS SCHOOL BUILDING (WITH COMMON TOILET) WITH PROVISION OF RAINWATER COLLECTOR,SLOPE PROTECTION, SCHOOL FURNITURE, SOLAR PV ENERGY SYSTEM AND WATER SYSTEM "/>
    <n v="22633517.108799998"/>
    <n v="12091132.49"/>
    <s v="Completed"/>
    <n v="1"/>
    <d v="2023-11-22T00:00:00"/>
    <d v="2023-11-22T00:00:00"/>
    <s v="2023-001-LMS-CARAGA"/>
    <s v="006-2023"/>
    <d v="2023-04-20T00:00:00"/>
    <d v="2023-04-27T00:00:00"/>
    <d v="2023-05-09T00:00:00"/>
    <d v="2023-05-24T00:00:00"/>
    <d v="2023-05-26T00:00:00"/>
    <s v="AMALGO CONSTRUCTION"/>
    <s v="With Time Extension due to Extra Work"/>
    <n v="0"/>
    <n v="0"/>
    <n v="0"/>
    <n v="0"/>
    <n v="1"/>
    <n v="0"/>
    <n v="0"/>
    <n v="0"/>
    <n v="0"/>
    <n v="0"/>
    <n v="4"/>
    <n v="0"/>
    <n v="0"/>
    <n v="0"/>
    <n v="0"/>
    <n v="0"/>
    <n v="1"/>
    <n v="0"/>
    <n v="1"/>
    <n v="0"/>
    <n v="12.23"/>
    <m/>
    <n v="1"/>
    <m/>
    <m/>
    <m/>
    <m/>
    <s v="CY 2023"/>
    <m/>
    <m/>
  </r>
  <r>
    <x v="2"/>
    <x v="1"/>
    <s v="Dinagat Island"/>
    <n v="304823"/>
    <s v="Cab-ilan National High School"/>
    <s v="DINAGAT"/>
    <n v="0"/>
    <n v="1"/>
    <n v="4"/>
    <s v="CONSTRUCTION OF ONE (1) STOREY - FOUR (4) CLASSROOMS SCHOOL BUILDING (WITH COMMON TOILET) WITH PROVISION OF RAINWATER COLLECTOR, SCHOOL FURNITURE, SOLAR PV ENERGY SYSTEM, AND WATER SYSTEM"/>
    <n v="25399321.642100003"/>
    <n v="11736814.199999999"/>
    <s v="Completed"/>
    <n v="1"/>
    <d v="2024-05-25T00:00:00"/>
    <d v="2024-06-22T00:00:00"/>
    <s v="LMS-001"/>
    <n v="44958"/>
    <s v="18/04/2022"/>
    <s v="29/04/2022"/>
    <s v="13/05/2022"/>
    <d v="2022-06-07T00:00:00"/>
    <d v="2022-07-26T00:00:00"/>
    <s v="RJB CONSTRUCTION AND SUPPLY"/>
    <s v="COMPLETED"/>
    <n v="0"/>
    <n v="0"/>
    <n v="0"/>
    <n v="0"/>
    <n v="1"/>
    <n v="0"/>
    <n v="0"/>
    <n v="0"/>
    <n v="0"/>
    <n v="0"/>
    <n v="4"/>
    <n v="0"/>
    <n v="0"/>
    <n v="0"/>
    <n v="0"/>
    <n v="0"/>
    <n v="1"/>
    <n v="0"/>
    <n v="1"/>
    <n v="0"/>
    <n v="12.23"/>
    <m/>
    <n v="1"/>
    <m/>
    <m/>
    <m/>
    <m/>
    <s v="CY 2023"/>
    <m/>
    <m/>
  </r>
  <r>
    <x v="2"/>
    <x v="1"/>
    <s v="Dinagat Island"/>
    <n v="132316"/>
    <s v="Osmeña Elementary School"/>
    <s v="LIBJO (ALBOR)"/>
    <n v="0"/>
    <n v="1"/>
    <n v="4"/>
    <s v="CONSTRUCTION OF ONE (1) STOREY - FOUR (4) CLASSROOMS SCHOOL BUILDING (WITH COMMON TOILET) WITH PROVISION OF RAINWATER COLLECTOR, SCHOOL FURNITURE, SOLAR PV ENERGY SYSTEM, AND WATER SYSTEM"/>
    <n v="23245664.4637"/>
    <n v="21098025.140000001"/>
    <s v="Completed"/>
    <n v="1"/>
    <d v="2024-11-20T00:00:00"/>
    <d v="2025-05-22T00:00:00"/>
    <s v="INFRA2023-004"/>
    <s v="INFRA2023-004"/>
    <d v="2023-12-04T00:00:00"/>
    <d v="2023-12-11T00:00:00"/>
    <d v="2024-01-03T00:00:00"/>
    <d v="2024-01-31T00:00:00"/>
    <d v="2024-05-25T00:00:00"/>
    <s v="RJB CONSTRUCTION AND SUPPLY"/>
    <m/>
    <n v="0"/>
    <n v="0"/>
    <n v="0"/>
    <n v="0"/>
    <n v="1"/>
    <n v="0"/>
    <n v="0"/>
    <n v="0"/>
    <n v="0"/>
    <n v="0"/>
    <n v="4"/>
    <n v="0"/>
    <n v="0"/>
    <n v="0"/>
    <n v="0"/>
    <n v="0"/>
    <n v="1"/>
    <n v="0"/>
    <n v="1"/>
    <n v="0"/>
    <n v="3.24"/>
    <m/>
    <n v="0"/>
    <n v="1"/>
    <m/>
    <m/>
    <m/>
    <s v="CY 2024"/>
    <m/>
    <m/>
  </r>
  <r>
    <x v="2"/>
    <x v="1"/>
    <s v="Dinagat Island"/>
    <n v="132317"/>
    <s v="Plaridel Elementary School"/>
    <s v="LIBJO (ALBOR)"/>
    <n v="0"/>
    <n v="1"/>
    <n v="4"/>
    <s v="CONSTRUCTION OF ONE (1) STOREY - FOUR (4) CLASSROOMS SCHOOL BUILDING (WITH COMMON TOILET) WITH PROVISION OF RAINWATER COLLECTOR, SCHOOL FURNITURE, SOLAR PV ENERGY SYSTEM, AND WATER SYSTEM"/>
    <n v="21422137.7841"/>
    <n v="21036508.359999999"/>
    <s v="Completed"/>
    <n v="1"/>
    <d v="2022-12-28T00:00:00"/>
    <d v="2023-06-06T00:00:00"/>
    <s v="INFRA22-003-02"/>
    <s v="PB-05-2023"/>
    <d v="2023-07-03T00:00:00"/>
    <d v="2023-07-10T00:00:00"/>
    <d v="2023-07-24T00:00:00"/>
    <d v="2023-08-14T00:00:00"/>
    <d v="2023-08-25T00:00:00"/>
    <s v="ARDRAW"/>
    <s v="COMPLETED"/>
    <n v="0"/>
    <n v="0"/>
    <n v="0"/>
    <n v="0"/>
    <n v="1"/>
    <n v="0"/>
    <n v="0"/>
    <n v="0"/>
    <n v="0"/>
    <n v="0"/>
    <n v="4"/>
    <n v="0"/>
    <n v="0"/>
    <n v="0"/>
    <n v="0"/>
    <n v="0"/>
    <n v="1"/>
    <n v="0"/>
    <n v="1"/>
    <n v="0"/>
    <n v="12.23"/>
    <m/>
    <n v="1"/>
    <m/>
    <m/>
    <m/>
    <m/>
    <s v="CY 2023"/>
    <m/>
    <m/>
  </r>
  <r>
    <x v="2"/>
    <x v="1"/>
    <s v="Siargao"/>
    <n v="132186"/>
    <s v="Katipunan Elementary School"/>
    <s v="PILAR"/>
    <n v="1"/>
    <n v="1"/>
    <n v="4"/>
    <s v="CONSTRUCTION OF ONE (1) STOREY - FOUR (4) CLASSROOMS SCHOOL BUILDING (WITH COMMON TOILET) WITH PROVISION OF RAINWATER COLLECTOR, SCHOOL FURNITURE, SOLAR PV ENERGY SYSTEM, AND WATER SYSTEM"/>
    <n v="20882792.885599997"/>
    <n v="17970756.579999998"/>
    <s v="Completed"/>
    <n v="1"/>
    <d v="2022-12-28T00:00:00"/>
    <d v="2022-12-05T00:00:00"/>
    <s v="BEFF-INFRA2022-008"/>
    <s v="BEFF-INFRA2022-008"/>
    <d v="2022-03-31T00:00:00"/>
    <d v="2022-04-07T00:00:00"/>
    <d v="2022-04-21T00:00:00"/>
    <d v="2022-05-10T00:00:00"/>
    <d v="2022-05-19T00:00:00"/>
    <s v="RELY CONSTRUCTION AND SUPPLY"/>
    <n v="0"/>
    <n v="0"/>
    <n v="0"/>
    <n v="0"/>
    <n v="0"/>
    <n v="1"/>
    <n v="0"/>
    <n v="0"/>
    <n v="0"/>
    <n v="0"/>
    <n v="0"/>
    <n v="4"/>
    <n v="0"/>
    <n v="0"/>
    <n v="0"/>
    <n v="0"/>
    <n v="0"/>
    <n v="1"/>
    <n v="0"/>
    <n v="1"/>
    <n v="0"/>
    <n v="3.24"/>
    <m/>
    <n v="1"/>
    <m/>
    <m/>
    <m/>
    <m/>
    <s v="CY 2024"/>
    <m/>
    <m/>
  </r>
  <r>
    <x v="2"/>
    <x v="1"/>
    <s v="Siargao"/>
    <n v="132207"/>
    <s v="Bailan Elementary School"/>
    <s v="SANTA MONICA (SAPAO)"/>
    <n v="1"/>
    <n v="1"/>
    <n v="4"/>
    <s v="CONSTRUCTION OF ONE (1) STOREY - FOUR (4) CLASSROOMS SCHOOL BUILDING (WITH COMMON TOILET) WITH PROVISION OF RAINWATER COLLECTOR, SCHOOL FURNITURE, SOLAR PV ENERGY SYSTEM, AND WATER SYSTEM"/>
    <n v="20884952.760499999"/>
    <n v="16246968.08"/>
    <s v="Completed"/>
    <n v="1"/>
    <d v="2022-12-28T00:00:00"/>
    <d v="2023-03-18T00:00:00"/>
    <s v="BEFF-INFRA2022-009"/>
    <s v="BEFF-INFRA2022-009"/>
    <d v="2022-03-31T00:00:00"/>
    <d v="2022-04-07T00:00:00"/>
    <d v="2022-04-21T00:00:00"/>
    <d v="2022-05-10T00:00:00"/>
    <d v="2022-05-19T00:00:00"/>
    <s v="INNOVATI CONSTRUCTION CORP"/>
    <n v="0"/>
    <n v="0"/>
    <n v="0"/>
    <n v="0"/>
    <n v="0"/>
    <n v="1"/>
    <n v="0"/>
    <n v="0"/>
    <n v="0"/>
    <n v="0"/>
    <n v="0"/>
    <n v="4"/>
    <n v="0"/>
    <n v="0"/>
    <n v="0"/>
    <n v="0"/>
    <n v="0"/>
    <n v="1"/>
    <n v="0"/>
    <n v="1"/>
    <n v="0"/>
    <n v="3.24"/>
    <m/>
    <n v="1"/>
    <m/>
    <m/>
    <m/>
    <m/>
    <s v="CY 2024"/>
    <m/>
    <m/>
  </r>
  <r>
    <x v="2"/>
    <x v="1"/>
    <s v="Surigao del Norte"/>
    <n v="132349"/>
    <s v="Little Baguio ES"/>
    <s v="BACUAG"/>
    <n v="2"/>
    <n v="1"/>
    <n v="5"/>
    <s v="CONSTRUCTION OF ONE (1) STOREY - FOUR (4) CLASSROOMS SCHOOL BUILDING (WITH COMMON TOILET) WITH PROVISION OF RAINWATER COLLECTOR, SCHOOL FURNITURE, PERIMETER FENCE (1 BAY = 3.0m), SOLAR PV ENERGY SYSTEM, WATER SYSTEM AND REPAIR/REHABILITATION OF 1 STY 1 CL DEPED STANDARD BUILDING"/>
    <n v="17775494.1415"/>
    <n v="17586011.079999998"/>
    <s v="Completed"/>
    <n v="1"/>
    <d v="2024-07-03T00:00:00"/>
    <d v="2023-11-06T00:00:00"/>
    <s v="2023LMSRO1-02"/>
    <s v="SDOLU-LMS 2023-2"/>
    <d v="2023-11-20T00:00:00"/>
    <d v="2023-11-29T00:00:00"/>
    <d v="2023-12-13T00:00:00"/>
    <d v="2023-12-26T00:00:00"/>
    <d v="2024-01-05T00:00:00"/>
    <s v="LAV CONSTRUCTION AND SUPPLY"/>
    <s v="DIVISION IMPLEMENTED ( SUSPENDED DUE TO NON PASSABLE SITE)"/>
    <n v="0"/>
    <n v="0"/>
    <n v="0"/>
    <n v="0"/>
    <n v="1"/>
    <n v="0"/>
    <n v="0"/>
    <n v="0"/>
    <n v="0"/>
    <n v="0"/>
    <n v="5"/>
    <n v="0"/>
    <n v="0"/>
    <n v="0"/>
    <n v="0"/>
    <n v="0"/>
    <n v="1"/>
    <n v="0"/>
    <n v="1"/>
    <n v="0"/>
    <n v="3.24"/>
    <m/>
    <n v="0"/>
    <n v="1"/>
    <m/>
    <m/>
    <m/>
    <s v="CY 2024"/>
    <m/>
    <m/>
  </r>
  <r>
    <x v="2"/>
    <x v="1"/>
    <s v="Surigao del Norte"/>
    <n v="132463"/>
    <s v="Sohoton ES"/>
    <s v="MALIMONO"/>
    <n v="2"/>
    <n v="1"/>
    <n v="4"/>
    <s v="CONSTRUCTION OF ONE (1) UNIT ONE (1) STOREY - TWO (2) CLASSROOMS SCHOOL BUILDING (WITH COMMON TOILET) WITH PROVISION OF RAINWATER COLLECTOR, SCHOOL FURNITURE, SOLAR PV ENERGY SYSTEM, WATER SYSTEM AND REPAIR/REHABILITATION OF 1STY 2 CL BLSB TYPE I BUILDING"/>
    <n v="17220573.810799997"/>
    <n v="10698569.48"/>
    <s v="Completed"/>
    <n v="1"/>
    <d v="2023-12-26T00:00:00"/>
    <d v="2024-04-29T00:00:00"/>
    <s v="LMS 2022-RII-CAGAYAN-001"/>
    <s v="INFRA2023 045 LOT 1"/>
    <d v="2023-05-08T00:00:00"/>
    <d v="2023-05-16T00:00:00"/>
    <d v="2023-05-29T00:00:00"/>
    <d v="2023-06-19T00:00:00"/>
    <d v="2023-06-22T00:00:00"/>
    <s v="GANIE CONSTRUCTION"/>
    <n v="0"/>
    <n v="0"/>
    <n v="0"/>
    <n v="0"/>
    <n v="0"/>
    <n v="1"/>
    <n v="0"/>
    <n v="0"/>
    <n v="0"/>
    <n v="0"/>
    <n v="0"/>
    <n v="4"/>
    <n v="0"/>
    <n v="0"/>
    <n v="0"/>
    <n v="0"/>
    <n v="0"/>
    <n v="1"/>
    <n v="0"/>
    <n v="1"/>
    <n v="0"/>
    <n v="3.24"/>
    <m/>
    <n v="0"/>
    <n v="1"/>
    <m/>
    <m/>
    <m/>
    <s v="CY 2024"/>
    <m/>
    <m/>
  </r>
  <r>
    <x v="2"/>
    <x v="1"/>
    <s v="Surigao del Norte"/>
    <n v="132528"/>
    <s v="Gacepan ES"/>
    <s v="SISON"/>
    <n v="2"/>
    <n v="1"/>
    <n v="5"/>
    <s v="CONSTRUCTION OF ONE (1) UNIT ONE (1) STOREY - TWO (2) CLASSROOMS SCHOOL BUILDING (WITH COMMON TOILET) WITH PROVISION OF RAINWATER COLLECTOR, SCHOOL FURNITURE, SOLAR PV ENERGY SYSTEM, WATER SYSTEM AND REPAIR/REHABILITATION OF TWO (2) 1STY 3 CL BLSB TYPE I BUILDING"/>
    <n v="19503501.202300001"/>
    <n v="15072295.699999999"/>
    <s v="Completed"/>
    <n v="1"/>
    <d v="2023-11-07T00:00:00"/>
    <s v="February 13m 2024"/>
    <s v="LMS 2022-RII-CAGAYAN-002"/>
    <s v="INFRA2023 045 LOT 2"/>
    <d v="2023-05-08T00:00:00"/>
    <d v="2023-05-16T00:00:00"/>
    <d v="2023-05-29T00:00:00"/>
    <d v="2023-06-19T00:00:00"/>
    <d v="2023-06-22T00:00:00"/>
    <s v="YZK CONSTRUCTION"/>
    <n v="0"/>
    <n v="0"/>
    <n v="0"/>
    <n v="0"/>
    <n v="0"/>
    <n v="1"/>
    <n v="0"/>
    <n v="0"/>
    <n v="0"/>
    <n v="0"/>
    <n v="0"/>
    <n v="5"/>
    <n v="0"/>
    <n v="0"/>
    <n v="0"/>
    <n v="0"/>
    <n v="0"/>
    <n v="1"/>
    <n v="0"/>
    <n v="1"/>
    <n v="0"/>
    <n v="3.24"/>
    <m/>
    <n v="0"/>
    <n v="1"/>
    <m/>
    <m/>
    <m/>
    <s v="CY 2024"/>
    <m/>
    <m/>
  </r>
  <r>
    <x v="2"/>
    <x v="1"/>
    <s v="Surigao del Norte"/>
    <n v="132547"/>
    <s v="SALVACION ES"/>
    <s v="TAGANA-AN"/>
    <n v="2"/>
    <n v="1"/>
    <n v="4"/>
    <s v="CONSTRUCTION OF ONE (1) UNIT ONE (1) STOREY - TWO (2) CLASSROOMS SCHOOL BUILDING (WITH COMMON TOILET) WITH PROVISION OF RAINWATER COLLECTOR, SCHOOL FURNITURE, SOLAR PV ENERGY SYSTEM, WATER SYSTEM AND REPAIR/REHABILITATION OF TWO (2) UNITS  1STY 2 CL BLSB TYPE I BUILDING"/>
    <n v="17808072.6712"/>
    <s v=" 14214688.77"/>
    <s v="Completed"/>
    <n v="1"/>
    <d v="2023-07-18T00:00:00"/>
    <d v="2024-02-02T00:00:00"/>
    <s v="2022-004-LMS-CARAGA"/>
    <s v="003-2023"/>
    <d v="2022-12-28T00:00:00"/>
    <d v="2023-01-05T00:00:00"/>
    <d v="2023-01-17T00:00:00"/>
    <d v="2023-02-01T00:00:00"/>
    <d v="2023-02-03T00:00:00"/>
    <s v="DANREV CONSTRUCTION AND SUPPLY"/>
    <s v="-"/>
    <n v="0"/>
    <n v="0"/>
    <n v="0"/>
    <n v="0"/>
    <n v="1"/>
    <n v="0"/>
    <n v="0"/>
    <n v="0"/>
    <n v="0"/>
    <n v="0"/>
    <n v="4"/>
    <n v="0"/>
    <n v="0"/>
    <n v="0"/>
    <n v="0"/>
    <n v="0"/>
    <n v="1"/>
    <n v="0"/>
    <n v="1"/>
    <n v="0"/>
    <n v="3.24"/>
    <m/>
    <n v="0"/>
    <n v="1"/>
    <m/>
    <m/>
    <m/>
    <s v="CY 2024"/>
    <m/>
    <m/>
  </r>
  <r>
    <x v="2"/>
    <x v="1"/>
    <s v="Surigao del Sur"/>
    <n v="214548"/>
    <s v="Tabinas Indigenous Community Elementary School"/>
    <s v="CARMEN"/>
    <n v="1"/>
    <n v="1"/>
    <n v="4"/>
    <s v="CONSTRUCTION OF ONE (1) STOREY - FOUR (4) CLASSROOMS SCHOOL BUILDING (WITH COMMON TOILET) WITH PROVISION OF RAINWATER COLLECTOR, SCHOOL FURNITURE, SOLAR PV ENERGY SYSTEM, WATER SYSTEM, AND FLOOD MARKER"/>
    <n v="21084577.876800001"/>
    <n v="17818880.190000001"/>
    <s v="Completed"/>
    <n v="1"/>
    <d v="2024-05-15T00:00:00"/>
    <d v="2024-08-01T00:00:00"/>
    <s v="CY2023 LMS"/>
    <s v="CY2023 LMS"/>
    <d v="2023-06-26T00:00:00"/>
    <d v="2023-07-03T00:00:00"/>
    <d v="2023-07-17T00:00:00"/>
    <d v="2023-08-15T00:00:00"/>
    <d v="2023-09-13T00:00:00"/>
    <s v="Rely Construction and Supply"/>
    <s v="with Time Extensions due to unworkable days due to bad weather condition and delays in the delivery of materials due to unpassable road"/>
    <n v="0"/>
    <n v="0"/>
    <n v="0"/>
    <n v="0"/>
    <n v="1"/>
    <n v="0"/>
    <n v="0"/>
    <n v="0"/>
    <n v="0"/>
    <n v="0"/>
    <n v="4"/>
    <n v="0"/>
    <n v="0"/>
    <n v="0"/>
    <n v="0"/>
    <n v="0"/>
    <n v="1"/>
    <n v="0"/>
    <n v="1"/>
    <n v="0"/>
    <n v="12.23"/>
    <m/>
    <n v="0"/>
    <n v="1"/>
    <m/>
    <m/>
    <m/>
    <s v="CY 2023"/>
    <m/>
    <m/>
  </r>
  <r>
    <x v="2"/>
    <x v="3"/>
    <s v="Batanes"/>
    <n v="102319"/>
    <s v="Yawran Barrio School"/>
    <s v="ITBAYAT"/>
    <n v="0"/>
    <n v="1"/>
    <n v="2"/>
    <s v="CONSTRUCTION OF ONE (1) STOREY - TWO (2) CLASSROOMS SCHOOL BUILDING (WITH COMMON TOILET) WITH PROVISION OF RAINWATER COLLECTOR, SCHOOL FURNITURE, AND WATER SYSTEM"/>
    <n v="10213731.6964"/>
    <n v="0"/>
    <s v="Completed"/>
    <n v="1"/>
    <d v="1899-12-30T00:00:00"/>
    <d v="1899-12-30T00:00:00"/>
    <n v="0"/>
    <n v="0"/>
    <d v="1899-12-30T00:00:00"/>
    <d v="2023-06-26T00:00:00"/>
    <d v="2023-07-10T00:00:00"/>
    <d v="1899-12-30T00:00:00"/>
    <d v="1899-12-30T00:00:00"/>
    <n v="0"/>
    <n v="0"/>
    <n v="0"/>
    <n v="0"/>
    <n v="0"/>
    <n v="0"/>
    <n v="1"/>
    <n v="0"/>
    <n v="0"/>
    <n v="0"/>
    <n v="0"/>
    <n v="0"/>
    <n v="2"/>
    <n v="0"/>
    <n v="0"/>
    <n v="0"/>
    <n v="0"/>
    <n v="0"/>
    <n v="1"/>
    <n v="0"/>
    <n v="1"/>
    <n v="0"/>
    <n v="9.24"/>
    <m/>
    <n v="0"/>
    <n v="1"/>
    <m/>
    <m/>
    <m/>
    <m/>
    <m/>
    <m/>
  </r>
  <r>
    <x v="2"/>
    <x v="3"/>
    <s v="Batanes"/>
    <n v="102327"/>
    <s v="Nakanmuan Elementary School"/>
    <s v="SABTANG"/>
    <n v="0"/>
    <n v="1"/>
    <n v="2"/>
    <s v="CONSTRUCTION OF ONE (1) STOREY - TWO (2) CLASSROOMS SCHOOL BUILDING (WITHOUT TOILET) WITH SOLAR PV ENERGY AND WATER SYSTEM, SCHOOL FURNITURE, SLOPE PROTECTION, AND SANITATION FACILITIES IN THE LAST MILE SCHOOL CONSTRUCTION OF GROUP HANDWASHING FACILITIES, REPAIR OF EXISTING THREE (3) CLASSROOMS CONSTRUCTION OF POWERHOUSE (FOR FUTURE ELECTRIFICATION PROJECT) AND SERVICE ENTRANCE POST"/>
    <n v="10379721.4300004"/>
    <s v=" "/>
    <s v="Completed"/>
    <n v="1"/>
    <s v="March 27, 2025"/>
    <s v="March 26, 2025"/>
    <s v="2022-11-0196"/>
    <s v="2022-11-0196"/>
    <s v="May 5, 2023"/>
    <s v="April 13, 2023"/>
    <s v="June 14, 2023"/>
    <s v="August 11, 2023"/>
    <s v="August 23, 2023"/>
    <s v="Achanzar Construction"/>
    <s v="with realignment change in scope of work but same school"/>
    <n v="0"/>
    <n v="0"/>
    <n v="0"/>
    <n v="0"/>
    <n v="1"/>
    <n v="0"/>
    <n v="0"/>
    <n v="0"/>
    <n v="0"/>
    <n v="0"/>
    <n v="2"/>
    <n v="0"/>
    <n v="0"/>
    <n v="0"/>
    <n v="0"/>
    <n v="0"/>
    <n v="1"/>
    <n v="0"/>
    <n v="1"/>
    <n v="0"/>
    <n v="10.24"/>
    <m/>
    <n v="0"/>
    <n v="1"/>
    <n v="1"/>
    <n v="2"/>
    <n v="10379721.4300004"/>
    <m/>
    <m/>
    <m/>
  </r>
  <r>
    <x v="2"/>
    <x v="3"/>
    <s v="Cagayan"/>
    <n v="501587"/>
    <s v="Bural Integrated School"/>
    <s v="RIZAL"/>
    <n v="2"/>
    <n v="1"/>
    <n v="6"/>
    <s v="CONSTRUCTION OF ONE (1) STOREY - TWO (2) CLASSROOMS SCHOOL BUILDING and ONE (1) STOREY FOUR (4) CLASSROOMS SCHOOL BUILDING (WITH COMMON TOILET) WITH PROVISION OF RAINWATER"/>
    <n v="24792922.25"/>
    <n v="20313727.82"/>
    <s v="Completed"/>
    <n v="1"/>
    <s v="February 10, 2024"/>
    <s v="July 30, 2024"/>
    <s v="LMS 2022-RII-CAGAYAN-002"/>
    <s v="INFRA 2023-044"/>
    <s v="MAY 8, 2023"/>
    <s v="MAY 15, 2023"/>
    <s v="MAY 29, 2023"/>
    <s v="JUNE 20, 2023"/>
    <s v="JUNE 30, 2023"/>
    <s v="FOREF CONSTRUCTION"/>
    <n v="0"/>
    <n v="0"/>
    <n v="0"/>
    <n v="0"/>
    <n v="0"/>
    <n v="1"/>
    <n v="0"/>
    <n v="0"/>
    <n v="0"/>
    <n v="0"/>
    <n v="0"/>
    <n v="6"/>
    <n v="0"/>
    <n v="0"/>
    <n v="0"/>
    <n v="0"/>
    <n v="0"/>
    <n v="1"/>
    <n v="0"/>
    <n v="1"/>
    <n v="0"/>
    <n v="7.24"/>
    <m/>
    <n v="0"/>
    <n v="1"/>
    <n v="1"/>
    <n v="6"/>
    <n v="24792922.25"/>
    <m/>
    <m/>
    <m/>
  </r>
  <r>
    <x v="2"/>
    <x v="3"/>
    <s v="Cagayan"/>
    <n v="501586"/>
    <s v="San Juan ES"/>
    <s v="RIZAL"/>
    <n v="2"/>
    <n v="1"/>
    <n v="4"/>
    <s v="CONSTRUCTION OF 2 UNITS ONE (1) STOREY - TWO (2) CLASSROOMS SCHOOL BUILDING (WITH COMMON TOILET) WITH PROVISION OF RAINWATER COLLECTOR, SCHOOL FURNITURE, AND SOLAR PV ENERGY SYSTEM"/>
    <n v="19396557.120000001"/>
    <n v="14311206.33"/>
    <s v="Completed"/>
    <n v="1"/>
    <d v="2024-04-23T00:00:00"/>
    <s v="November 29, 2023"/>
    <s v="LMS 2022-RII-CAGAYAN-002"/>
    <s v="INFRA2022-065"/>
    <d v="2023-10-20T00:00:00"/>
    <d v="2023-10-26T00:00:00"/>
    <d v="2023-11-06T00:00:00"/>
    <d v="2023-12-20T00:00:00"/>
    <d v="2023-12-29T00:00:00"/>
    <s v="GCPK CONSTRUCTION AND SUPPLY"/>
    <n v="0"/>
    <n v="0"/>
    <n v="0"/>
    <n v="0"/>
    <n v="0"/>
    <n v="1"/>
    <n v="0"/>
    <n v="0"/>
    <n v="0"/>
    <n v="0"/>
    <n v="0"/>
    <n v="4"/>
    <n v="0"/>
    <n v="0"/>
    <n v="0"/>
    <n v="0"/>
    <n v="0"/>
    <n v="1"/>
    <n v="0"/>
    <n v="1"/>
    <n v="0"/>
    <n v="1.24"/>
    <m/>
    <n v="1"/>
    <m/>
    <m/>
    <m/>
    <m/>
    <s v="CY 2024"/>
    <m/>
    <m/>
  </r>
  <r>
    <x v="2"/>
    <x v="3"/>
    <s v="Nueva Vizcaya"/>
    <n v="281559"/>
    <s v="Hukhukyung PS"/>
    <s v="AMBAGUIO"/>
    <n v="0"/>
    <n v="1"/>
    <n v="6"/>
    <s v=" CONSTRUCTION OF 2 UNITS ONE (1) STOREY -TWO (2) CLASSROOMS SCHOOL BUILDING (WITH COMMON TOILET) WITH PROVISION OF RAINWATER COLLECTOR, SCHOOL FURNITURE, SOLAR PV ENERGY SYSTEM, AND WATER SYSTEM "/>
    <n v="31443712.890000001"/>
    <n v="21138448.620000001"/>
    <s v="Completed"/>
    <n v="1"/>
    <d v="2024-02-04T00:00:00"/>
    <s v="03/18/2025"/>
    <s v="PB11-CY2022-LMSP-INFRA-01-02"/>
    <s v="PB12-013 S.2022"/>
    <s v="11/25/2022"/>
    <d v="2022-02-12T00:00:00"/>
    <s v="12/14/2022"/>
    <s v="12/19/2022"/>
    <s v="12/23/2022"/>
    <s v="CAB Construction &amp; Supply"/>
    <s v="With time extension due to bad weather condition and variation order"/>
    <n v="0"/>
    <n v="0"/>
    <n v="0"/>
    <n v="0"/>
    <n v="1"/>
    <n v="0"/>
    <n v="0"/>
    <n v="0"/>
    <n v="0"/>
    <n v="0"/>
    <n v="6"/>
    <n v="0"/>
    <n v="0"/>
    <n v="0"/>
    <n v="0"/>
    <n v="0"/>
    <n v="1"/>
    <n v="0"/>
    <n v="1"/>
    <n v="0"/>
    <n v="9.24"/>
    <m/>
    <n v="0"/>
    <n v="1"/>
    <m/>
    <m/>
    <m/>
    <m/>
    <m/>
    <m/>
  </r>
  <r>
    <x v="2"/>
    <x v="3"/>
    <s v="Nueva Vizcaya"/>
    <n v="103995"/>
    <s v="Napo ES"/>
    <s v="AMBAGUIO"/>
    <n v="0"/>
    <n v="1"/>
    <n v="8"/>
    <s v=" CONSTRUCTION OF 2 UNITS ONE (1) STOREY -TWO (2) CLASSROOMS SCHOOL BUILDING (WITH COMMON TOILET) WITH PROVISION OF RAINWATER COLLECTOR, SCHOOL FURNITURE, SOLAR PV ENERGY SYSTEM, AND WATER SYSTEM "/>
    <n v="31517947.890000001"/>
    <n v="22529216.030000001"/>
    <s v="Completed"/>
    <n v="1"/>
    <d v="2024-02-04T00:00:00"/>
    <s v="03/18/2025"/>
    <s v="PB11-CY2022-LMSP-INFRA-01-02"/>
    <s v="PB12-014 S.2022"/>
    <s v="11/25/2022"/>
    <d v="2022-02-12T00:00:00"/>
    <s v="12/14/2022"/>
    <s v="12/19/2022"/>
    <s v="12/23/2022"/>
    <s v="CAB Construction &amp; Supply"/>
    <s v="with time extension due to road inaccessibilty, bad weather condition and extra work order"/>
    <n v="0"/>
    <n v="0"/>
    <n v="0"/>
    <n v="0"/>
    <n v="1"/>
    <n v="0"/>
    <n v="0"/>
    <n v="0"/>
    <n v="0"/>
    <n v="0"/>
    <n v="8"/>
    <n v="0"/>
    <n v="0"/>
    <n v="0"/>
    <n v="0"/>
    <n v="0"/>
    <n v="1"/>
    <n v="0"/>
    <n v="1"/>
    <n v="0"/>
    <n v="9.24"/>
    <m/>
    <n v="0"/>
    <n v="1"/>
    <m/>
    <m/>
    <m/>
    <m/>
    <m/>
    <m/>
  </r>
  <r>
    <x v="2"/>
    <x v="3"/>
    <s v="Quirino"/>
    <n v="156518"/>
    <s v="La Paz ES Extension Annex"/>
    <s v="SAGUDAY"/>
    <n v="0"/>
    <n v="1"/>
    <n v="3"/>
    <s v="CONSTRUCTION OF ONE (1) STOREY - THREE (3) CLASSROOMS SCHOOL BUILDING (WITH COMMON TOILET) WITH PROVISION OF RAINWATER COLLECTOR, SCHOOL FURNITURE, SOLAR PV ENERGY SYSTEM AND WATER SYSTEM"/>
    <n v="18060120.776999999"/>
    <n v="17930000"/>
    <s v="Completed"/>
    <n v="1"/>
    <d v="2024-02-04T00:00:00"/>
    <d v="1899-12-30T00:00:00"/>
    <s v="2023-048-INFRA"/>
    <s v="2023-048-INFRA"/>
    <d v="2023-07-19T00:00:00"/>
    <d v="1899-12-30T00:00:00"/>
    <d v="1899-12-30T00:00:00"/>
    <d v="1899-12-30T00:00:00"/>
    <d v="2023-07-12T00:00:00"/>
    <s v="Botey Construction"/>
    <n v="0"/>
    <n v="0"/>
    <n v="0"/>
    <n v="0"/>
    <n v="0"/>
    <n v="1"/>
    <n v="0"/>
    <n v="0"/>
    <n v="0"/>
    <n v="0"/>
    <n v="0"/>
    <n v="3"/>
    <n v="0"/>
    <n v="0"/>
    <n v="0"/>
    <n v="0"/>
    <n v="0"/>
    <n v="1"/>
    <n v="0"/>
    <n v="1"/>
    <n v="0"/>
    <n v="7.23"/>
    <m/>
    <n v="1"/>
    <m/>
    <m/>
    <m/>
    <m/>
    <s v="CY 2023"/>
    <m/>
    <m/>
  </r>
  <r>
    <x v="2"/>
    <x v="4"/>
    <s v="Batangas"/>
    <n v="107208"/>
    <s v="Coral na Munti ES"/>
    <s v="Agoncillo"/>
    <n v="3"/>
    <n v="1"/>
    <n v="4"/>
    <s v="CONSTRUCTION OF TWO UNITS ONE (1) STOREY - TWO (2) CLASSROOMS SCHOOL BUILDING (WITH COMMON TOILET) WITH PROVISION OF RAINWATER COLLECTOR, SCHOOL FURNITURE, SOLAR PV ENERGY SYSTEM, AND WATER SYSTEM"/>
    <n v="23885332.015799999"/>
    <n v="23500000"/>
    <s v="Completed"/>
    <n v="1"/>
    <d v="2023-04-11T00:00:00"/>
    <d v="2023-06-16T00:00:00"/>
    <s v="AGONCILLO LMS 2022 - RIVA - BATANGAS - 01"/>
    <s v="CY 2022 BEFF"/>
    <d v="2022-06-22T00:00:00"/>
    <d v="2022-06-29T00:00:00"/>
    <d v="2022-07-11T00:00:00"/>
    <d v="2022-08-02T00:00:00"/>
    <d v="2022-10-04T00:00:00"/>
    <s v="Botey Construction"/>
    <s v="Certificate of Time Extension was granted to the contractor for 30days, with Liquidated damages"/>
    <n v="0"/>
    <n v="0"/>
    <n v="0"/>
    <n v="0"/>
    <n v="1"/>
    <n v="0"/>
    <n v="0"/>
    <n v="0"/>
    <n v="0"/>
    <n v="0"/>
    <n v="4"/>
    <n v="0"/>
    <n v="0"/>
    <n v="0"/>
    <n v="0"/>
    <n v="0"/>
    <n v="1"/>
    <n v="0"/>
    <n v="1"/>
    <n v="0"/>
    <n v="6.23"/>
    <m/>
    <m/>
    <m/>
    <m/>
    <m/>
    <m/>
    <s v="CY 2023"/>
    <m/>
    <m/>
  </r>
  <r>
    <x v="2"/>
    <x v="5"/>
    <s v="Palawan"/>
    <n v="110744"/>
    <s v="Maracañao Elementary School"/>
    <s v="AGUTAYA"/>
    <n v="1"/>
    <n v="1"/>
    <n v="4"/>
    <s v="CONSTRUCTION OF ONE (1) STOREY - FOUR (4) CLASSROOMS SCHOOL BUILDING (WITH COMMON TOILET) WITH PROVISION OF RAINWATER COLLECTOR, SCHOOL FURNITURE, SOLAR PV ENERGY SYSTEM, AND WATER SYSTEM"/>
    <n v="20470791.291900001"/>
    <n v="20622113.460000001"/>
    <s v="Completed"/>
    <n v="1"/>
    <d v="2023-12-26T00:00:00"/>
    <d v="1899-12-30T00:00:00"/>
    <s v="LMS 2023 - MIMAROPA - ORIENTAL MINDORO - 002"/>
    <s v="LMS 05-2023"/>
    <d v="2023-04-19T00:00:00"/>
    <d v="2023-04-27T00:00:00"/>
    <d v="2023-05-10T00:00:00"/>
    <d v="2023-05-19T00:00:00"/>
    <d v="2023-05-26T00:00:00"/>
    <s v="CMSEL CONST. AND DEVELOPER"/>
    <n v="0"/>
    <n v="0"/>
    <n v="0"/>
    <n v="0"/>
    <n v="0"/>
    <n v="1"/>
    <n v="0"/>
    <n v="0"/>
    <n v="0"/>
    <n v="0"/>
    <n v="0"/>
    <n v="4"/>
    <n v="0"/>
    <n v="0"/>
    <n v="0"/>
    <n v="0"/>
    <n v="0"/>
    <n v="1"/>
    <n v="0"/>
    <n v="1"/>
    <n v="0"/>
    <n v="2.2400000000000002"/>
    <m/>
    <n v="1"/>
    <m/>
    <m/>
    <m/>
    <m/>
    <s v="CY 2024"/>
    <m/>
    <m/>
  </r>
  <r>
    <x v="2"/>
    <x v="5"/>
    <s v="Romblon"/>
    <n v="111254"/>
    <s v="Agbay-Ang ES"/>
    <s v="ALCANTARA"/>
    <n v="0"/>
    <n v="1"/>
    <n v="4"/>
    <s v="CONSTRUCTION OF ONE (1) STOREY - FOUR (4) CLASSROOMS SCHOOL BUILDING (WITH COMMON TOILET) WITH PROVISION OF RAINWATER COLLECTOR, SCHOOL FURNITURE, SOLAR PV ENERGY SYSTEM, WATER SYSTEM AND SLOPE PROTECTION"/>
    <n v="19037682.223200001"/>
    <n v="21050000"/>
    <s v="Completed"/>
    <n v="1"/>
    <d v="2024-01-25T00:00:00"/>
    <d v="1899-12-30T00:00:00"/>
    <s v="LMS 2023 - MIMAROPA - ORIENTAL MINDORO - 001"/>
    <s v="LMS 04-2023"/>
    <d v="2023-04-19T00:00:00"/>
    <d v="2023-04-27T00:00:00"/>
    <d v="2023-05-10T00:00:00"/>
    <d v="2023-05-18T00:00:00"/>
    <d v="2023-05-26T00:00:00"/>
    <s v="A.D.L. CONSTRAK OPC"/>
    <n v="0"/>
    <n v="0"/>
    <n v="0"/>
    <n v="0"/>
    <n v="0"/>
    <n v="1"/>
    <n v="0"/>
    <n v="0"/>
    <n v="0"/>
    <n v="0"/>
    <n v="0"/>
    <n v="4"/>
    <n v="0"/>
    <n v="0"/>
    <n v="0"/>
    <n v="0"/>
    <n v="0"/>
    <n v="1"/>
    <n v="0"/>
    <n v="1"/>
    <n v="0"/>
    <n v="9.24"/>
    <m/>
    <n v="1"/>
    <m/>
    <m/>
    <m/>
    <m/>
    <m/>
    <m/>
    <m/>
  </r>
  <r>
    <x v="2"/>
    <x v="6"/>
    <s v="Zamboanga del Norte"/>
    <n v="124538"/>
    <s v="Head Tipan ES"/>
    <s v="MUTIA"/>
    <n v="1"/>
    <n v="1"/>
    <n v="2"/>
    <s v="CONSTRUCTION OF ONE (1) STOREY - TWO (2) CLASSROOMS SCHOOL BUILDING (WITH COMMON TOILET) WITH PROVISION OF RAINWATER COLLECTOR, SCHOOL FURNITURE, SOLAR PV ENERGY SYSTEM AND WATER SYSTEM"/>
    <n v="15387438.152799999"/>
    <n v="15899497.92"/>
    <s v="Completed"/>
    <n v="1"/>
    <d v="2023-04-10T00:00:00"/>
    <d v="2023-04-10T00:00:00"/>
    <s v="2022-055-CBZN"/>
    <s v="CB-2022-039"/>
    <d v="2022-10-28T00:00:00"/>
    <d v="2022-11-07T00:00:00"/>
    <d v="2022-11-18T00:00:00"/>
    <d v="2022-12-01T00:00:00"/>
    <d v="2022-12-07T00:00:00"/>
    <s v="YSL BUILDERS"/>
    <s v="none"/>
    <n v="0"/>
    <n v="0"/>
    <n v="0"/>
    <n v="0"/>
    <n v="1"/>
    <n v="0"/>
    <n v="0"/>
    <n v="0"/>
    <n v="0"/>
    <n v="0"/>
    <n v="2"/>
    <n v="0"/>
    <n v="0"/>
    <n v="0"/>
    <n v="0"/>
    <n v="0"/>
    <n v="1"/>
    <n v="0"/>
    <n v="1"/>
    <n v="0"/>
    <n v="7.23"/>
    <m/>
    <n v="1"/>
    <m/>
    <m/>
    <m/>
    <m/>
    <s v="CY 2023"/>
    <m/>
    <m/>
  </r>
  <r>
    <x v="2"/>
    <x v="6"/>
    <s v="Zamboanga del Norte"/>
    <n v="124609"/>
    <s v="Nilabo ES"/>
    <s v="RIZAL"/>
    <n v="1"/>
    <n v="1"/>
    <n v="4"/>
    <s v="PROPOSED CONSTRUCTION OF 2 UNITS ONE (1) STOREY - TWO (2) CLASSROOMS SCHOOL BUILDING (WITH COMMON TOILET) WITH PROVISION OF RAINWATER COLLECTOR, SCHOOL FURNITURE, SOLAR PV ENERGY SYSTEM AND WATER SYSTEM"/>
    <n v="21731277.287677057"/>
    <n v="22131576"/>
    <s v="Completed"/>
    <n v="1"/>
    <d v="2022-12-31T00:00:00"/>
    <d v="2023-02-20T00:00:00"/>
    <s v="LMS2020-RIX-ZAMBOANGA DEL NORTE"/>
    <s v="LMS 2022-RIX-ZDN-01"/>
    <d v="2022-04-04T00:00:00"/>
    <d v="2022-04-13T00:00:00"/>
    <d v="2022-04-25T00:00:00"/>
    <d v="2022-05-04T00:00:00"/>
    <d v="2022-06-30T00:00:00"/>
    <s v="YSL Builders"/>
    <s v="none"/>
    <n v="0"/>
    <n v="0"/>
    <n v="0"/>
    <n v="0"/>
    <n v="1"/>
    <n v="0"/>
    <n v="0"/>
    <n v="0"/>
    <n v="0"/>
    <n v="0"/>
    <n v="4"/>
    <n v="0"/>
    <n v="0"/>
    <n v="0"/>
    <n v="0"/>
    <n v="0"/>
    <n v="1"/>
    <n v="0"/>
    <n v="1"/>
    <n v="0"/>
    <n v="7.23"/>
    <m/>
    <n v="1"/>
    <m/>
    <m/>
    <m/>
    <m/>
    <s v="CY 2023"/>
    <m/>
    <m/>
  </r>
  <r>
    <x v="2"/>
    <x v="6"/>
    <s v="Zamboanga del Sur"/>
    <n v="125086"/>
    <s v="INIGO G. MERCADO PS"/>
    <s v="JOSEFINA"/>
    <n v="1"/>
    <n v="1"/>
    <n v="4"/>
    <s v="CONSTRUCTION OF ONE (1) STOREY - FOUR (4) CLASSROOMS SCHOOL BUILDING (WITH COMMON TOILET), SCHOOL FURNITURE, SOLAR PV ENERGY SYSTEM, AND WATER SYSTEM"/>
    <n v="18280842.652100001"/>
    <n v="17133688.899999999"/>
    <s v="Completed"/>
    <n v="1"/>
    <d v="2022-12-26T00:00:00"/>
    <d v="2022-12-19T00:00:00"/>
    <s v="ZDS-22-LMS-01"/>
    <s v="ZDS-22-LMS-01"/>
    <d v="2023-04-05T00:00:00"/>
    <d v="2023-04-14T00:00:00"/>
    <d v="2023-04-27T00:00:00"/>
    <d v="2023-05-30T00:00:00"/>
    <d v="2023-06-07T00:00:00"/>
    <s v="GENETIAN BUILDERS AND ENTERPRISES INC"/>
    <s v="None"/>
    <n v="0"/>
    <n v="0"/>
    <n v="0"/>
    <n v="0"/>
    <n v="1"/>
    <n v="0"/>
    <n v="0"/>
    <n v="0"/>
    <n v="0"/>
    <n v="0"/>
    <n v="4"/>
    <n v="0"/>
    <n v="0"/>
    <n v="0"/>
    <n v="0"/>
    <n v="0"/>
    <n v="1"/>
    <n v="0"/>
    <n v="1"/>
    <n v="0"/>
    <s v="previous yrs"/>
    <m/>
    <m/>
    <m/>
    <m/>
    <m/>
    <m/>
    <s v="CY 2022"/>
    <m/>
    <m/>
  </r>
  <r>
    <x v="2"/>
    <x v="6"/>
    <s v="Zamboanga Sibugay"/>
    <n v="125845"/>
    <s v="Bualan ES"/>
    <s v="TALUSAN"/>
    <n v="1"/>
    <n v="1"/>
    <n v="2"/>
    <s v="CONSTRUCTION OF ONE (1) UNIT - ONE (1) STOREY - TWO (2) CLASSROOMS SCHOOL BUILDING (WITH COMMON TOILET) WITH PROVISION OF RAINWATER COLLECTOR, SCHOOL FURNITURE AND WATER SYSTEM"/>
    <n v="7551146.3957000002"/>
    <n v="25295175.539999999"/>
    <s v="Completed"/>
    <n v="1"/>
    <d v="2024-10-25T00:00:00"/>
    <d v="2025-01-10T00:00:00"/>
    <s v="2023-024-CBZN"/>
    <s v="CB2023-023"/>
    <s v="Nov. 14, 2023"/>
    <s v="Nov. 24, 2023"/>
    <s v="Dec. 07, 2023"/>
    <s v="Dec. 18, 2023"/>
    <s v="Dec. 28, 2023"/>
    <s v="YSL BUILDERS"/>
    <n v="0"/>
    <n v="0"/>
    <n v="0"/>
    <n v="0"/>
    <n v="0"/>
    <n v="1"/>
    <n v="0"/>
    <n v="0"/>
    <n v="0"/>
    <n v="0"/>
    <n v="0"/>
    <n v="2"/>
    <n v="0"/>
    <n v="0"/>
    <n v="0"/>
    <n v="0"/>
    <n v="0"/>
    <n v="1"/>
    <n v="0"/>
    <n v="1"/>
    <n v="0"/>
    <n v="2.2400000000000002"/>
    <m/>
    <n v="0"/>
    <n v="1"/>
    <m/>
    <m/>
    <m/>
    <s v="CY 2024"/>
    <m/>
    <m/>
  </r>
  <r>
    <x v="2"/>
    <x v="6"/>
    <s v="Zamboanga Sibugay"/>
    <n v="303871"/>
    <s v="Kasigpitan NHS"/>
    <s v="TALUSAN"/>
    <n v="1"/>
    <n v="1"/>
    <n v="2"/>
    <s v="CONSTRUCTION OF ONE (1) UNIT - ONE (1) STOREY - TWO (2) CLASSROOMS SCHOOL BUILDING (WITH COMMON TOILET) WITH PROVISION OF RAINWATER COLLECTOR, SCHOOL FURNITURE AND WATER SYSTEM"/>
    <n v="7571189.8457000004"/>
    <n v="18787999.57"/>
    <s v="Completed"/>
    <n v="1"/>
    <d v="2024-10-25T00:00:00"/>
    <d v="2025-01-10T00:00:00"/>
    <s v="ZDS-23-LMS-01"/>
    <s v="ZDS-23-LMS-01"/>
    <d v="2023-04-13T00:00:00"/>
    <d v="2023-04-26T00:00:00"/>
    <d v="2023-05-08T00:00:00"/>
    <d v="2023-05-22T00:00:00"/>
    <d v="2023-05-31T00:00:00"/>
    <s v="Genetian Builders &amp; Enterprises Inc."/>
    <s v="None"/>
    <n v="0"/>
    <n v="0"/>
    <n v="0"/>
    <n v="0"/>
    <n v="1"/>
    <n v="0"/>
    <n v="0"/>
    <n v="0"/>
    <n v="0"/>
    <n v="0"/>
    <n v="2"/>
    <n v="0"/>
    <n v="0"/>
    <n v="0"/>
    <n v="0"/>
    <n v="0"/>
    <n v="1"/>
    <n v="0"/>
    <n v="1"/>
    <n v="0"/>
    <n v="2.2400000000000002"/>
    <m/>
    <n v="0"/>
    <n v="1"/>
    <m/>
    <m/>
    <m/>
    <s v="CY 2024"/>
    <m/>
    <m/>
  </r>
  <r>
    <x v="2"/>
    <x v="6"/>
    <s v="Zamboanga Sibugay"/>
    <n v="314308"/>
    <s v="Laparay NHS"/>
    <s v="TALUSAN"/>
    <n v="1"/>
    <n v="1"/>
    <n v="4"/>
    <s v="CONSTRUCTION OF ONE (1) STOREY - FOUR (4) CLASSROOMS SCHOOL BUILDING (WITH COMMON TOILET) WITH PROVISION OF RAINWATER COLLECTOR, SCHOOL FURNITURE AND WATER SYSTEM"/>
    <n v="11431953.609499998"/>
    <n v="18086919.559999999"/>
    <s v="Completed"/>
    <n v="1"/>
    <d v="2023-11-04T00:00:00"/>
    <d v="2024-05-03T00:00:00"/>
    <s v="ZDS-23-LMS-02"/>
    <s v="ZDS-23-LMS-02"/>
    <d v="2023-04-13T00:00:00"/>
    <d v="2023-04-26T00:00:00"/>
    <d v="2023-05-08T00:00:00"/>
    <d v="2023-05-22T00:00:00"/>
    <d v="2023-05-31T00:00:00"/>
    <s v="Genetian Builders &amp; Enterprises Inc."/>
    <s v="None"/>
    <n v="0"/>
    <n v="0"/>
    <n v="0"/>
    <n v="0"/>
    <n v="1"/>
    <n v="0"/>
    <n v="0"/>
    <n v="0"/>
    <n v="0"/>
    <n v="0"/>
    <n v="4"/>
    <n v="0"/>
    <n v="0"/>
    <n v="0"/>
    <n v="0"/>
    <n v="0"/>
    <n v="1"/>
    <n v="0"/>
    <n v="1"/>
    <n v="0"/>
    <n v="8.23"/>
    <m/>
    <m/>
    <m/>
    <m/>
    <m/>
    <m/>
    <s v="CY 2023"/>
    <m/>
    <m/>
  </r>
  <r>
    <x v="2"/>
    <x v="6"/>
    <s v="Zamboanga Sibugay"/>
    <n v="125850"/>
    <s v="Mahayahay ES"/>
    <s v="TALUSAN"/>
    <n v="1"/>
    <n v="1"/>
    <n v="2"/>
    <s v="CONSTRUCTION OF ONE (1) UNIT - ONE (1) STOREY - TWO (2) CLASSROOMS SCHOOL BUILDING (WITH COMMON TOILET) WITH PROVISION OF RAINWATER COLLECTOR, SCHOOL FURNITURE AND WATER SYSTEM"/>
    <n v="7540541.3957000002"/>
    <n v="11154681.24"/>
    <s v="Completed"/>
    <n v="1"/>
    <d v="2024-10-25T00:00:00"/>
    <d v="2025-01-10T00:00:00"/>
    <s v="ZS-2023-LMS-01"/>
    <s v="ZS-2023-LMS-01"/>
    <d v="2023-04-04T00:00:00"/>
    <d v="2023-04-17T00:00:00"/>
    <d v="2023-04-28T00:00:00"/>
    <d v="2023-06-23T00:00:00"/>
    <d v="2023-07-07T00:00:00"/>
    <s v="Shameem Construction"/>
    <s v="-"/>
    <n v="0"/>
    <n v="0"/>
    <n v="0"/>
    <n v="0"/>
    <n v="1"/>
    <n v="0"/>
    <n v="0"/>
    <n v="0"/>
    <n v="0"/>
    <n v="0"/>
    <n v="2"/>
    <n v="0"/>
    <n v="0"/>
    <n v="0"/>
    <n v="0"/>
    <n v="0"/>
    <n v="1"/>
    <n v="0"/>
    <n v="1"/>
    <n v="0"/>
    <n v="2.2400000000000002"/>
    <m/>
    <n v="0"/>
    <n v="1"/>
    <m/>
    <m/>
    <m/>
    <s v="CY 2024"/>
    <m/>
    <m/>
  </r>
  <r>
    <x v="2"/>
    <x v="7"/>
    <s v="Catanduanes"/>
    <n v="302074"/>
    <s v="Bato RDHS"/>
    <s v="BATO"/>
    <n v="0"/>
    <n v="1"/>
    <n v="4"/>
    <s v="CONSTRUCTION OF ONE (1) STOREY - FOUR (4) CLASSROOMS SCHOOL BUILDING (WITH COMMON TOILET) WITH PROVISION OF SCHOOL FURNITURE, AND WATER SYSTEM"/>
    <n v="13040244.784499999"/>
    <n v="17798245.809999999"/>
    <s v="Completed"/>
    <n v="1"/>
    <d v="2023-11-01T00:00:00"/>
    <d v="1899-12-30T00:00:00"/>
    <n v="0"/>
    <n v="0"/>
    <d v="2023-05-08T00:00:00"/>
    <d v="2023-05-15T00:00:00"/>
    <d v="2023-06-05T00:00:00"/>
    <d v="2023-06-16T00:00:00"/>
    <d v="2023-06-29T00:00:00"/>
    <n v="0"/>
    <n v="0"/>
    <n v="0"/>
    <n v="0"/>
    <n v="0"/>
    <n v="0"/>
    <n v="1"/>
    <n v="0"/>
    <n v="0"/>
    <n v="0"/>
    <n v="0"/>
    <n v="0"/>
    <n v="4"/>
    <n v="0"/>
    <n v="0"/>
    <n v="0"/>
    <n v="0"/>
    <n v="0"/>
    <n v="1"/>
    <n v="0"/>
    <n v="1"/>
    <n v="0"/>
    <n v="8.23"/>
    <m/>
    <n v="1"/>
    <m/>
    <m/>
    <m/>
    <m/>
    <s v="CY 2023"/>
    <m/>
    <m/>
  </r>
  <r>
    <x v="2"/>
    <x v="7"/>
    <s v="Catanduanes"/>
    <n v="302087"/>
    <s v="Dororian NHS"/>
    <s v="GIGMOTO"/>
    <n v="0"/>
    <n v="1"/>
    <n v="4"/>
    <s v="CONSTRUCTION OF ONE (1) STOREY - FOUR (4) CLASSROOMS SCHOOL BUILDING (WITH COMMON TOILET) WITH PROVISION OF SCHOOL FURNITURE, AND WATER SYSTEM"/>
    <n v="23006293.534499999"/>
    <n v="19137563.670000002"/>
    <s v="Completed"/>
    <n v="1"/>
    <d v="2023-02-23T00:00:00"/>
    <d v="1899-12-30T00:00:00"/>
    <n v="0"/>
    <n v="44743"/>
    <d v="1899-12-30T00:00:00"/>
    <d v="1899-12-30T00:00:00"/>
    <d v="2022-05-26T00:00:00"/>
    <d v="1899-12-30T00:00:00"/>
    <d v="2022-07-26T00:00:00"/>
    <s v="Hi-Tone Construction &amp; Devt. Corp."/>
    <n v="0"/>
    <n v="0"/>
    <n v="0"/>
    <n v="0"/>
    <n v="0"/>
    <n v="1"/>
    <n v="0"/>
    <n v="0"/>
    <n v="0"/>
    <n v="0"/>
    <n v="0"/>
    <n v="4"/>
    <n v="0"/>
    <n v="0"/>
    <n v="0"/>
    <n v="0"/>
    <n v="0"/>
    <n v="1"/>
    <n v="0"/>
    <n v="1"/>
    <n v="0"/>
    <n v="8.23"/>
    <m/>
    <m/>
    <m/>
    <m/>
    <m/>
    <m/>
    <s v="CY 2023"/>
    <m/>
    <m/>
  </r>
  <r>
    <x v="2"/>
    <x v="8"/>
    <s v="Aklan"/>
    <n v="114710"/>
    <s v="TABUNGYAN ELEMENTARY SCHOOL"/>
    <s v="BURUANGA"/>
    <n v="2"/>
    <n v="1"/>
    <n v="3"/>
    <s v="CONSTRUCTION OF ONE (1) STOREY - THREE (3) CLASSROOMS SCHOOL BUILDING (WITH COMMON TOILET) WITH PROVISION OF RAINWATER COLLECTOR, SCHOOL FURNITURE, SOLAR PV ENERGY SYSTEM"/>
    <n v="19158007.744500231"/>
    <n v="18808160.789999999"/>
    <s v="Completed"/>
    <n v="1"/>
    <d v="2023-12-01T00:00:00"/>
    <d v="2023-12-05T00:00:00"/>
    <s v="INFRA 2023-05-002"/>
    <s v="2023-07-001"/>
    <d v="2023-05-11T00:00:00"/>
    <d v="2023-05-19T00:00:00"/>
    <d v="2023-06-02T00:00:00"/>
    <d v="2023-07-03T00:00:00"/>
    <d v="2023-07-10T00:00:00"/>
    <s v="RISM BUILDERS AND CONSTRUCTION SERVICES, INC."/>
    <n v="0"/>
    <n v="0"/>
    <n v="0"/>
    <n v="0"/>
    <n v="0"/>
    <n v="1"/>
    <n v="0"/>
    <n v="0"/>
    <n v="0"/>
    <n v="0"/>
    <n v="0"/>
    <n v="3"/>
    <n v="0"/>
    <n v="0"/>
    <n v="0"/>
    <n v="0"/>
    <n v="0"/>
    <n v="1"/>
    <n v="0"/>
    <n v="1"/>
    <n v="0"/>
    <n v="12.23"/>
    <m/>
    <n v="1"/>
    <m/>
    <m/>
    <m/>
    <m/>
    <s v="CY 2023"/>
    <m/>
    <m/>
  </r>
  <r>
    <x v="2"/>
    <x v="8"/>
    <s v="Aklan"/>
    <n v="501181"/>
    <s v="Vivo Integrated School"/>
    <s v="Tangalan"/>
    <n v="2"/>
    <n v="1"/>
    <n v="3"/>
    <s v="CONSTRUCTION OF ONE (1) STOREY - THREE (3) CLASSROOMS SCHOOL BUILDING (WITH COMMON TOILET) WITH PROVISION OF RAINWATER COLLECTOR, SCHOOL FURNITURE, SOLAR PV ENERGY SYSTEM, AND WATER SYSTEM, PERIMETER FENCE  200 Meters "/>
    <n v="19740374.524226066"/>
    <n v="19000879.050000001"/>
    <s v="Completed"/>
    <n v="1"/>
    <d v="2023-12-01T00:00:00"/>
    <s v="November 24, 2023"/>
    <s v="INFRA 2023-05-002"/>
    <s v="2023-07-002"/>
    <d v="2023-05-11T00:00:00"/>
    <d v="2023-05-19T00:00:00"/>
    <d v="2023-06-02T00:00:00"/>
    <d v="2023-07-03T00:00:00"/>
    <d v="2023-07-06T00:00:00"/>
    <s v="CGGFR CONSTRUCTION AND CONSTRUCTION SUPPLY"/>
    <n v="0"/>
    <n v="0"/>
    <n v="0"/>
    <n v="0"/>
    <n v="0"/>
    <n v="1"/>
    <n v="0"/>
    <n v="0"/>
    <n v="0"/>
    <n v="0"/>
    <n v="0"/>
    <n v="3"/>
    <n v="0"/>
    <n v="0"/>
    <n v="0"/>
    <n v="0"/>
    <n v="0"/>
    <n v="1"/>
    <n v="0"/>
    <n v="1"/>
    <n v="0"/>
    <n v="12.23"/>
    <m/>
    <n v="1"/>
    <m/>
    <m/>
    <m/>
    <m/>
    <s v="CY 2023"/>
    <m/>
    <m/>
  </r>
  <r>
    <x v="2"/>
    <x v="8"/>
    <s v="Antique"/>
    <n v="114975"/>
    <s v="Buenavista ES"/>
    <s v="BELISON"/>
    <n v="0"/>
    <n v="1"/>
    <n v="11"/>
    <s v="CONSTRUCTION OF ONE (1) STOREY - FOUR (4) CLASSROOMS SCHOOL BUILDING (WITH COMMON TOILET) WITH PROVISION OF RAINWATER COLLECTOR, SCHOOL FURNITURE, SOLAR PV ENERGY SYSTEM, WATER SYSTEM, AND REPAIR/REHABILITATION OF 7 CLASSROOMS"/>
    <n v="21786950.509603884"/>
    <n v="16550995.27"/>
    <s v="Completed"/>
    <n v="1"/>
    <d v="2023-12-01T00:00:00"/>
    <d v="2024-07-08T00:00:00"/>
    <s v="R6-D2-2022BEFF-37-NC"/>
    <s v="R6-D2-2022BEFF-37-NC"/>
    <d v="2022-11-25T00:00:00"/>
    <d v="2022-12-02T00:00:00"/>
    <d v="2022-12-09T00:00:00"/>
    <d v="2022-12-21T00:00:00"/>
    <d v="2022-12-21T00:00:00"/>
    <s v="Nesmark Construction Enterprises"/>
    <s v="Completed as per approved plans and variation order"/>
    <n v="0"/>
    <n v="0"/>
    <n v="0"/>
    <n v="0"/>
    <n v="1"/>
    <n v="0"/>
    <n v="0"/>
    <n v="0"/>
    <n v="0"/>
    <n v="0"/>
    <n v="11"/>
    <n v="0"/>
    <n v="0"/>
    <n v="0"/>
    <n v="0"/>
    <n v="0"/>
    <n v="1"/>
    <n v="0"/>
    <n v="1"/>
    <n v="0"/>
    <n v="9.24"/>
    <m/>
    <n v="1"/>
    <m/>
    <m/>
    <m/>
    <m/>
    <m/>
    <m/>
    <m/>
  </r>
  <r>
    <x v="2"/>
    <x v="8"/>
    <s v="Antique"/>
    <n v="115129"/>
    <s v="Igcagay PS"/>
    <s v="LIBERTAD"/>
    <n v="0"/>
    <n v="1"/>
    <n v="2"/>
    <s v="CONSTRUCTION OF ONE(1) UNIT - ONE (1) STOREY - TWO (2) CLASSROOMS SCHOOL BUILDING (WITH COMMON TOILET) WITH PROVISION OF RAINWATER COLLECTOR, SCHOOL FURNITURE, SOLAR PV ENERGY SYSTEM, WATER SYSTEM AND REPAIR AND REHABILITATION OF 2 CLASSROOMS"/>
    <n v="15795342.76"/>
    <n v="12901507.380000001"/>
    <s v="Completed"/>
    <n v="1"/>
    <d v="2023-12-01T00:00:00"/>
    <s v="October 14, 2024"/>
    <s v="R6-D2-BEFF2023-11-NC"/>
    <s v="R6-D2-BEFF2023-11-NC"/>
    <d v="2023-06-19T00:00:00"/>
    <d v="2023-06-26T00:00:00"/>
    <d v="2023-07-03T00:00:00"/>
    <s v="Augut 17, 2023"/>
    <d v="2023-08-29T00:00:00"/>
    <s v="D' X-man Builders Corporation"/>
    <s v="Completed as per approved plans and variation order"/>
    <n v="0"/>
    <n v="0"/>
    <n v="0"/>
    <n v="0"/>
    <n v="1"/>
    <n v="0"/>
    <n v="0"/>
    <n v="0"/>
    <n v="0"/>
    <n v="0"/>
    <n v="2"/>
    <n v="0"/>
    <n v="0"/>
    <n v="0"/>
    <n v="0"/>
    <n v="0"/>
    <n v="1"/>
    <n v="0"/>
    <n v="1"/>
    <n v="0"/>
    <n v="10.24"/>
    <m/>
    <n v="0"/>
    <n v="1"/>
    <n v="1"/>
    <n v="4"/>
    <n v="15795342.76"/>
    <m/>
    <m/>
    <m/>
  </r>
  <r>
    <x v="2"/>
    <x v="8"/>
    <s v="Guimaras"/>
    <n v="115853"/>
    <s v="Miagos Primary School"/>
    <s v="SAN LORENZO"/>
    <n v="0"/>
    <n v="1"/>
    <n v="4"/>
    <s v="CONSTRUCTION OF ONE (1) STOREY - FOUR (4) CLASSROOMS SCHOOL BUILDING (WITH COMMON TOILET) WITH PROVISION OF RAINWATER COLLECTOR, SCHOOL FURNITURE,   AND WATER SYSTEM "/>
    <n v="12611496.178800002"/>
    <n v="12298193.75"/>
    <s v="Completed"/>
    <n v="1"/>
    <d v="2023-12-01T00:00:00"/>
    <d v="2023-09-23T00:00:00"/>
    <s v="03-2022-lot 1"/>
    <s v="No. 03-A-2022"/>
    <d v="2022-05-13T00:00:00"/>
    <d v="2022-05-25T00:00:00"/>
    <d v="2022-06-14T00:00:00"/>
    <d v="2022-07-01T00:00:00"/>
    <d v="2022-09-26T00:00:00"/>
    <s v="ARRIANNE MERCHANDISING AND CONSTRUCTION SERVICES, INC"/>
    <n v="0"/>
    <n v="0"/>
    <n v="0"/>
    <n v="0"/>
    <n v="0"/>
    <n v="1"/>
    <n v="0"/>
    <n v="0"/>
    <n v="0"/>
    <n v="0"/>
    <n v="0"/>
    <n v="4"/>
    <n v="0"/>
    <n v="0"/>
    <n v="0"/>
    <n v="0"/>
    <n v="0"/>
    <n v="1"/>
    <n v="0"/>
    <n v="1"/>
    <n v="0"/>
    <n v="8.23"/>
    <m/>
    <n v="1"/>
    <m/>
    <m/>
    <m/>
    <m/>
    <s v="CY 2023"/>
    <m/>
    <m/>
  </r>
  <r>
    <x v="2"/>
    <x v="8"/>
    <s v="Iloilo"/>
    <n v="116117"/>
    <s v="Tubod PS"/>
    <s v="BINGAWAN"/>
    <n v="3"/>
    <n v="1"/>
    <n v="4"/>
    <s v="CONSTRUCTION OF ONE (1) STOREY - FOUR (4) CLASSROOMS 7x36 (MODIFIED STANDARD DPWH-DEPED) WITH TOILET EACH CLASSROOM, SOLAR PANEL @ WATER SUPPLY SYSTEM"/>
    <n v="16950819.239999998"/>
    <n v="13831624.51"/>
    <s v="Completed"/>
    <n v="1"/>
    <d v="2024-04-06T00:00:00"/>
    <d v="2024-08-07T00:00:00"/>
    <s v="BEFF2022-RVI-022-LMS-L1"/>
    <s v="BEFF2022-RVI-022-LMS-L1"/>
    <s v="17/04/2023"/>
    <s v="24/04/2023"/>
    <d v="2023-08-05T00:00:00"/>
    <s v="29/06/2023"/>
    <d v="2023-03-08T00:00:00"/>
    <s v="CDJ Builders Corporation"/>
    <n v="0"/>
    <n v="0"/>
    <n v="0"/>
    <n v="0"/>
    <n v="0"/>
    <n v="1"/>
    <n v="0"/>
    <n v="0"/>
    <n v="0"/>
    <n v="0"/>
    <n v="0"/>
    <n v="4"/>
    <n v="0"/>
    <n v="0"/>
    <n v="0"/>
    <n v="0"/>
    <n v="0"/>
    <n v="1"/>
    <n v="0"/>
    <n v="1"/>
    <n v="0"/>
    <n v="10.24"/>
    <m/>
    <n v="0"/>
    <n v="1"/>
    <n v="1"/>
    <n v="4"/>
    <n v="16950819.239999998"/>
    <m/>
    <m/>
    <m/>
  </r>
  <r>
    <x v="2"/>
    <x v="9"/>
    <s v="Negros Oriental"/>
    <n v="189514"/>
    <s v="Guilongsoran Primary School"/>
    <s v="SAN JOSE"/>
    <n v="2"/>
    <n v="1"/>
    <n v="4"/>
    <s v="CONSTRUCTION OF ONE (1) STOREY - FOUR (4) CLASSROOMS SCHOOL BUILDING (WITH COMMON TOILET) WITH PROVISION OF RAINWATER COLLECTOR, SCHOOL FURNITURE, SOLAR PV ENERGY SYSTEM, AND WATER SYSTEM"/>
    <n v="16249807.02072526"/>
    <n v="16152092.890000001"/>
    <s v="Completed"/>
    <n v="1"/>
    <d v="2023-07-19T00:00:00"/>
    <d v="2023-07-19T00:00:00"/>
    <s v=" ITB 2022-10-136"/>
    <s v=" LMS202211017"/>
    <d v="2022-10-18T00:00:00"/>
    <s v="#############"/>
    <s v="#############"/>
    <s v="#############"/>
    <d v="2022-12-09T00:00:00"/>
    <s v=" TRINITYCAD CORPORATION"/>
    <s v=" With approved Time Extension &amp; Variation order - extra work."/>
    <n v="0"/>
    <n v="0"/>
    <n v="0"/>
    <n v="0"/>
    <n v="1"/>
    <n v="0"/>
    <n v="0"/>
    <n v="0"/>
    <n v="0"/>
    <n v="0"/>
    <n v="4"/>
    <n v="0"/>
    <n v="0"/>
    <n v="0"/>
    <n v="0"/>
    <n v="0"/>
    <n v="1"/>
    <n v="0"/>
    <n v="1"/>
    <n v="0"/>
    <n v="8.23"/>
    <m/>
    <m/>
    <m/>
    <m/>
    <m/>
    <m/>
    <s v="CY 2023"/>
    <m/>
    <m/>
  </r>
  <r>
    <x v="2"/>
    <x v="10"/>
    <s v="Biliran"/>
    <n v="120765"/>
    <s v="Palayan ES"/>
    <s v="ALMERIA"/>
    <n v="0"/>
    <n v="1"/>
    <n v="2"/>
    <s v="CONSTRUCTION OF ONE (1) STOREY - TWO (2) CLASSROOMS SCHOOL BUILDING (WITH COMMON TOILET) WITH PROVISION OF RAINWATER COLLECTOR, SCHOOL FURNITURE, SOLAR PV ENERGY SYSTEM, AND WATER SYSTEM"/>
    <n v="16596356.168100001"/>
    <n v="11728643.08"/>
    <s v="Completed"/>
    <n v="1"/>
    <d v="2024-05-01T00:00:00"/>
    <d v="2024-06-25T00:00:00"/>
    <s v="2022INFRA-LMS-04"/>
    <s v="LMS 2023CONSTRUCTION-04"/>
    <n v="45089"/>
    <n v="45096"/>
    <n v="45110"/>
    <n v="45187"/>
    <n v="45258"/>
    <s v="MKB Builders and Supply"/>
    <s v="Completed as per POW and VO"/>
    <n v="0"/>
    <n v="0"/>
    <n v="0"/>
    <n v="0"/>
    <n v="1"/>
    <n v="0"/>
    <n v="0"/>
    <n v="0"/>
    <n v="0"/>
    <n v="0"/>
    <n v="2"/>
    <n v="0"/>
    <n v="0"/>
    <n v="0"/>
    <n v="0"/>
    <n v="0"/>
    <n v="1"/>
    <n v="0"/>
    <n v="1"/>
    <n v="0"/>
    <n v="12.23"/>
    <m/>
    <n v="0"/>
    <n v="1"/>
    <m/>
    <m/>
    <m/>
    <s v="CY 2023"/>
    <m/>
    <m/>
  </r>
  <r>
    <x v="2"/>
    <x v="10"/>
    <s v="Eastern Samar"/>
    <n v="501925"/>
    <s v="San Roque Integrated School"/>
    <s v="JIPAPAD"/>
    <n v="0"/>
    <n v="1"/>
    <n v="4"/>
    <s v="CONSTRUCTION OF ONE (1) STOREY - TWO (2) CLASSROOMS SCHOOL BUILDING (WITH COMMON TOILET) WITH PROVISION OF RAINWATER COLLECTOR, SCHOOL FURNITURE, SOLAR PV ENERGY SYSTEM, AND WATER SYSTEM, PERIMTER FENCE, REPAIR OF TWO (2) UNITS, TWO (2) CLASSROOMS"/>
    <n v="16608334.202500001"/>
    <n v="12209995.279999999"/>
    <s v="Completed"/>
    <n v="1"/>
    <d v="2024-01-19T00:00:00"/>
    <d v="2024-03-15T00:00:00"/>
    <n v="44986"/>
    <s v="No. 03-2023"/>
    <n v="45028"/>
    <n v="45044"/>
    <n v="45057"/>
    <n v="45083"/>
    <n v="45093"/>
    <s v="Early Riser Construction"/>
    <s v="Aprroved time Extension due to Bad weather condition , savings in procurement has request for approval for the repair of 5-Classroom LMS School in the municipality of Buenavista"/>
    <n v="0"/>
    <n v="0"/>
    <n v="0"/>
    <n v="0"/>
    <n v="1"/>
    <n v="0"/>
    <n v="0"/>
    <n v="0"/>
    <n v="0"/>
    <n v="0"/>
    <n v="4"/>
    <n v="0"/>
    <n v="0"/>
    <n v="0"/>
    <n v="0"/>
    <n v="0"/>
    <n v="1"/>
    <n v="0"/>
    <n v="1"/>
    <n v="0"/>
    <n v="3.24"/>
    <m/>
    <n v="1"/>
    <m/>
    <m/>
    <m/>
    <m/>
    <s v="CY 2024"/>
    <m/>
    <m/>
  </r>
  <r>
    <x v="2"/>
    <x v="10"/>
    <s v="Eastern Samar"/>
    <n v="122471"/>
    <s v="Tugas Elementary School"/>
    <s v="MASLOG"/>
    <n v="0"/>
    <n v="1"/>
    <n v="2"/>
    <s v="CONSTRUCTION OF ONE (1) STOREY - TWO (2) CLASSROOMS SCHOOL BUILDING (WITH COMMON TOILET) WITH PROVISION OF RAINWATER COLLECTOR, SCHOOL FURNITURE, SOLAR PV ENERGY SYSTEM, AND WATER SYSTEM"/>
    <n v="15036383.786999999"/>
    <n v="12144077.99"/>
    <s v="Completed"/>
    <n v="1"/>
    <d v="2024-03-30T00:00:00"/>
    <d v="1899-12-30T00:00:00"/>
    <s v="BEFF2023-RVI-022-LMS-L1"/>
    <s v="BEFF2023-RVI-022-LMS-L1"/>
    <n v="45033"/>
    <n v="45040"/>
    <n v="45054"/>
    <n v="45106"/>
    <n v="45141"/>
    <s v="CDJ Builders Corporation"/>
    <n v="0"/>
    <n v="0"/>
    <n v="0"/>
    <n v="0"/>
    <n v="0"/>
    <n v="1"/>
    <n v="0"/>
    <n v="0"/>
    <n v="0"/>
    <n v="0"/>
    <n v="0"/>
    <n v="2"/>
    <n v="0"/>
    <n v="0"/>
    <n v="0"/>
    <n v="0"/>
    <n v="0"/>
    <n v="1"/>
    <n v="0"/>
    <n v="1"/>
    <n v="0"/>
    <n v="3.24"/>
    <m/>
    <n v="1"/>
    <m/>
    <m/>
    <m/>
    <m/>
    <s v="CY 2024"/>
    <m/>
    <m/>
  </r>
  <r>
    <x v="2"/>
    <x v="10"/>
    <s v="Eastern Samar"/>
    <n v="122729"/>
    <s v="Putong Elementary School"/>
    <s v="SAN JULIAN"/>
    <n v="0"/>
    <n v="1"/>
    <n v="2"/>
    <s v="CONSTRUCTION OF ONE (1) STOREY - TWO (2) CLASSROOMS SCHOOL BUILDING (WITHOUT TOILET) WITH PROVISION OF RAINWATER COLLECTOR, WATER AND SANITATION FACILITIES (4 - SEATER), SCHOOL FURNITURE, SOLAR PV ENERGY SYSTEM, AND WATER SYSTEM"/>
    <n v="13104079.168100001"/>
    <n v="15174823.710000001"/>
    <s v="Completed"/>
    <n v="1"/>
    <d v="2024-03-30T00:00:00"/>
    <d v="1899-12-30T00:00:00"/>
    <s v="BEFF2023-RVI-022-LMS-L2"/>
    <s v="BEFF2023-RVI-022-LMS-L2"/>
    <n v="45033"/>
    <n v="45040"/>
    <n v="45054"/>
    <n v="45106"/>
    <n v="45141"/>
    <s v="CDJ Builders Corporation"/>
    <n v="0"/>
    <n v="0"/>
    <n v="0"/>
    <n v="0"/>
    <n v="0"/>
    <n v="1"/>
    <n v="0"/>
    <n v="0"/>
    <n v="0"/>
    <n v="0"/>
    <n v="0"/>
    <n v="2"/>
    <n v="0"/>
    <n v="0"/>
    <n v="0"/>
    <n v="0"/>
    <n v="0"/>
    <n v="1"/>
    <n v="0"/>
    <n v="1"/>
    <n v="0"/>
    <n v="8.23"/>
    <m/>
    <n v="1"/>
    <m/>
    <m/>
    <m/>
    <m/>
    <s v="CY 2023"/>
    <m/>
    <m/>
  </r>
  <r>
    <x v="2"/>
    <x v="10"/>
    <s v="Eastern Samar"/>
    <n v="122745"/>
    <s v="Tanauan Elementary School"/>
    <s v="SAN POLICARPO"/>
    <n v="0"/>
    <n v="1"/>
    <n v="4"/>
    <s v="CONSTRUCTION OF ONE (1) STOREY - TWO (2) CLASSROOMS SCHOOL BUILDING (WITH COMMON TOILET) WITH PROVISION OF RAINWATER COLLECTOR, SCHOOL FURNITURE, SOLAR PV ENERGY SYSTEM, AND WATER SYSTEM"/>
    <n v="15933377.715"/>
    <n v="10644375.550000001"/>
    <s v="Completed"/>
    <n v="1"/>
    <d v="1899-12-30T00:00:00"/>
    <s v="FOR FINAL INSP"/>
    <n v="0"/>
    <n v="0"/>
    <n v="0"/>
    <n v="0"/>
    <n v="0"/>
    <n v="0"/>
    <n v="0"/>
    <n v="0"/>
    <n v="0"/>
    <n v="0"/>
    <n v="0"/>
    <n v="0"/>
    <n v="0"/>
    <n v="1"/>
    <n v="0"/>
    <n v="0"/>
    <n v="0"/>
    <n v="0"/>
    <n v="0"/>
    <n v="4"/>
    <n v="0"/>
    <n v="0"/>
    <n v="0"/>
    <n v="0"/>
    <n v="0"/>
    <n v="1"/>
    <n v="0"/>
    <n v="1"/>
    <n v="0"/>
    <n v="3.23"/>
    <m/>
    <m/>
    <m/>
    <m/>
    <m/>
    <m/>
    <s v="CY 2023"/>
    <m/>
    <m/>
  </r>
  <r>
    <x v="2"/>
    <x v="10"/>
    <s v="Leyte"/>
    <n v="121878"/>
    <s v="San Miguelay Elementary School"/>
    <s v="SANTA FE"/>
    <n v="1"/>
    <n v="1"/>
    <n v="2"/>
    <s v="CONSTRUCTION OF TWO (2) UNITS ONE (1) STOREY - TWO (2) CLASSROOMS SCHOOL BUILDING (WITH COMMON TOILET) WITH PROVISION OF RAINWATER COLLECTOR, SCHOOL FURNITURE, SOLAR PV ENERGY SYSTEM"/>
    <n v="13098706.696412055"/>
    <n v="13379302.42"/>
    <s v="Completed"/>
    <n v="1"/>
    <d v="2023-05-04T00:00:00"/>
    <d v="2023-05-01T00:00:00"/>
    <s v="2022 - LMS (RVIII) - LEYTE - Lot 3"/>
    <s v="2022 - LMS (RVIII) - LEYTE - Lot 3"/>
    <n v="44839"/>
    <n v="44848"/>
    <n v="44867"/>
    <n v="44888"/>
    <n v="44893"/>
    <s v="RD COBACHA CONSTRUCTION"/>
    <s v="completed"/>
    <n v="0"/>
    <n v="0"/>
    <n v="0"/>
    <n v="0"/>
    <n v="1"/>
    <n v="0"/>
    <n v="0"/>
    <n v="0"/>
    <n v="0"/>
    <n v="0"/>
    <n v="2"/>
    <n v="0"/>
    <n v="0"/>
    <n v="0"/>
    <n v="0"/>
    <n v="0"/>
    <n v="1"/>
    <n v="0"/>
    <n v="1"/>
    <n v="0"/>
    <n v="8.23"/>
    <m/>
    <n v="1"/>
    <m/>
    <m/>
    <m/>
    <m/>
    <s v="CY 2023"/>
    <m/>
    <m/>
  </r>
  <r>
    <x v="2"/>
    <x v="10"/>
    <s v="Leyte"/>
    <n v="121948"/>
    <s v="Cantariwis Elementary School"/>
    <s v="TOLOSA"/>
    <n v="1"/>
    <n v="1"/>
    <n v="2"/>
    <s v="CONSTRUCTION OF TWO (2) UNITS ONE (1) STOREY - TWO (2) CLASSROOMS SCHOOL BUILDING (WITH COMMON TOILET) WITH        PROVISION OF RAINWATER COLLECTOR, SCHOOL FURNITURE, SOLAR PV ENERGY SYSTEM, AND WATER SYSTEM"/>
    <n v="13353072.290604701"/>
    <n v="6133609.4400000004"/>
    <s v="Completed"/>
    <n v="1"/>
    <d v="2023-05-04T00:00:00"/>
    <d v="2023-04-28T00:00:00"/>
    <s v="2022 - LMS (RVIII) - LEYTE - Lot 4"/>
    <s v="2022 - LMS (RVIII) - LEYTE - Lot 4"/>
    <n v="44839"/>
    <n v="44848"/>
    <n v="44867"/>
    <n v="44888"/>
    <n v="44893"/>
    <s v="VHITS D.G. BUILDERS AND ENTERPRISES"/>
    <s v="completed"/>
    <n v="0"/>
    <n v="0"/>
    <n v="0"/>
    <n v="0"/>
    <n v="1"/>
    <n v="0"/>
    <n v="0"/>
    <n v="0"/>
    <n v="0"/>
    <n v="0"/>
    <n v="2"/>
    <n v="0"/>
    <n v="0"/>
    <n v="0"/>
    <n v="0"/>
    <n v="0"/>
    <n v="1"/>
    <n v="0"/>
    <n v="1"/>
    <n v="0"/>
    <n v="12.23"/>
    <m/>
    <n v="1"/>
    <m/>
    <m/>
    <m/>
    <m/>
    <s v="CY 2023"/>
    <m/>
    <m/>
  </r>
  <r>
    <x v="2"/>
    <x v="10"/>
    <s v="Leyte"/>
    <n v="121521"/>
    <s v="Caridad Primary School"/>
    <s v="JULITA"/>
    <n v="2"/>
    <n v="1"/>
    <n v="4"/>
    <s v="CONSTRUCTION OF ONE (1) STOREY - FOUR (4) CLASSROOMS SCHOOL BUILDING (WITH COMMON TOILET) WITH PROVISION OF RAINWATER COLLECTOR, SCHOOL FURNITURE, SOLAR PV ENERGY SYSTEM, AND WATER SYSTEM"/>
    <n v="18012019.060907707"/>
    <n v="13314317.27"/>
    <s v="Completed"/>
    <n v="1"/>
    <d v="2023-06-30T00:00:00"/>
    <d v="2023-07-08T00:00:00"/>
    <s v="2022 - LMS (RVIII) - LEYTE - Lot 1"/>
    <s v="2022 - LMS (RVIII) - LEYTE - Lot 1"/>
    <n v="44839"/>
    <n v="44848"/>
    <n v="44867"/>
    <n v="44887"/>
    <n v="44890"/>
    <s v="ROVINVAL ENGINEERING &amp; CONSTRUCTION"/>
    <s v="completed"/>
    <n v="0"/>
    <n v="0"/>
    <n v="0"/>
    <n v="0"/>
    <n v="1"/>
    <n v="0"/>
    <n v="0"/>
    <n v="0"/>
    <n v="0"/>
    <n v="0"/>
    <n v="4"/>
    <n v="0"/>
    <n v="0"/>
    <n v="0"/>
    <n v="0"/>
    <n v="0"/>
    <n v="1"/>
    <n v="0"/>
    <n v="1"/>
    <n v="0"/>
    <n v="1.24"/>
    <m/>
    <n v="1"/>
    <m/>
    <m/>
    <m/>
    <m/>
    <s v="CY 2024"/>
    <m/>
    <m/>
  </r>
  <r>
    <x v="2"/>
    <x v="10"/>
    <s v="Leyte"/>
    <n v="121734"/>
    <s v="San Jose Elementary School"/>
    <s v="MERIDA"/>
    <n v="4"/>
    <n v="1"/>
    <n v="4"/>
    <s v="CONSTRUCTION OF ONE (1) STOREY - FOUR (4) CLASSROOMS SCHOOL BUILDING (WITH COMMON TOILET) WITH PROVISION OF RAINWATER COLLECTOR, SCHOOL FURNITURE, PERIMETER FENCE, SOLAR PV ENERGY SYSTEM"/>
    <n v="18232629.247986235"/>
    <n v="12604337.279999999"/>
    <s v="Completed"/>
    <n v="1"/>
    <d v="2023-06-30T00:00:00"/>
    <d v="2024-02-02T00:00:00"/>
    <s v="2022 - LMS (RVIII) - LEYTE - Lot 2"/>
    <s v="2022 - LMS (RVIII) - LEYTE - Lot 2"/>
    <n v="44839"/>
    <n v="44848"/>
    <n v="44867"/>
    <n v="44887"/>
    <n v="44890"/>
    <s v="ROVINVAL ENGINEERING &amp; CONSTRUCTION"/>
    <s v="completed"/>
    <n v="0"/>
    <n v="0"/>
    <n v="0"/>
    <n v="0"/>
    <n v="1"/>
    <n v="0"/>
    <n v="0"/>
    <n v="0"/>
    <n v="0"/>
    <n v="0"/>
    <n v="4"/>
    <n v="0"/>
    <n v="0"/>
    <n v="0"/>
    <n v="0"/>
    <n v="0"/>
    <n v="1"/>
    <n v="0"/>
    <n v="1"/>
    <n v="0"/>
    <n v="12.23"/>
    <m/>
    <n v="0"/>
    <n v="1"/>
    <m/>
    <m/>
    <m/>
    <s v="CY 2023"/>
    <m/>
    <m/>
  </r>
  <r>
    <x v="2"/>
    <x v="10"/>
    <s v="Leyte"/>
    <n v="121407"/>
    <s v="Himokilan Elementary School"/>
    <s v="HINDANG"/>
    <n v="5"/>
    <n v="1"/>
    <n v="4"/>
    <s v="CONSTRUCTION OF ONE (1) STOREY - FOUR (4) CLASSROOMS SCHOOL BUILDING (WITH COMMON TOILET) WITH PROVISION OF RAINWATER COLLECTOR, SCHOOL FURNITURE, PERIMETER FENCE, SOLAR PV ENERGY SYSTEM AND WATER SYSTEM"/>
    <n v="16283462.690947121"/>
    <n v="16112917.300000001"/>
    <s v="Completed"/>
    <n v="1"/>
    <d v="2023-04-28T00:00:00"/>
    <d v="2023-04-28T00:00:00"/>
    <s v="2022 - LMS (RVIII) - LEYTE - Lot 1"/>
    <s v="2022 - LMS (RVIII) - LEYTE - Lot 1"/>
    <n v="44676"/>
    <n v="44693"/>
    <n v="44708"/>
    <n v="44827"/>
    <n v="44827"/>
    <s v="V.JYN ENTERPRISES"/>
    <s v="COMPLETED"/>
    <n v="0"/>
    <n v="0"/>
    <n v="0"/>
    <n v="0"/>
    <n v="1"/>
    <n v="0"/>
    <n v="0"/>
    <n v="0"/>
    <n v="0"/>
    <n v="0"/>
    <n v="4"/>
    <n v="0"/>
    <n v="0"/>
    <n v="0"/>
    <n v="0"/>
    <n v="0"/>
    <n v="1"/>
    <n v="0"/>
    <n v="1"/>
    <n v="0"/>
    <n v="8.23"/>
    <m/>
    <n v="1"/>
    <m/>
    <m/>
    <m/>
    <m/>
    <s v="CY 2023"/>
    <m/>
    <m/>
  </r>
  <r>
    <x v="2"/>
    <x v="10"/>
    <s v="Northern Samar"/>
    <n v="122790"/>
    <s v="Bagong Silang ES"/>
    <s v="BIRI"/>
    <n v="1"/>
    <n v="1"/>
    <n v="3"/>
    <s v="CONSTRUCTION OF ONE (1) STOREY - THREE (3) CLASSROOMS SCHOOL BUILDING (WITH COMMON TOILET) WITH PROVISION OF RAINWATER COLLECTOR, SCHOOL FURNITURE,  SOLAR PV ENERGY SYSTEM, AND WATER SYSTEM"/>
    <n v="18778633.5953"/>
    <n v="16732343.93"/>
    <s v="Completed"/>
    <n v="1"/>
    <d v="2024-02-10T00:00:00"/>
    <d v="2024-10-31T00:00:00"/>
    <s v="CY 2022 LMS2022-RVIII-NS-Batch-2-L1"/>
    <s v="CY 2022 LMS2022-RVIII-NS-Batch-2-L1"/>
    <n v="45056"/>
    <n v="45066"/>
    <n v="45076"/>
    <n v="45131"/>
    <n v="45142"/>
    <s v="OPEN BUILDERS INC"/>
    <s v="Completed"/>
    <n v="0"/>
    <n v="0"/>
    <n v="0"/>
    <n v="0"/>
    <n v="1"/>
    <n v="0"/>
    <n v="0"/>
    <n v="0"/>
    <n v="0"/>
    <n v="0"/>
    <n v="3"/>
    <n v="0"/>
    <n v="0"/>
    <n v="0"/>
    <n v="0"/>
    <n v="0"/>
    <n v="1"/>
    <n v="0"/>
    <n v="1"/>
    <n v="0"/>
    <n v="10.24"/>
    <m/>
    <n v="0"/>
    <n v="1"/>
    <m/>
    <m/>
    <m/>
    <m/>
    <m/>
    <m/>
  </r>
  <r>
    <x v="2"/>
    <x v="10"/>
    <s v="Northern Samar"/>
    <n v="122823"/>
    <s v="Diraya ES"/>
    <s v="CAPUL"/>
    <n v="1"/>
    <n v="1"/>
    <n v="3"/>
    <s v="CONSTRUCTION OF ONE (1) STOREY - THREE (3) CLASSROOMS SCHOOL BUILDING (WITH COMMON TOILET) WITH PROVISION OF RAINWATER COLLECTOR, SCHOOL FURNITURE,  SOLAR PV ENERGY SYSTEM, WATER SYSTEM AND CONSTRUCTION OF FLOOD MARKER"/>
    <n v="17825575.284400001"/>
    <n v="19434689.34"/>
    <s v="Completed"/>
    <n v="1"/>
    <d v="2023-06-18T00:00:00"/>
    <d v="2023-06-18T00:00:00"/>
    <s v="CY 2022 LMS2022-RVIII-NS-Batch-2-L2"/>
    <s v="CY 2022 LMS2022-RVIII-NS-Batch-2-L2"/>
    <n v="44888"/>
    <n v="44896"/>
    <n v="44908"/>
    <n v="44928"/>
    <n v="44942"/>
    <s v="ADB DYNAMIC BUILDER/JD PARTUZA CONSTRUCTION JV"/>
    <s v="Completed"/>
    <n v="0"/>
    <n v="0"/>
    <n v="0"/>
    <n v="0"/>
    <n v="1"/>
    <n v="0"/>
    <n v="0"/>
    <n v="0"/>
    <n v="0"/>
    <n v="0"/>
    <n v="3"/>
    <n v="0"/>
    <n v="0"/>
    <n v="0"/>
    <n v="0"/>
    <n v="0"/>
    <n v="1"/>
    <n v="0"/>
    <n v="1"/>
    <n v="0"/>
    <n v="3.24"/>
    <m/>
    <n v="0"/>
    <n v="1"/>
    <m/>
    <m/>
    <m/>
    <s v="CY 2024"/>
    <m/>
    <m/>
  </r>
  <r>
    <x v="2"/>
    <x v="10"/>
    <s v="Northern Samar"/>
    <n v="193004"/>
    <s v="R.F. Tobes Mem. School"/>
    <s v="ROSARIO"/>
    <n v="1"/>
    <n v="1"/>
    <n v="3"/>
    <s v="CONSTRUCTION OF ONE (1) STOREY - THREE (3) CLASSROOMS SCHOOL BUILDING (WITH COMMON TOILET) WITH PROVISION OF RAINWATER COLLECTOR, SCHOOL FURNITURE,  SOLAR PV ENERGY SYSTEM, WATER SYSTEM AND CONSTRUCTION OF FLOOD MARKER"/>
    <n v="17471692.6459"/>
    <m/>
    <s v="Completed"/>
    <n v="1"/>
    <m/>
    <m/>
    <m/>
    <m/>
    <m/>
    <m/>
    <m/>
    <m/>
    <m/>
    <m/>
    <s v="Cancelled"/>
    <n v="0"/>
    <n v="0"/>
    <n v="0"/>
    <n v="0"/>
    <n v="1"/>
    <n v="0"/>
    <n v="0"/>
    <n v="0"/>
    <n v="0"/>
    <n v="0"/>
    <n v="3"/>
    <n v="0"/>
    <n v="0"/>
    <n v="0"/>
    <n v="0"/>
    <n v="0"/>
    <n v="1"/>
    <n v="0"/>
    <n v="1"/>
    <n v="0"/>
    <n v="10.24"/>
    <m/>
    <n v="0"/>
    <n v="1"/>
    <m/>
    <m/>
    <m/>
    <m/>
    <m/>
    <m/>
  </r>
  <r>
    <x v="2"/>
    <x v="10"/>
    <s v="Northern Samar"/>
    <n v="123271"/>
    <s v="Buenasuerte ES"/>
    <s v="VICTORIA"/>
    <n v="1"/>
    <n v="1"/>
    <n v="2"/>
    <s v="CONSTRUCTION OF ONE (1) STOREY - TWO (2) CLASSROOMS SCHOOL BUILDING (WITH COMMON TOILET) WITH PROVISION OF RAINWATER COLLECTOR, SCHOOL FURNITURE, SOLAR PV ENERGY SYSTEM, AND WATER SYSTEM"/>
    <n v="15631093.108100001"/>
    <n v="15310510.460000001"/>
    <s v="Completed"/>
    <n v="1"/>
    <d v="2023-06-07T00:00:00"/>
    <d v="2023-06-07T00:00:00"/>
    <s v="CY 2022 LMS2022-RVIII-NS-B1"/>
    <s v="CY 2022 LMS2022-RVIII-NS-B1"/>
    <n v="44888"/>
    <n v="44896"/>
    <n v="44908"/>
    <n v="44928"/>
    <n v="44942"/>
    <s v="SAL CONSTRUCTION"/>
    <s v="Completed"/>
    <n v="0"/>
    <n v="0"/>
    <n v="0"/>
    <n v="0"/>
    <n v="1"/>
    <n v="0"/>
    <n v="0"/>
    <n v="0"/>
    <n v="0"/>
    <n v="0"/>
    <n v="2"/>
    <n v="0"/>
    <n v="0"/>
    <n v="0"/>
    <n v="0"/>
    <n v="0"/>
    <n v="1"/>
    <n v="0"/>
    <n v="1"/>
    <n v="0"/>
    <n v="12.23"/>
    <m/>
    <n v="0"/>
    <n v="1"/>
    <m/>
    <m/>
    <m/>
    <s v="CY 2023"/>
    <m/>
    <m/>
  </r>
  <r>
    <x v="2"/>
    <x v="10"/>
    <s v="Samar (Western Samar)"/>
    <n v="123549"/>
    <s v="Matuguinao CES"/>
    <s v="MATUGUINAO"/>
    <n v="1"/>
    <n v="1"/>
    <n v="10"/>
    <s v="CONSTRUCTION OF ONE (1) STOREY - FOUR (4) CLASSROOMS SCHOOL BUILDING (WITH COMMON TOILET) WITH PROVISION OF RAINWATER COLLECTOR, SCHOOL FURNITURE, SOLAR PV ENERGY SYSTEM,  WATER SYSTEM, FLOOD MARKER AND REPAIR OF 6 CLASSROOMS"/>
    <n v="22455102.9318"/>
    <n v="22842142.859999999"/>
    <s v="Completed"/>
    <n v="1"/>
    <d v="2023-05-03T00:00:00"/>
    <d v="2023-05-03T00:00:00"/>
    <s v="CY2022LMSPB2L2"/>
    <s v="2022-00044"/>
    <n v="44841"/>
    <n v="44848"/>
    <n v="44860"/>
    <n v="44876"/>
    <n v="44887"/>
    <s v="VHITS DG BUILDERS"/>
    <s v="NONE"/>
    <n v="0"/>
    <n v="0"/>
    <n v="0"/>
    <n v="0"/>
    <n v="1"/>
    <n v="0"/>
    <n v="0"/>
    <n v="0"/>
    <n v="0"/>
    <n v="0"/>
    <n v="10"/>
    <n v="0"/>
    <n v="0"/>
    <n v="0"/>
    <n v="0"/>
    <n v="0"/>
    <n v="1"/>
    <n v="0"/>
    <n v="1"/>
    <n v="0"/>
    <n v="8.23"/>
    <m/>
    <m/>
    <m/>
    <m/>
    <m/>
    <m/>
    <s v="CY 2023"/>
    <m/>
    <m/>
  </r>
  <r>
    <x v="2"/>
    <x v="10"/>
    <s v="Samar (Western Samar)"/>
    <n v="123583"/>
    <s v="Bugho ES"/>
    <s v="JIABONG"/>
    <n v="2"/>
    <n v="1"/>
    <n v="4"/>
    <s v="CONSTRUCTION OF ONE (1) STOREY - FOUR (4) CLASSROOMS SCHOOL BUILDING (WITH COMMON TOILET) WITH PROVISION OF RAINWATER COLLECTOR, SCHOOL FURNITURE, SOLAR PV ENERGY SYSTEM, WATER SYSTEM AND FLOOD MARKER"/>
    <n v="19752204.430500001"/>
    <n v="19455461.719999999"/>
    <s v="Completed"/>
    <n v="1"/>
    <d v="2022-12-03T00:00:00"/>
    <d v="2022-12-12T00:00:00"/>
    <s v="CY2022LMSPLOT1"/>
    <s v="2022-00018"/>
    <n v="44705"/>
    <n v="44714"/>
    <n v="44726"/>
    <n v="44764"/>
    <n v="44776"/>
    <s v="SAMARINAN CONSTRUCTION INC"/>
    <s v="NONE"/>
    <n v="0"/>
    <n v="0"/>
    <n v="0"/>
    <n v="0"/>
    <n v="1"/>
    <n v="0"/>
    <n v="0"/>
    <n v="0"/>
    <n v="0"/>
    <n v="0"/>
    <n v="4"/>
    <n v="0"/>
    <n v="0"/>
    <n v="0"/>
    <n v="0"/>
    <n v="0"/>
    <n v="1"/>
    <n v="0"/>
    <n v="1"/>
    <n v="0"/>
    <s v="previous yrs"/>
    <m/>
    <m/>
    <m/>
    <m/>
    <m/>
    <m/>
    <s v="CY 2022"/>
    <m/>
    <m/>
  </r>
  <r>
    <x v="2"/>
    <x v="10"/>
    <s v="Samar (Western Samar)"/>
    <n v="501931"/>
    <s v="Camayse Integrated School"/>
    <s v="ZUMARRAGA"/>
    <n v="2"/>
    <n v="1"/>
    <n v="4"/>
    <s v="CONSTRUCTION OF ONE (1) STOREY - FOUR (4) CLASSROOMS SCHOOL BUILDING (WITH COMMON TOILET) WITH PROVISION OF RAINWATER COLLECTOR, SCHOOL FURNITURE, SOLAR PV ENERGY SYSTEM, WATER SYSTEM AND FLOOD MARKER"/>
    <n v="20597729.182700001"/>
    <n v="23519497.039999999"/>
    <s v="Completed"/>
    <n v="1"/>
    <d v="2023-07-16T00:00:00"/>
    <d v="2023-08-25T00:00:00"/>
    <s v="CY2022LMSPB2L1"/>
    <s v="2022-00043"/>
    <n v="44841"/>
    <n v="44848"/>
    <n v="44860"/>
    <n v="44876"/>
    <n v="44887"/>
    <s v="GPUY CONSTRUCTION AND SUPPLIES"/>
    <s v="WITH LIQUIDATED DAMAGES"/>
    <n v="0"/>
    <n v="0"/>
    <n v="0"/>
    <n v="0"/>
    <n v="1"/>
    <n v="0"/>
    <n v="0"/>
    <n v="0"/>
    <n v="0"/>
    <n v="0"/>
    <n v="4"/>
    <n v="0"/>
    <n v="0"/>
    <n v="0"/>
    <n v="0"/>
    <n v="0"/>
    <n v="1"/>
    <n v="0"/>
    <n v="1"/>
    <n v="0"/>
    <n v="12.23"/>
    <m/>
    <n v="1"/>
    <m/>
    <m/>
    <m/>
    <m/>
    <s v="CY 2023"/>
    <m/>
    <m/>
  </r>
  <r>
    <x v="2"/>
    <x v="10"/>
    <s v="Southern Leyte"/>
    <n v="122062"/>
    <s v="Amaga Elementary School"/>
    <s v="HINUNDAYAN"/>
    <n v="0"/>
    <n v="1"/>
    <n v="4"/>
    <s v="CONSTRUCTION OF TWO (2) UNIT - ONE (1) STOREY - TWO (2) CLASSROOMS SCHOOL BUILDING (WITH COMMON TOILET) WITH PROVISION OF RAINWATER COLLECTOR, SCHOOL FURNITURE, SOLAR PV ENERGY SYSTEM AND WATER SYSTEM AND REPAIR OF EXISTING CLASSROOM"/>
    <n v="20946372.153299998"/>
    <n v="20663270.390000001"/>
    <s v="Completed"/>
    <n v="1"/>
    <d v="2023-01-30T00:00:00"/>
    <d v="2023-03-24T00:00:00"/>
    <s v="CY2022-LMS-L1"/>
    <s v="CY2022-LMS-L1"/>
    <n v="44677"/>
    <n v="44685"/>
    <n v="44698"/>
    <n v="44739"/>
    <n v="44774"/>
    <s v="3MC KING CIVIL ENGINEERING CONSTRUCTION"/>
    <s v="Completed"/>
    <n v="0"/>
    <n v="0"/>
    <n v="0"/>
    <n v="0"/>
    <n v="1"/>
    <n v="0"/>
    <n v="0"/>
    <n v="0"/>
    <n v="0"/>
    <n v="0"/>
    <n v="4"/>
    <n v="0"/>
    <n v="0"/>
    <n v="0"/>
    <n v="0"/>
    <n v="0"/>
    <n v="1"/>
    <n v="0"/>
    <n v="1"/>
    <n v="0"/>
    <n v="8.23"/>
    <m/>
    <n v="1"/>
    <m/>
    <m/>
    <m/>
    <m/>
    <s v="CY 2023"/>
    <m/>
    <m/>
  </r>
  <r>
    <x v="2"/>
    <x v="10"/>
    <s v="Southern Leyte"/>
    <n v="192031"/>
    <s v="Cat-iwing MG Elem School"/>
    <s v="HINUNDAYAN"/>
    <n v="0"/>
    <n v="1"/>
    <n v="4"/>
    <s v="CONSTRUCTION OF ONE (1) STOREY - TWO (2) CLASSROOMS SCHOOL BUILDING (WITHOUT TOILET) WITH PROVISION OF RAINWATER COLLECTOR, WATER AND SANITATION FACILITIES  (4-SEATER), WATER SYSTEM, SOLAR POWER ENERGY SYSTEM, FLOOD MARKER AND REPAIR OF EXISTING CLASSROOMS"/>
    <n v="13697447.694"/>
    <n v="13750750.189999999"/>
    <s v="Completed"/>
    <n v="1"/>
    <d v="2023-02-06T00:00:00"/>
    <d v="2023-01-26T00:00:00"/>
    <s v="CY2022-LMS-B2-L1"/>
    <s v="CY2022-LMS-B2-L1"/>
    <n v="44844"/>
    <n v="44851"/>
    <n v="44865"/>
    <n v="44916"/>
    <n v="44937"/>
    <s v="BENCH CONSTRUCTION AND SUPPLY"/>
    <s v="Completed"/>
    <n v="0"/>
    <n v="0"/>
    <n v="0"/>
    <n v="0"/>
    <n v="1"/>
    <n v="0"/>
    <n v="0"/>
    <n v="0"/>
    <n v="0"/>
    <n v="0"/>
    <n v="4"/>
    <n v="0"/>
    <n v="0"/>
    <n v="0"/>
    <n v="0"/>
    <n v="0"/>
    <n v="1"/>
    <n v="0"/>
    <n v="1"/>
    <n v="0"/>
    <n v="8.23"/>
    <m/>
    <n v="0"/>
    <n v="1"/>
    <m/>
    <m/>
    <m/>
    <s v="CY 2023"/>
    <m/>
    <m/>
  </r>
  <r>
    <x v="2"/>
    <x v="10"/>
    <s v="Southern Leyte"/>
    <n v="122233"/>
    <s v="Bulawan Primary School"/>
    <s v="PINTUYAN"/>
    <n v="0"/>
    <n v="1"/>
    <n v="4"/>
    <s v="CONSTRUCTION OF ONE (1) UNIT - ONE (1) STOREY - TWO (2) CLASSROOMS SCHOOL BUILDING (WITH COMMON TOILET) WITH PROVISION OF RAINWATER COLLECTOR, WATER SYSTEM, SOLAR POWER ENERGY SYSTEM,  FLOOD MARKER AND REPAIR OF EXISTING CLASSROOMS"/>
    <n v="14948077.497300001"/>
    <n v="13082478.98"/>
    <s v="Completed"/>
    <n v="1"/>
    <d v="2023-02-06T00:00:00"/>
    <d v="2023-11-30T00:00:00"/>
    <s v=" CY2022-LMS-B2-L2"/>
    <s v=" CY2022-LMS-B2-L2"/>
    <n v="44844"/>
    <n v="44851"/>
    <n v="44865"/>
    <n v="44916"/>
    <n v="44937"/>
    <s v="3MC KING CIVIL ENGINEERING CONSTRUCTION"/>
    <s v="Completed"/>
    <n v="0"/>
    <n v="0"/>
    <n v="0"/>
    <n v="0"/>
    <n v="1"/>
    <n v="0"/>
    <n v="0"/>
    <n v="0"/>
    <n v="0"/>
    <n v="0"/>
    <n v="4"/>
    <n v="0"/>
    <n v="0"/>
    <n v="0"/>
    <n v="0"/>
    <n v="0"/>
    <n v="1"/>
    <n v="0"/>
    <n v="1"/>
    <n v="0"/>
    <n v="8.23"/>
    <m/>
    <n v="0"/>
    <n v="1"/>
    <m/>
    <m/>
    <m/>
    <s v="CY 2023"/>
    <m/>
    <m/>
  </r>
  <r>
    <x v="2"/>
    <x v="10"/>
    <s v="Southern Leyte"/>
    <n v="122313"/>
    <s v="Carnaga Elementary School"/>
    <s v="TOMAS OPPUS"/>
    <n v="0"/>
    <n v="1"/>
    <n v="2"/>
    <s v="CONSTRUCTION OF ONE (1) UNIT - ONE (1) STOREY - TWO (2) CLASSROOMS SCHOOL BUILDING (WITH COMMON TOILET) WITH PROVISION OF RAINWATER COLLECTOR, SCHOOL FURNITURE, SOLAR PV ENERGY SYSTEM AND WATER SYSTEM AND REPAIR OF EXISTING CLASSROOM"/>
    <n v="14814618.2991"/>
    <n v="14592604.890000001"/>
    <s v="Completed"/>
    <n v="1"/>
    <d v="2022-12-21T00:00:00"/>
    <d v="2023-03-09T00:00:00"/>
    <s v="CY2022-LMS-L2"/>
    <s v="CY2022-LMS-L2"/>
    <n v="44677"/>
    <n v="44685"/>
    <n v="44698"/>
    <n v="44739"/>
    <n v="44774"/>
    <s v="3MC KING CIVIL ENGINEERING CONSTRUCTION"/>
    <s v="Completed"/>
    <n v="0"/>
    <n v="0"/>
    <n v="0"/>
    <n v="0"/>
    <n v="1"/>
    <n v="0"/>
    <n v="0"/>
    <n v="0"/>
    <n v="0"/>
    <n v="0"/>
    <n v="2"/>
    <n v="0"/>
    <n v="0"/>
    <n v="0"/>
    <n v="0"/>
    <n v="0"/>
    <n v="1"/>
    <n v="0"/>
    <n v="1"/>
    <n v="0"/>
    <s v="previous yrs"/>
    <m/>
    <m/>
    <m/>
    <m/>
    <m/>
    <m/>
    <s v="CY 2022"/>
    <m/>
    <m/>
  </r>
  <r>
    <x v="2"/>
    <x v="11"/>
    <s v="El Salvador"/>
    <n v="304768"/>
    <s v="Himaya National High School"/>
    <s v="CITY OF EL SALVADOR"/>
    <n v="2"/>
    <n v="1"/>
    <n v="3"/>
    <s v="CONSTRUCTION OF ONE (1) STOREY - THREE (3) CLASSROOMS SCHOOL BUILDING (WITH COMMON TOILET) WITH PROVISION OF RAINWATER COLLECTOR, SCHOOL FURNITURE, SOLAR PV ENERGY SYSTEM, AND WATER SYSTEM"/>
    <n v="16459251.536499999"/>
    <n v="11765349.85"/>
    <s v="Completed"/>
    <n v="1"/>
    <d v="2024-01-17T00:00:00"/>
    <d v="2023-08-18T00:00:00"/>
    <s v="2022-10-0228"/>
    <s v="2022-12-0327"/>
    <d v="2023-04-25T00:00:00"/>
    <d v="2023-05-03T00:00:00"/>
    <d v="2023-05-15T00:00:00"/>
    <d v="2023-07-11T00:00:00"/>
    <d v="2023-07-14T00:00:00"/>
    <s v="ROVINVAL ENGINEERING AND CONSTRUCTION"/>
    <s v="Completed"/>
    <n v="0"/>
    <n v="0"/>
    <n v="0"/>
    <n v="0"/>
    <n v="1"/>
    <n v="0"/>
    <n v="0"/>
    <n v="0"/>
    <n v="0"/>
    <n v="0"/>
    <n v="3"/>
    <n v="0"/>
    <n v="0"/>
    <n v="0"/>
    <n v="0"/>
    <n v="0"/>
    <n v="1"/>
    <n v="0"/>
    <n v="1"/>
    <n v="0"/>
    <n v="8.23"/>
    <m/>
    <n v="1"/>
    <m/>
    <m/>
    <m/>
    <m/>
    <s v="CY 2023"/>
    <m/>
    <m/>
  </r>
  <r>
    <x v="2"/>
    <x v="11"/>
    <s v="El Salvador"/>
    <n v="305683"/>
    <s v="Sambulawan National High School"/>
    <s v="CITY OF EL SALVADOR"/>
    <n v="2"/>
    <n v="1"/>
    <n v="3"/>
    <s v="CONSTRUCTION OF ONE (1) STOREY - THREE (3) CLASSROOMS SCHOOL BUILDING (WITH COMMON TOILET) WITH PROVISION OF RAINWATER COLLECTOR, SCHOOL FURNITURE, SOLAR PV ENERGY SYSTEM, AND WATER SYSTEM"/>
    <n v="16469856.536499999"/>
    <n v="12076295.82"/>
    <s v="Completed"/>
    <n v="1"/>
    <d v="2023-12-31T00:00:00"/>
    <d v="2023-09-06T00:00:00"/>
    <s v="2022-04-0065"/>
    <s v="2022-09-0205"/>
    <d v="2023-04-25T00:00:00"/>
    <d v="2023-05-03T00:00:00"/>
    <d v="2023-05-15T00:00:00"/>
    <d v="2023-07-07T00:00:00"/>
    <d v="2023-07-27T00:00:00"/>
    <s v="LJPM BUILDERS AND CONSTRUCTION SUPPLY"/>
    <s v="Completed"/>
    <n v="0"/>
    <n v="0"/>
    <n v="0"/>
    <n v="0"/>
    <n v="1"/>
    <n v="0"/>
    <n v="0"/>
    <n v="0"/>
    <n v="0"/>
    <n v="0"/>
    <n v="3"/>
    <n v="0"/>
    <n v="0"/>
    <n v="0"/>
    <n v="0"/>
    <n v="0"/>
    <n v="1"/>
    <n v="0"/>
    <n v="1"/>
    <n v="0"/>
    <n v="8.23"/>
    <m/>
    <n v="1"/>
    <m/>
    <m/>
    <m/>
    <m/>
    <s v="CY 2023"/>
    <m/>
    <m/>
  </r>
  <r>
    <x v="2"/>
    <x v="11"/>
    <s v="Lanao del Norte"/>
    <n v="127171"/>
    <s v="Sigayan Adil PS"/>
    <s v="PANTAR"/>
    <n v="1"/>
    <n v="1"/>
    <n v="4"/>
    <s v="CONSTRUCTION OF ONE (1) STOREY - TWO (2) CLASSROOMS SCHOOL BUILDING (WITH COMMON TOILET) WITH PROVISION OF   RAINWATER COLLECTOR, SCHOOL FURNITURE, WATER SYSTEM AND REPAIR &amp; REHABILITATION OF CLASSROOMS."/>
    <n v="17137950.740599997"/>
    <n v="12954954.09"/>
    <s v="Completed"/>
    <n v="1"/>
    <d v="2023-06-09T00:00:00"/>
    <d v="2023-06-10T00:00:00"/>
    <s v="2023-02(Infra)"/>
    <n v="44958"/>
    <d v="2022-11-23T00:00:00"/>
    <d v="2022-12-01T00:00:00"/>
    <d v="2022-12-19T00:00:00"/>
    <d v="2023-01-09T00:00:00"/>
    <d v="2023-02-09T00:00:00"/>
    <s v="S&amp; J BUILDERS"/>
    <s v="Completed"/>
    <n v="0"/>
    <n v="0"/>
    <n v="0"/>
    <n v="0"/>
    <n v="1"/>
    <n v="0"/>
    <n v="0"/>
    <n v="0"/>
    <n v="0"/>
    <n v="0"/>
    <n v="4"/>
    <n v="0"/>
    <n v="0"/>
    <n v="0"/>
    <n v="0"/>
    <n v="0"/>
    <n v="1"/>
    <n v="0"/>
    <n v="1"/>
    <n v="0"/>
    <n v="12.23"/>
    <m/>
    <n v="1"/>
    <m/>
    <m/>
    <m/>
    <m/>
    <s v="CY 2023"/>
    <m/>
    <m/>
  </r>
  <r>
    <x v="2"/>
    <x v="11"/>
    <s v="Lanao del Norte"/>
    <n v="127101"/>
    <s v="Durianon Primary School"/>
    <s v="MAGSAYSAY"/>
    <n v="2"/>
    <n v="1"/>
    <n v="2"/>
    <s v="CONSTRUCTION OF ONE (1) STOREY - TWO (2) CLASSROOMS SCHOOL BUILDING (WITH COMMON TOILET) WITH PROVISION OF   RAINWATER COLLECTOR, SCHOOL FURNITURE, WATER SYSTEM AND REPAIR &amp; REHABILITATION OF CLASSROOMS."/>
    <n v="15730677.805199999"/>
    <n v="0"/>
    <s v="Completed"/>
    <n v="1"/>
    <d v="2023-06-09T00:00:00"/>
    <d v="2023-05-05T00:00:00"/>
    <s v="2023-01(Infra)"/>
    <n v="44927"/>
    <d v="2022-11-23T00:00:00"/>
    <d v="2022-12-01T00:00:00"/>
    <d v="2022-12-19T00:00:00"/>
    <d v="2023-01-09T00:00:00"/>
    <d v="2023-02-09T00:00:00"/>
    <s v="AHM BUILDERS"/>
    <s v="Completed"/>
    <n v="0"/>
    <n v="0"/>
    <n v="0"/>
    <n v="0"/>
    <n v="1"/>
    <n v="0"/>
    <n v="0"/>
    <n v="0"/>
    <n v="0"/>
    <n v="0"/>
    <n v="2"/>
    <n v="0"/>
    <n v="0"/>
    <n v="0"/>
    <n v="0"/>
    <n v="0"/>
    <n v="1"/>
    <n v="0"/>
    <n v="1"/>
    <n v="0"/>
    <n v="12.23"/>
    <m/>
    <n v="0"/>
    <n v="1"/>
    <m/>
    <m/>
    <m/>
    <s v="CY 2023"/>
    <m/>
    <m/>
  </r>
  <r>
    <x v="2"/>
    <x v="11"/>
    <s v="Lanao del Norte"/>
    <n v="501602"/>
    <s v="Pelingkingan Integrated School"/>
    <s v="TANGCAL"/>
    <n v="2"/>
    <n v="1"/>
    <n v="4"/>
    <s v="CONSTRUCTION OF ONE (1) STOREY - FOUR (4) CLASSROOMS SCHOOL BUILDING (WITH COMMON TOILET) WITH PROVISION OF RAINWATER COLLECTOR, SCHOOL FURNITURE, SOLAR PV ENERGY SYSTEM AND WATER SYSTEM"/>
    <n v="19938695.345199998"/>
    <n v="0"/>
    <s v="Completed"/>
    <n v="1"/>
    <d v="2023-01-05T00:00:00"/>
    <d v="2023-11-30T00:00:00"/>
    <s v="2022-05(infra)"/>
    <n v="44682"/>
    <d v="2022-04-20T00:00:00"/>
    <d v="2022-04-29T00:00:00"/>
    <d v="2022-05-17T00:00:00"/>
    <d v="2022-08-25T00:00:00"/>
    <d v="2022-09-07T00:00:00"/>
    <s v="N-ASIACOM"/>
    <s v="Completed"/>
    <n v="0"/>
    <n v="0"/>
    <n v="0"/>
    <n v="0"/>
    <n v="1"/>
    <n v="0"/>
    <n v="0"/>
    <n v="0"/>
    <n v="0"/>
    <n v="0"/>
    <n v="4"/>
    <n v="0"/>
    <n v="0"/>
    <n v="0"/>
    <n v="0"/>
    <n v="0"/>
    <n v="1"/>
    <n v="0"/>
    <n v="1"/>
    <n v="0"/>
    <n v="12.23"/>
    <m/>
    <n v="1"/>
    <m/>
    <m/>
    <m/>
    <m/>
    <s v="CY 2023"/>
    <m/>
    <m/>
  </r>
  <r>
    <x v="2"/>
    <x v="11"/>
    <s v="Misamis Occidental"/>
    <n v="127281"/>
    <s v="Naburos ES"/>
    <s v="BALIANGAO"/>
    <n v="1"/>
    <n v="1"/>
    <n v="5"/>
    <s v="CONSTRUCTION OF ONE (1) STOREY - TWO (2) CLASSROOMS SCHOOL BUILDING (WITH COMMON TOILET) WITH PROVISION OF RAINWATER COLLECTOR, SCHOOL FURNITURE, SOLAR PV ENERGY SYSTEM, AND REPAIR AND REHABILITATION OF ONE STOREY THREE (3) - CLASSROOM SCHOOL BUILDING (BLSB - TYPE 1) - (6.40m x 8.00m)"/>
    <n v="16494219.41995726"/>
    <n v="16279166.49"/>
    <s v="Completed"/>
    <n v="1"/>
    <d v="2023-08-09T00:00:00"/>
    <d v="2024-11-22T00:00:00"/>
    <s v="N/A"/>
    <s v="002-2023"/>
    <d v="2022-10-26T00:00:00"/>
    <d v="2022-11-03T00:00:00"/>
    <d v="2022-11-15T00:00:00"/>
    <d v="2022-12-14T00:00:00"/>
    <d v="2023-01-30T00:00:00"/>
    <s v="RRJ Builders"/>
    <s v="Completed"/>
    <n v="0"/>
    <n v="0"/>
    <n v="0"/>
    <n v="0"/>
    <n v="1"/>
    <n v="0"/>
    <n v="0"/>
    <n v="0"/>
    <n v="0"/>
    <n v="0"/>
    <n v="5"/>
    <n v="0"/>
    <n v="0"/>
    <n v="0"/>
    <n v="0"/>
    <n v="0"/>
    <n v="1"/>
    <n v="0"/>
    <n v="1"/>
    <n v="0"/>
    <n v="10.24"/>
    <m/>
    <n v="0"/>
    <n v="1"/>
    <m/>
    <m/>
    <m/>
    <m/>
    <m/>
    <m/>
  </r>
  <r>
    <x v="2"/>
    <x v="11"/>
    <s v="Misamis Occidental"/>
    <n v="127371"/>
    <s v="Soso-on Elementary School"/>
    <s v="CONCEPCION"/>
    <n v="1"/>
    <n v="1"/>
    <n v="3"/>
    <s v="CONSTRUCTION OF ONE (1) STOREY - THREE (3) CLASSROOMS SCHOOL BUILDING (WITH COMMON TOILET) WITH PROVISION OF RAINWATER COLLECTOR, SCHOOL FURNITURE, SOLAR PV ENERGY SYSTEM, AND WATER SYSTEM"/>
    <n v="17603739.126800001"/>
    <n v="17030172.219999999"/>
    <s v="Completed"/>
    <n v="1"/>
    <d v="2023-03-06T00:00:00"/>
    <d v="2024-07-04T00:00:00"/>
    <s v="LMS 2022-RX-Misamis Occidental-001"/>
    <s v="013-2022"/>
    <d v="2022-05-26T00:00:00"/>
    <d v="2022-06-03T00:00:00"/>
    <d v="2022-06-15T00:00:00"/>
    <d v="2022-07-14T00:00:00"/>
    <d v="2022-09-29T00:00:00"/>
    <s v="RRJ Builders"/>
    <s v="Completed"/>
    <n v="0"/>
    <n v="0"/>
    <n v="0"/>
    <n v="0"/>
    <n v="1"/>
    <n v="0"/>
    <n v="0"/>
    <n v="0"/>
    <n v="0"/>
    <n v="0"/>
    <n v="3"/>
    <n v="0"/>
    <n v="0"/>
    <n v="0"/>
    <n v="0"/>
    <n v="0"/>
    <n v="1"/>
    <n v="0"/>
    <n v="1"/>
    <n v="0"/>
    <n v="7.24"/>
    <m/>
    <n v="1"/>
    <m/>
    <m/>
    <m/>
    <m/>
    <m/>
    <m/>
    <m/>
  </r>
  <r>
    <x v="2"/>
    <x v="11"/>
    <s v="Misamis Occidental"/>
    <n v="501874"/>
    <s v="Manla Integrated School"/>
    <s v="SAPANG DALAGA"/>
    <n v="1"/>
    <n v="1"/>
    <n v="3"/>
    <s v="CONSTRUCTION OF ONE (1) STOREY - THREE (3) CLASSROOMS SCHOOL BUILDING (WITH COMMON TOILET) WITH PROVISION OF RAINWATER COLLECTOR, SCHOOL FURNITURE, AND SOLAR PV ENERGY SYSTEM"/>
    <n v="16435255.673699999"/>
    <n v="15385260.390000001"/>
    <s v="Completed"/>
    <n v="1"/>
    <d v="2023-07-08T00:00:00"/>
    <d v="2023-09-15T00:00:00"/>
    <s v="LMS 2022-RX-Misamis Occidental-002"/>
    <s v="001-2023"/>
    <d v="2022-10-26T00:00:00"/>
    <d v="2022-11-03T00:00:00"/>
    <d v="2022-11-15T00:00:00"/>
    <d v="2022-12-13T00:00:00"/>
    <d v="2023-01-27T00:00:00"/>
    <s v="3R's Builders"/>
    <s v="Completed"/>
    <n v="0"/>
    <n v="0"/>
    <n v="0"/>
    <n v="0"/>
    <n v="1"/>
    <n v="0"/>
    <n v="0"/>
    <n v="0"/>
    <n v="0"/>
    <n v="0"/>
    <n v="3"/>
    <n v="0"/>
    <n v="0"/>
    <n v="0"/>
    <n v="0"/>
    <n v="0"/>
    <n v="1"/>
    <n v="0"/>
    <n v="1"/>
    <n v="0"/>
    <n v="1.24"/>
    <m/>
    <n v="1"/>
    <m/>
    <m/>
    <m/>
    <m/>
    <s v="CY 2024"/>
    <m/>
    <m/>
  </r>
  <r>
    <x v="2"/>
    <x v="11"/>
    <s v="Misamis Oriental"/>
    <n v="201509"/>
    <s v="Dahilig ES"/>
    <s v="BALINGOAN"/>
    <n v="1"/>
    <n v="1"/>
    <n v="4"/>
    <s v="CONSTRUCTION OF 2UNITS ONE (1) STOREY - TWO (2) CLASSROOMS SCHOOL BUILDING (WITH COMMON TOILET) WITH PROVISION OF RAINWATER COLLECTOR, SCHOOL FURNITURE, SOLAR PV ENERGY SYSTEM, AND WATER SYSTEM"/>
    <n v="14773677.2926"/>
    <n v="13824219.59"/>
    <s v="Completed"/>
    <n v="1"/>
    <d v="2023-04-12T00:00:00"/>
    <d v="2023-07-11T00:00:00"/>
    <s v="PB-Infra 2022-001"/>
    <s v="n/a"/>
    <d v="2022-08-10T00:00:00"/>
    <d v="2022-08-10T00:00:00"/>
    <d v="2022-08-30T00:00:00"/>
    <d v="2022-09-22T00:00:00"/>
    <d v="2022-11-27T00:00:00"/>
    <s v="Meterking Inc."/>
    <s v="Completed"/>
    <n v="0"/>
    <n v="0"/>
    <n v="0"/>
    <n v="0"/>
    <n v="1"/>
    <n v="0"/>
    <n v="0"/>
    <n v="0"/>
    <n v="0"/>
    <n v="0"/>
    <n v="4"/>
    <n v="0"/>
    <n v="0"/>
    <n v="0"/>
    <n v="0"/>
    <n v="0"/>
    <n v="1"/>
    <n v="0"/>
    <n v="1"/>
    <n v="0"/>
    <n v="2.2400000000000002"/>
    <s v="-"/>
    <n v="1"/>
    <m/>
    <m/>
    <m/>
    <m/>
    <s v="CY 2024"/>
    <m/>
    <m/>
  </r>
  <r>
    <x v="3"/>
    <x v="0"/>
    <s v="Abra"/>
    <n v="135187"/>
    <s v="Lawigan PS"/>
    <s v="BOLINEY"/>
    <n v="0"/>
    <n v="1"/>
    <n v="2"/>
    <s v="CONSTRUCTION OF 1 STOREY 2 CLASSROOMS WITH COMMON TOILET, SCHOOL FURNITURES, WATER SYSTEM, RAINWATER COLLECTOR"/>
    <n v="11110000"/>
    <n v="14152726.43"/>
    <s v="Completed"/>
    <n v="1"/>
    <d v="2024-06-04T00:00:00"/>
    <d v="2024-06-19T00:00:00"/>
    <s v="SDO-ABRA-2023-06-043"/>
    <s v="2023-07-007"/>
    <s v="June 28, 2023"/>
    <s v="July 4, 2023"/>
    <s v="July 17, 2023"/>
    <s v="July 26, 2023"/>
    <s v="August 9, 2023"/>
    <s v="SEMBRI CONSTRUCTION"/>
    <n v="0"/>
    <n v="0"/>
    <n v="0"/>
    <n v="0"/>
    <n v="0"/>
    <n v="1"/>
    <n v="0"/>
    <n v="0"/>
    <n v="0"/>
    <n v="0"/>
    <n v="0"/>
    <n v="2"/>
    <n v="0"/>
    <n v="0"/>
    <n v="0"/>
    <n v="0"/>
    <n v="0"/>
    <n v="1"/>
    <n v="0"/>
    <n v="1"/>
    <n v="0"/>
    <n v="9.24"/>
    <s v="-"/>
    <n v="0"/>
    <n v="1"/>
    <m/>
    <m/>
    <m/>
    <m/>
    <n v="1"/>
    <m/>
  </r>
  <r>
    <x v="3"/>
    <x v="0"/>
    <s v="Abra"/>
    <n v="135047"/>
    <s v="Bacag ES"/>
    <s v="LACUB"/>
    <n v="0"/>
    <n v="1"/>
    <n v="2"/>
    <s v="CONSTRUCTION OF 1 STOREY 2 CLASSROOMS WITH COMMON TOILET, SCHOOL FURNITURES, WATER SYSTEM, RAINWATER COLLECTOR"/>
    <n v="12120000"/>
    <n v="17116471.789999999"/>
    <s v="Completed"/>
    <n v="1"/>
    <d v="2025-02-22T00:00:00"/>
    <d v="2024-04-06T00:00:00"/>
    <s v="SDO-ABRA-2023-06-043"/>
    <s v="2023-07-007"/>
    <s v="June 28, 2023"/>
    <s v="July 4, 2023"/>
    <s v="July 17, 2023"/>
    <s v="July 26, 2023"/>
    <s v="August 9, 2023"/>
    <s v="SEMBRI CONSTRUCTION"/>
    <n v="0"/>
    <n v="0"/>
    <n v="0"/>
    <n v="0"/>
    <n v="0"/>
    <n v="1"/>
    <n v="0"/>
    <n v="0"/>
    <n v="0"/>
    <n v="0"/>
    <n v="0"/>
    <n v="2"/>
    <n v="0"/>
    <n v="0"/>
    <n v="0"/>
    <n v="0"/>
    <n v="0"/>
    <n v="1"/>
    <n v="0"/>
    <n v="1"/>
    <n v="0"/>
    <n v="11.24"/>
    <s v="-"/>
    <n v="0"/>
    <n v="1"/>
    <m/>
    <m/>
    <m/>
    <m/>
    <n v="1"/>
    <m/>
  </r>
  <r>
    <x v="3"/>
    <x v="0"/>
    <s v="Abra"/>
    <n v="135092"/>
    <s v="Barit ES"/>
    <s v="LUBA"/>
    <n v="0"/>
    <n v="1"/>
    <n v="2"/>
    <s v="CONSTRUCTION OF 1 STOREY 2 CLASSROOMS WITH COMMON TOILET, SCHOOL FURNITURES, WATER SYSTEM, RAINWATER COLLECTOR"/>
    <n v="10100000"/>
    <n v="17392036.739999998"/>
    <s v="Completed"/>
    <n v="1"/>
    <d v="2024-04-20T00:00:00"/>
    <d v="2023-12-30T00:00:00"/>
    <s v="SDO-ABRA-2023-06-043"/>
    <s v="2023-07-007"/>
    <s v="June 28, 2023"/>
    <s v="July 4, 2023"/>
    <s v="July 17, 2023"/>
    <s v="July 26, 2023"/>
    <s v="August 9, 2023"/>
    <s v="SEMBRI CONSTRUCTION"/>
    <n v="0"/>
    <n v="0"/>
    <n v="0"/>
    <n v="0"/>
    <n v="0"/>
    <n v="1"/>
    <n v="0"/>
    <n v="0"/>
    <n v="0"/>
    <n v="0"/>
    <n v="0"/>
    <n v="2"/>
    <n v="0"/>
    <n v="0"/>
    <n v="0"/>
    <n v="0"/>
    <n v="0"/>
    <n v="1"/>
    <n v="0"/>
    <n v="1"/>
    <n v="0"/>
    <n v="6.24"/>
    <s v="-"/>
    <n v="1"/>
    <m/>
    <m/>
    <m/>
    <m/>
    <s v="CY 2024"/>
    <n v="1"/>
    <m/>
  </r>
  <r>
    <x v="3"/>
    <x v="0"/>
    <s v="Abra"/>
    <n v="135168"/>
    <s v="Abas ES"/>
    <s v="SALLAPADAN"/>
    <n v="0"/>
    <n v="1"/>
    <n v="2"/>
    <s v="CONSTRUCTION OF 1 STOREY 2 CLASSROOMS WITH COMMON TOILET, SCHOOL FURNITURES, WATER SYSTEM, RAINWATER COLLECTOR"/>
    <n v="9090000"/>
    <n v="16780281.43"/>
    <s v="Completed"/>
    <n v="1"/>
    <d v="2024-05-06T00:00:00"/>
    <d v="2023-12-17T00:00:00"/>
    <s v="SDO-ABRA-2023-06-043"/>
    <s v="2023-07-007"/>
    <s v="June 28, 2023"/>
    <s v="July 4, 2023"/>
    <s v="July 17, 2023"/>
    <s v="July 26, 2023"/>
    <s v="August 9, 2023"/>
    <s v="SEMBRI CONSTRUCTION"/>
    <n v="0"/>
    <n v="0"/>
    <n v="0"/>
    <n v="0"/>
    <n v="0"/>
    <n v="1"/>
    <n v="0"/>
    <n v="0"/>
    <n v="0"/>
    <n v="0"/>
    <n v="0"/>
    <n v="2"/>
    <n v="0"/>
    <n v="0"/>
    <n v="0"/>
    <n v="0"/>
    <n v="0"/>
    <n v="1"/>
    <n v="0"/>
    <n v="1"/>
    <n v="0"/>
    <n v="12.23"/>
    <s v="-"/>
    <n v="1"/>
    <m/>
    <m/>
    <m/>
    <m/>
    <s v="CY 2023"/>
    <n v="1"/>
    <m/>
  </r>
  <r>
    <x v="3"/>
    <x v="0"/>
    <s v="Abra"/>
    <n v="135184"/>
    <s v="Gangal Elementary School"/>
    <s v="SALLAPADAN"/>
    <n v="0"/>
    <n v="1"/>
    <n v="2"/>
    <s v="CONSTRUCTION OF 1 STOREY 2 CLASSROOMS WITH COMMON TOILET, SCHOOL FURNITURES, WATER SYSTEM, RAINWATER COLLECTOR"/>
    <n v="9090000"/>
    <n v="17364431.280000001"/>
    <s v="Completed"/>
    <n v="1"/>
    <d v="2024-01-14T00:00:00"/>
    <d v="2023-12-17T00:00:00"/>
    <s v="SDO-ABRA-2023-06-043"/>
    <s v="PB - Construction-2023-002"/>
    <s v="June 28, 2023"/>
    <s v="June 3,2023"/>
    <s v="June 13,2023"/>
    <s v="June 27,2023"/>
    <s v="August 9, 2023"/>
    <s v="SEMBRI CONSTRUCTION"/>
    <n v="0"/>
    <n v="0"/>
    <n v="0"/>
    <n v="0"/>
    <n v="0"/>
    <n v="1"/>
    <n v="0"/>
    <n v="0"/>
    <n v="0"/>
    <n v="0"/>
    <n v="0"/>
    <n v="2"/>
    <n v="0"/>
    <n v="0"/>
    <n v="0"/>
    <n v="0"/>
    <n v="0"/>
    <n v="1"/>
    <n v="0"/>
    <n v="1"/>
    <n v="0"/>
    <n v="12.23"/>
    <s v="-"/>
    <n v="1"/>
    <m/>
    <m/>
    <m/>
    <m/>
    <s v="CY 2023"/>
    <n v="1"/>
    <m/>
  </r>
  <r>
    <x v="3"/>
    <x v="0"/>
    <s v="Benguet"/>
    <n v="135720"/>
    <s v="Baayan ES"/>
    <s v="TUBLAY"/>
    <n v="0"/>
    <n v="1"/>
    <n v="4"/>
    <s v="CONSTRUCTION OF TWO(2) UNITS- ONE (1) STOREY - TWO (2) CLASSROOMS SCHOOL BUILDING (WITH COMMON TOILET) WITH PROVISION OF RAINWATER COLLECTOR, SCHOOL FURNITURE,  WATER SYSTEM AND SLOPE PROTECTION"/>
    <n v="23421679.460000001"/>
    <n v="22992313.949999999"/>
    <s v="Completed"/>
    <n v="1"/>
    <s v="JULY 14, 2024"/>
    <s v="JULY 4, 2024"/>
    <s v="LMS-2023-01"/>
    <s v="LMS-2023-01"/>
    <s v="May 5, 2023"/>
    <s v="May 12, 2023"/>
    <s v="May 25, 2023"/>
    <d v="2023-09-08T00:00:00"/>
    <d v="2023-08-30T00:00:00"/>
    <s v="MHIGS CONSTRUCTION"/>
    <n v="0"/>
    <n v="0"/>
    <n v="0"/>
    <n v="0"/>
    <n v="0"/>
    <n v="1"/>
    <n v="0"/>
    <n v="0"/>
    <n v="0"/>
    <n v="0"/>
    <n v="0"/>
    <n v="4"/>
    <n v="0"/>
    <n v="0"/>
    <n v="0"/>
    <n v="0"/>
    <n v="0"/>
    <n v="1"/>
    <n v="0"/>
    <n v="1"/>
    <n v="0"/>
    <n v="6.24"/>
    <s v="-"/>
    <n v="0"/>
    <n v="1"/>
    <m/>
    <m/>
    <m/>
    <s v="CY 2024"/>
    <n v="1"/>
    <m/>
  </r>
  <r>
    <x v="3"/>
    <x v="0"/>
    <s v="Benguet"/>
    <n v="502340"/>
    <s v="Miguel Palispis Integrated School"/>
    <s v="TUBA"/>
    <s v="Lone"/>
    <n v="1"/>
    <n v="4"/>
    <s v=" PROPOSED CONSTRUCTION OF ONE (1) STOREY - FOUR (4) CLASSROOMS SCHOOL BUILDING (WITH COMMON TOILET) WITH PROVISION OF RAINWATER COLLECTOR, SCHOOL FURNITURE, SOLAR PV ENERGY SYSTEM AND WATER SYSTEM, SLOPE PROTECTION, REPAIR AND REHABILITATION OF CLASSROOMS"/>
    <n v="27377352.57"/>
    <n v="27107027.98"/>
    <s v="Completed"/>
    <n v="1"/>
    <s v="FEBRUARY 5, 2025"/>
    <s v="MAY 29, 2025"/>
    <s v="LMS-2023-306"/>
    <s v="LMS-2023-306"/>
    <s v="December 01, 2023"/>
    <s v="December 11, 2023"/>
    <s v="December 27, 2023"/>
    <d v="2024-02-12T00:00:00"/>
    <d v="2024-03-12T00:00:00"/>
    <s v="HAIGHTS CONSTRUCTION"/>
    <n v="0"/>
    <n v="0"/>
    <n v="0"/>
    <n v="0"/>
    <n v="0"/>
    <n v="1"/>
    <n v="0"/>
    <n v="0"/>
    <n v="0"/>
    <n v="0"/>
    <n v="0"/>
    <n v="4"/>
    <n v="0"/>
    <n v="0"/>
    <n v="0"/>
    <n v="0"/>
    <n v="0"/>
    <n v="1"/>
    <n v="0"/>
    <n v="1"/>
    <n v="0"/>
    <n v="4.25"/>
    <m/>
    <n v="0"/>
    <m/>
    <m/>
    <m/>
    <m/>
    <m/>
    <n v="2"/>
    <m/>
  </r>
  <r>
    <x v="3"/>
    <x v="0"/>
    <s v="Ifugao"/>
    <n v="135786"/>
    <s v="Ammoweg Elementary School"/>
    <s v="ASIPULO"/>
    <n v="0"/>
    <n v="1"/>
    <n v="6"/>
    <s v="CONSTRUCTION OF ONE (1) STOREY - FOUR (4) &amp; TWO(2) CLASSROOMS SCHOOL BUILDING (WITH COMMON TOILET) WITH PROVISION OF RAINWATER COLLECTOR, SCHOOL FURNITURE, WATER SYSTEM AND PERIMETER FENCE (ONE BAY, 3.0M)"/>
    <n v="26101571.529999997"/>
    <n v="12980986.68"/>
    <s v="Completed"/>
    <n v="1"/>
    <d v="2024-06-09T00:00:00"/>
    <d v="2024-07-23T00:00:00"/>
    <s v="n/a"/>
    <n v="0"/>
    <s v="June 23, 2023"/>
    <s v="June 30, 2023"/>
    <s v="July 12, 2023"/>
    <s v="August 24, 2023"/>
    <d v="2023-09-04T00:00:00"/>
    <s v="Matt Glass/Aluminum/Construction Supply and Allied Services"/>
    <s v="w/ time extension due to shearline"/>
    <n v="0"/>
    <n v="0"/>
    <n v="0"/>
    <n v="0"/>
    <n v="1"/>
    <n v="0"/>
    <n v="0"/>
    <n v="0"/>
    <n v="0"/>
    <n v="0"/>
    <n v="6"/>
    <n v="0"/>
    <n v="0"/>
    <n v="0"/>
    <n v="0"/>
    <n v="0"/>
    <n v="1"/>
    <n v="0"/>
    <n v="1"/>
    <n v="0"/>
    <n v="9.24"/>
    <s v="-"/>
    <n v="0"/>
    <n v="1"/>
    <m/>
    <m/>
    <m/>
    <m/>
    <n v="1"/>
    <m/>
  </r>
  <r>
    <x v="3"/>
    <x v="0"/>
    <s v="Kalinga"/>
    <n v="136022"/>
    <s v="Colayo Elementary School"/>
    <s v="PASIL"/>
    <n v="0"/>
    <n v="1"/>
    <n v="4"/>
    <s v="CONSTRUCTION OF TWO (2) UNITS ONE (1) STOREY - TWO (2) CLASSROOMS SCHOOL BUILDING (WITHOUT TOILET) WITH SANITATION FACILITIES (4 - SEATER), SCHOOL FURNITURE, SOLAR PV ENERGY SYSTEM, AND WATER SYSTEM."/>
    <n v="24632636.5"/>
    <n v="12370674.27"/>
    <s v="Completed"/>
    <n v="1"/>
    <d v="2024-06-09T00:00:00"/>
    <d v="2024-07-23T00:00:00"/>
    <s v="LMS 2023-CAR-Kalinga-001"/>
    <s v="LMS 2023-CAR-Kalinga-001"/>
    <s v="June 23, 2023"/>
    <s v="June 30, 2023"/>
    <s v="July 12, 2023"/>
    <s v="August 24, 2023"/>
    <d v="2023-09-04T00:00:00"/>
    <s v="Matt Glass/Aluminum/Construction Supply and Allied Services"/>
    <s v="w/ time extension due to shearline"/>
    <n v="0"/>
    <n v="0"/>
    <n v="0"/>
    <n v="0"/>
    <n v="1"/>
    <n v="0"/>
    <n v="0"/>
    <n v="0"/>
    <n v="0"/>
    <n v="0"/>
    <n v="4"/>
    <n v="0"/>
    <n v="0"/>
    <n v="0"/>
    <n v="0"/>
    <n v="0"/>
    <n v="1"/>
    <n v="0"/>
    <n v="1"/>
    <n v="0"/>
    <n v="9.24"/>
    <s v="-"/>
    <n v="0"/>
    <n v="1"/>
    <m/>
    <m/>
    <m/>
    <m/>
    <n v="1"/>
    <m/>
  </r>
  <r>
    <x v="3"/>
    <x v="0"/>
    <s v="Mt. Province"/>
    <n v="136233"/>
    <s v="Ambagiw Elementary School"/>
    <s v="BESAO"/>
    <n v="0"/>
    <n v="1"/>
    <n v="4"/>
    <s v="CONSTRUCTION OF ELEVATED TWO (2) UNITS ONE (1) STOREY - TWO (2) CLASSROOMS SCHOOL BUILDING (WITH COMMON TOILET) WITH PROVISION OF RAINWATER COLLECTOR, SCHOOL FURNITURE, SOLAR PV ENERGY SYSTEM, WATER SYSTEM, PERIMETER FENCE"/>
    <n v="37084540.170000002"/>
    <n v="12174043.029999999"/>
    <s v="Completed"/>
    <n v="1"/>
    <d v="2024-06-09T00:00:00"/>
    <d v="2024-07-23T00:00:00"/>
    <s v="INF-2023 LMS-001"/>
    <s v="INF-2023 LMS-001"/>
    <s v="June 23, 2023"/>
    <s v="June 30, 2023"/>
    <s v="July 12, 2023"/>
    <s v="August 24, 2023"/>
    <d v="2023-09-04T00:00:00"/>
    <s v="Matt Glass/Aluminum/Construction Supply and Allied Services"/>
    <s v="w/ time extension due to shearline"/>
    <n v="0"/>
    <n v="0"/>
    <n v="0"/>
    <n v="0"/>
    <n v="1"/>
    <n v="0"/>
    <n v="0"/>
    <n v="0"/>
    <n v="0"/>
    <n v="0"/>
    <n v="4"/>
    <n v="0"/>
    <n v="0"/>
    <n v="0"/>
    <n v="0"/>
    <n v="0"/>
    <n v="1"/>
    <n v="0"/>
    <n v="1"/>
    <n v="0"/>
    <n v="9.24"/>
    <s v="-"/>
    <n v="0"/>
    <n v="1"/>
    <m/>
    <m/>
    <m/>
    <m/>
    <n v="1"/>
    <m/>
  </r>
  <r>
    <x v="3"/>
    <x v="0"/>
    <s v="Tabuk City"/>
    <n v="220523"/>
    <s v="Cataw Primary School"/>
    <s v="CITY OF TABUK (Capital)"/>
    <s v="Lone"/>
    <n v="1"/>
    <n v="4"/>
    <s v="PROPOSED CONSTRUCTION OF ONE (1) STOREY - FOUR (4) CLASSROOMS SCHOOL BUILDING (WITH COMMON TOILET) WITH SCHOOL FURNITURE, SOLAR PV ENERGY SYSTEM, FLAG POLE, PERIMETER FENCE, GATE AND WATER SYSTEM"/>
    <n v="23450515.550000001"/>
    <n v="23213776.25"/>
    <s v="Completed"/>
    <n v="1"/>
    <s v="September 15, 2024"/>
    <s v="May 17, 2024"/>
    <s v="1-2023-3"/>
    <s v="1-2023-3"/>
    <s v="October 19- November 10, 2023"/>
    <s v="October 27, 2023 @ 1:31pm"/>
    <s v="November 10, 2023 @ 1:31pm"/>
    <s v="November 30, 2023"/>
    <s v="December 20, 2023"/>
    <s v="Bangyan 3D Construction"/>
    <n v="0"/>
    <n v="0"/>
    <n v="0"/>
    <n v="0"/>
    <n v="0"/>
    <n v="1"/>
    <n v="0"/>
    <n v="0"/>
    <n v="0"/>
    <n v="0"/>
    <n v="0"/>
    <n v="4"/>
    <n v="0"/>
    <n v="0"/>
    <n v="0"/>
    <n v="0"/>
    <n v="0"/>
    <n v="1"/>
    <n v="0"/>
    <n v="1"/>
    <n v="0"/>
    <n v="9.24"/>
    <m/>
    <n v="0"/>
    <m/>
    <m/>
    <m/>
    <m/>
    <m/>
    <n v="2"/>
    <m/>
  </r>
  <r>
    <x v="3"/>
    <x v="1"/>
    <s v="Agusan del Norte"/>
    <n v="131531"/>
    <s v="Humilog ES"/>
    <s v="REMEDIOS T. ROMUALDEZ"/>
    <n v="2"/>
    <n v="1"/>
    <n v="4"/>
    <s v=" CONSTRUCTION OF TWO (2) UNITS ONE (1) STOREY TWO (2) CLASSROOMS SCHOOL BUILDING  (WITH COMMON TOILET) WITH PROVISION OF RAINWATER SCHOOL FURNITURE, SOLAR PV ENERGY SYSTEM AND WATER SYSTEM COLLECTOR, "/>
    <n v="17170000.100000001"/>
    <n v="14766095.029999999"/>
    <s v="Ongoing"/>
    <n v="0.99"/>
    <d v="1899-12-30T00:00:00"/>
    <d v="1899-12-30T00:00:00"/>
    <s v="LMS 2023 - CARAGA - AGUSAN DEL NORTE - 001"/>
    <s v="LMS 2023 - CARAGA - AGUSAN DEL NORTE - 001"/>
    <d v="1899-12-30T00:00:00"/>
    <d v="1899-12-30T00:00:00"/>
    <d v="1899-12-30T00:00:00"/>
    <d v="2023-07-26T00:00:00"/>
    <d v="2023-08-07T00:00:00"/>
    <s v="Jodels Construction Supplies &amp; Merchandise"/>
    <n v="0"/>
    <n v="0"/>
    <n v="0"/>
    <n v="0"/>
    <n v="1"/>
    <n v="0"/>
    <n v="0"/>
    <n v="0"/>
    <n v="0"/>
    <n v="0"/>
    <n v="4"/>
    <n v="0"/>
    <n v="0"/>
    <n v="0"/>
    <n v="0"/>
    <n v="0"/>
    <n v="1"/>
    <n v="0"/>
    <n v="0"/>
    <n v="0.75"/>
    <n v="0.24"/>
    <n v="6.25"/>
    <s v="-"/>
    <n v="0"/>
    <n v="1"/>
    <m/>
    <m/>
    <m/>
    <m/>
    <n v="1"/>
    <m/>
  </r>
  <r>
    <x v="3"/>
    <x v="1"/>
    <s v="Dinagat Island"/>
    <n v="132316"/>
    <s v="Osmeña Elementary School"/>
    <s v="LIBJO (ALBOR)"/>
    <n v="0"/>
    <n v="1"/>
    <n v="4"/>
    <s v="CONSTRUCTION OF ONE (1) STOREY - FOUR (4) CLASSROOM SCHOOL BUILDING (WITH COMMON TOILET), with Provision of WATER SYSTEM-Deep Well Design with electric-powered Submersible water pump, School Furniture, Perimeter Solar Lighting System"/>
    <n v="17166772.68"/>
    <n v="13427411.970000001"/>
    <s v="Completed"/>
    <n v="1"/>
    <d v="2024-02-15T00:00:00"/>
    <d v="2024-03-25T00:00:00"/>
    <s v="INFRA2023-002"/>
    <s v="INFRA2023-004"/>
    <d v="2023-05-02T00:00:00"/>
    <d v="2023-05-16T00:00:00"/>
    <d v="2023-05-25T00:00:00"/>
    <d v="2023-06-02T00:00:00"/>
    <d v="2023-07-20T00:00:00"/>
    <s v="DANREV"/>
    <s v="completed"/>
    <n v="0"/>
    <n v="0"/>
    <n v="0"/>
    <n v="0"/>
    <n v="1"/>
    <n v="0"/>
    <n v="0"/>
    <n v="0"/>
    <n v="0"/>
    <n v="0"/>
    <n v="4"/>
    <n v="0"/>
    <n v="0"/>
    <n v="0"/>
    <n v="0"/>
    <n v="0"/>
    <n v="1"/>
    <n v="0"/>
    <n v="1"/>
    <n v="0"/>
    <n v="3.24"/>
    <s v="-"/>
    <n v="0"/>
    <n v="1"/>
    <m/>
    <m/>
    <m/>
    <s v="CY 2024"/>
    <n v="1"/>
    <m/>
  </r>
  <r>
    <x v="3"/>
    <x v="1"/>
    <s v="Siargao"/>
    <n v="132169"/>
    <s v="Halian Elementary School"/>
    <s v="DEL CARMEN"/>
    <n v="1"/>
    <n v="1"/>
    <n v="3"/>
    <s v="CONSTRUCTION OF ONE (1) STOREY - THREE (3) CLASSROOMS SCHOOL BUILDING (WITH COMMON TOILET) WITH PROVISION OF RAINWATER COLLECTOR, SCHOOL FURNITURE, SOLAR PV ENERGY SYSTEM, AND WATER SYSTEM"/>
    <n v="17169796.75"/>
    <n v="16945355.98"/>
    <s v="Completed"/>
    <n v="1"/>
    <d v="2024-04-08T00:00:00"/>
    <d v="2024-07-10T00:00:00"/>
    <s v="BEFF-INFRA2023-018"/>
    <s v="BEFF-INFRA2023-018"/>
    <d v="2024-01-26T00:00:00"/>
    <d v="2024-02-07T00:00:00"/>
    <d v="2024-02-20T00:00:00"/>
    <d v="2024-03-05T00:00:00"/>
    <d v="2024-03-08T00:00:00"/>
    <s v="RBEP Construction"/>
    <n v="0"/>
    <n v="0"/>
    <n v="0"/>
    <n v="0"/>
    <n v="0"/>
    <n v="1"/>
    <n v="0"/>
    <n v="0"/>
    <n v="0"/>
    <n v="0"/>
    <n v="0"/>
    <n v="3"/>
    <n v="0"/>
    <n v="0"/>
    <n v="0"/>
    <n v="0"/>
    <n v="0"/>
    <n v="1"/>
    <n v="0"/>
    <n v="1"/>
    <n v="0"/>
    <n v="7.24"/>
    <s v="-"/>
    <n v="0"/>
    <n v="1"/>
    <m/>
    <m/>
    <m/>
    <m/>
    <n v="1"/>
    <m/>
  </r>
  <r>
    <x v="3"/>
    <x v="1"/>
    <s v="Siargao"/>
    <n v="132149"/>
    <s v="Corazon Elementary School"/>
    <s v="GENERAL LUNA"/>
    <n v="1"/>
    <n v="1"/>
    <n v="3"/>
    <s v="CONSTRUCTION OF ONE (1) STOREY - THREE (3) CLASSROOMS SCHOOL BUILDING (WITH COMMON TOILET) WITH PROVISION OF RAINWATER COLLECTOR, SCHOOL FURNITURE, SOLAR PV ENERGY SYSTEM, AND WATER SYSTEM"/>
    <n v="17169796.75"/>
    <n v="16943551"/>
    <s v="Completed"/>
    <n v="1"/>
    <d v="2024-04-08T00:00:00"/>
    <d v="2024-07-10T00:00:00"/>
    <s v="BEFF-INFRA2023-019"/>
    <s v="BEFF-INFRA2023-019"/>
    <d v="2024-01-26T00:00:00"/>
    <d v="2024-02-07T00:00:00"/>
    <d v="2024-02-20T00:00:00"/>
    <d v="2024-03-05T00:00:00"/>
    <d v="2024-03-08T00:00:00"/>
    <s v="RBEP Construction"/>
    <n v="0"/>
    <n v="0"/>
    <n v="0"/>
    <n v="0"/>
    <n v="0"/>
    <n v="1"/>
    <n v="0"/>
    <n v="0"/>
    <n v="0"/>
    <n v="0"/>
    <n v="0"/>
    <n v="3"/>
    <n v="0"/>
    <n v="0"/>
    <n v="0"/>
    <n v="0"/>
    <n v="0"/>
    <n v="1"/>
    <n v="0"/>
    <n v="1"/>
    <n v="0"/>
    <n v="7.24"/>
    <s v="-"/>
    <n v="0"/>
    <n v="1"/>
    <m/>
    <m/>
    <m/>
    <m/>
    <n v="1"/>
    <m/>
  </r>
  <r>
    <x v="3"/>
    <x v="1"/>
    <s v="Surigao del Norte"/>
    <n v="132543"/>
    <s v="Laurel ES"/>
    <s v="TAGANA-AN"/>
    <n v="2"/>
    <n v="1"/>
    <n v="2"/>
    <s v="CONSTRUCTION OF ONE (1) STOREY - TWO (2) CLASSROOM SCHOOL BUILDING (WITH COMMON TOILET) WITH PROVISION OF RAINWATER COLLECTOR, SCHOOL FURNITURE, SOLAR PV ENERGY SYSTEM, AND WATER SYSTEM"/>
    <n v="17165004.859999999"/>
    <n v="12091132.49"/>
    <s v="Completed"/>
    <n v="1"/>
    <d v="2023-11-22T00:00:00"/>
    <d v="2023-11-22T00:00:00"/>
    <s v="2023-001-LMS-CARAGA"/>
    <s v="006-2023"/>
    <d v="2023-04-20T00:00:00"/>
    <d v="2023-04-27T00:00:00"/>
    <d v="2023-05-09T00:00:00"/>
    <d v="2023-05-24T00:00:00"/>
    <d v="2023-05-26T00:00:00"/>
    <s v="AMALGO CONSTRUCTION"/>
    <s v="With Time Extension due to Extra Work"/>
    <n v="0"/>
    <n v="0"/>
    <n v="0"/>
    <n v="0"/>
    <n v="1"/>
    <n v="0"/>
    <n v="0"/>
    <n v="0"/>
    <n v="0"/>
    <n v="0"/>
    <n v="2"/>
    <n v="0"/>
    <n v="0"/>
    <n v="0"/>
    <n v="0"/>
    <n v="0"/>
    <n v="1"/>
    <n v="0"/>
    <n v="1"/>
    <n v="0"/>
    <n v="3.24"/>
    <s v="-"/>
    <n v="0"/>
    <n v="1"/>
    <m/>
    <m/>
    <m/>
    <s v="CY 2024"/>
    <n v="1"/>
    <m/>
  </r>
  <r>
    <x v="3"/>
    <x v="1"/>
    <s v="Surigao del Sur"/>
    <n v="305747"/>
    <s v="Gacub Atad S. Iligan Tribal National High School"/>
    <s v="CARMEN"/>
    <n v="1"/>
    <n v="1"/>
    <n v="3"/>
    <s v="CONSTRUCTION OF ONE (1) STOREY - THREE (3) CLASSROOMS SCHOOL BUILDING (WITH COMMON TOILET) WITH PROVISION OF RAINWATER COLLECTOR, SCHOOL FURNITURE, PERIMETER SOLAR LIGHTING SYSTEM, AND WATER SYSTEM"/>
    <n v="14359089.129999999"/>
    <n v="11736814.199999999"/>
    <s v="Completed"/>
    <n v="1"/>
    <d v="2024-05-25T00:00:00"/>
    <d v="2024-06-22T00:00:00"/>
    <s v="LMS-001"/>
    <s v="2023 - 002"/>
    <d v="2023-10-02T00:00:00"/>
    <d v="2023-10-16T00:00:00"/>
    <d v="2023-10-25T00:00:00"/>
    <d v="2023-11-02T00:00:00"/>
    <d v="2023-12-20T00:00:00"/>
    <s v="RELY CONSTRUCTION AND SUPPLY"/>
    <s v="With Time Extension due to Extra Work"/>
    <n v="0"/>
    <n v="0"/>
    <n v="0"/>
    <n v="0"/>
    <n v="1"/>
    <n v="0"/>
    <n v="0"/>
    <n v="0"/>
    <n v="0"/>
    <n v="0"/>
    <n v="3"/>
    <n v="0"/>
    <n v="0"/>
    <n v="0"/>
    <n v="0"/>
    <n v="0"/>
    <n v="1"/>
    <n v="0"/>
    <n v="1"/>
    <n v="0"/>
    <n v="7.24"/>
    <s v="-"/>
    <n v="0"/>
    <n v="1"/>
    <m/>
    <m/>
    <m/>
    <m/>
    <n v="1"/>
    <m/>
  </r>
  <r>
    <x v="3"/>
    <x v="1"/>
    <s v="Tandag City"/>
    <n v="136972"/>
    <s v="Pag-asa Tribal Community Elementary School"/>
    <s v="CITY OF TANDAG (Capital)"/>
    <n v="1"/>
    <n v="1"/>
    <n v="4"/>
    <s v="CONSTRUCTION OF ONE (1) STOREY - FOUR (4) CLASSROOMS SCHOOL BUILDING (WITH COMMON TOILET) WITH PROVISION OF RAINWATER COLLECTOR, SCHOOL FURNITURE, SOLAR PV ENERGY SYSTEM, AND WATER SYSTEM"/>
    <n v="22972431.699999999"/>
    <n v="22744896.059999999"/>
    <s v="Completed"/>
    <n v="1"/>
    <d v="1899-12-30T00:00:00"/>
    <d v="1899-12-30T00:00:00"/>
    <n v="0"/>
    <n v="0"/>
    <d v="1899-12-30T00:00:00"/>
    <d v="1899-12-30T00:00:00"/>
    <d v="1899-12-30T00:00:00"/>
    <d v="1899-12-30T00:00:00"/>
    <d v="1899-12-30T00:00:00"/>
    <s v="CYL Construction and Supply"/>
    <s v="With Time Extension due to Extra Work"/>
    <n v="0"/>
    <n v="0"/>
    <n v="0"/>
    <n v="0"/>
    <n v="1"/>
    <n v="0"/>
    <n v="0"/>
    <n v="0"/>
    <n v="0"/>
    <n v="0"/>
    <n v="4"/>
    <n v="0"/>
    <n v="0"/>
    <n v="0"/>
    <n v="0"/>
    <n v="0"/>
    <n v="1"/>
    <n v="0"/>
    <n v="0.50129999999999997"/>
    <n v="0.49870000000000003"/>
    <n v="5.25"/>
    <s v="-"/>
    <n v="0"/>
    <n v="1"/>
    <m/>
    <m/>
    <m/>
    <m/>
    <n v="1"/>
    <m/>
  </r>
  <r>
    <x v="3"/>
    <x v="2"/>
    <s v="Ilocos Norte"/>
    <n v="100001"/>
    <s v="Apaleng-Libtong ES"/>
    <s v="BACARRA"/>
    <n v="1"/>
    <n v="1"/>
    <n v="3"/>
    <s v="CONSTRUCTION OF ONE (1) STOREY - THREE (3) CLASSROOMS SCHOOL BUILDING (WITH COMMON TOILET) WITH PROVISION OF RAINWATER COLLECTOR, SCHOOL FURNITURE, PERIMETER FENCE (1 BAY = 3.0m), SOLAR PV ENERGY SYSTEM, AND WATER SYSTEM"/>
    <n v="17170000"/>
    <n v="16983806.600000001"/>
    <s v="Completed"/>
    <n v="1"/>
    <d v="2024-06-16T00:00:00"/>
    <d v="2024-10-15T00:00:00"/>
    <s v="PB-05-2023"/>
    <s v="PB-05-2023"/>
    <d v="2023-07-03T00:00:00"/>
    <d v="2023-07-10T00:00:00"/>
    <d v="2023-07-24T00:00:00"/>
    <d v="2023-08-14T00:00:00"/>
    <d v="2023-08-25T00:00:00"/>
    <s v="ELOCIN CONSTRUCTION"/>
    <n v="0"/>
    <n v="0"/>
    <n v="0"/>
    <n v="0"/>
    <n v="0"/>
    <n v="1"/>
    <n v="0"/>
    <n v="0"/>
    <n v="0"/>
    <n v="0"/>
    <n v="0"/>
    <n v="3"/>
    <n v="0"/>
    <n v="0"/>
    <n v="0"/>
    <n v="0"/>
    <n v="0"/>
    <n v="1"/>
    <n v="0"/>
    <n v="0.99"/>
    <n v="1.0000000000000009E-2"/>
    <n v="5.25"/>
    <s v="-"/>
    <n v="0"/>
    <n v="1"/>
    <m/>
    <m/>
    <m/>
    <m/>
    <n v="1"/>
    <m/>
  </r>
  <r>
    <x v="3"/>
    <x v="2"/>
    <s v="Ilocos Sur"/>
    <n v="100477"/>
    <s v="Lamagan PS"/>
    <s v="CERVANTES"/>
    <n v="2"/>
    <n v="1"/>
    <n v="3"/>
    <s v="CONSTRUCTION OF ONE (1) STOREY - THREE (3) CLASSROOMS SCHOOL BUILDING (WITH COMMON TOILET) WITH PROVISION OF RAINWATER COLLECTOR, SCHOOL FURNITURE, PERIMETER FENCE (1 BAY = 3.0m), SOLAR PV ENERGY SYSTEM, AND WATER SYSTEM"/>
    <n v="17170000"/>
    <n v="13462349.99"/>
    <s v="Completed"/>
    <n v="1"/>
    <d v="2024-01-31T00:00:00"/>
    <d v="2024-04-24T00:00:00"/>
    <s v="2023-07-007-PB-Works"/>
    <s v="N/A"/>
    <d v="2023-07-25T00:00:00"/>
    <d v="2023-08-01T00:00:00"/>
    <d v="2023-08-14T00:00:00"/>
    <d v="2023-08-23T00:00:00"/>
    <d v="2023-09-04T00:00:00"/>
    <s v="WWW.Construction"/>
    <n v="0"/>
    <n v="0"/>
    <n v="0"/>
    <n v="0"/>
    <n v="0"/>
    <n v="1"/>
    <n v="0"/>
    <n v="0"/>
    <n v="0"/>
    <n v="0"/>
    <n v="0"/>
    <n v="3"/>
    <n v="0"/>
    <n v="0"/>
    <n v="0"/>
    <n v="0"/>
    <n v="0"/>
    <n v="1"/>
    <n v="0"/>
    <n v="1"/>
    <n v="0"/>
    <n v="5.24"/>
    <s v="-"/>
    <n v="0"/>
    <n v="1"/>
    <m/>
    <m/>
    <m/>
    <s v="CY 2024"/>
    <n v="1"/>
    <m/>
  </r>
  <r>
    <x v="3"/>
    <x v="2"/>
    <s v="La Union"/>
    <n v="151005"/>
    <s v="Lacong ES-Annex"/>
    <s v="SAN GABRIEL"/>
    <n v="1"/>
    <n v="1"/>
    <n v="3"/>
    <s v="CONSTRUCTION OF ONE (1) STOREY - THREE (3) CLASSROOMS SCHOOL BUILDING (WITH COMMON TOILET) WITH PROVISION OF RAINWATER COLLECTOR, SCHOOL FURNITURE, PERIMETER FENCE (1 BAY = 3.0m), SOLAR PV ENERGY SYSTEM, AND WATER SYSTEM"/>
    <n v="17170000"/>
    <n v="16946057.059999999"/>
    <s v="Completed"/>
    <n v="1"/>
    <d v="2024-01-06T00:00:00"/>
    <d v="2024-01-08T00:00:00"/>
    <s v="2023LMSRO1-01"/>
    <s v="SDOLU-LMS 2023-1"/>
    <d v="2023-05-27T00:00:00"/>
    <d v="2023-06-05T00:00:00"/>
    <d v="2023-06-19T00:00:00"/>
    <d v="2023-07-10T00:00:00"/>
    <d v="2023-07-08T00:00:00"/>
    <s v="HG LOPEZ CONSTRUCTION"/>
    <s v="DIVISION IMPLEMENTED COMPLETED"/>
    <n v="0"/>
    <n v="0"/>
    <n v="0"/>
    <n v="0"/>
    <n v="1"/>
    <n v="0"/>
    <n v="0"/>
    <n v="0"/>
    <n v="0"/>
    <n v="0"/>
    <n v="3"/>
    <n v="0"/>
    <n v="0"/>
    <n v="0"/>
    <n v="0"/>
    <n v="0"/>
    <n v="1"/>
    <n v="0"/>
    <n v="1"/>
    <n v="0"/>
    <n v="5.24"/>
    <s v="-"/>
    <n v="0"/>
    <n v="1"/>
    <m/>
    <m/>
    <m/>
    <s v="CY 2024"/>
    <n v="1"/>
    <m/>
  </r>
  <r>
    <x v="3"/>
    <x v="2"/>
    <s v="La Union"/>
    <n v="101119"/>
    <s v="Daeng ES"/>
    <s v="TUBAO"/>
    <s v="2nd"/>
    <n v="1"/>
    <n v="3"/>
    <s v="PROPOSED CONSTRUCTION OF ONE (1) STOREY - THREE (3) CLASSROOMS SCHOOL BUILDING (WITH COMMON TOILET) WITH PROVISION OF RAINWATER COLLECTOR, SCHOOL FURNITURE, SOLAR PV ENERGY SYSTEM, AND WATER SYSTEM"/>
    <n v="17158043.98"/>
    <n v="16937084.620000001"/>
    <s v="Completed"/>
    <n v="1"/>
    <d v="2024-11-28T00:00:00"/>
    <d v="2024-11-28T00:00:00"/>
    <s v="2023LMSRO1-02"/>
    <s v="SDOLU-LMS 2023-2"/>
    <d v="2023-11-20T00:00:00"/>
    <d v="2023-11-29T00:00:00"/>
    <d v="2023-12-13T00:00:00"/>
    <d v="2023-12-26T00:00:00"/>
    <d v="2024-01-05T00:00:00"/>
    <s v="LAV CONSTRUCTION AND SUPPLY"/>
    <s v="Completed DIVISION IMPLEMENTED  "/>
    <n v="0"/>
    <n v="0"/>
    <n v="0"/>
    <n v="0"/>
    <n v="1"/>
    <n v="0"/>
    <n v="0"/>
    <n v="0"/>
    <n v="0"/>
    <n v="0"/>
    <n v="3"/>
    <n v="0"/>
    <n v="0"/>
    <n v="0"/>
    <n v="0"/>
    <n v="0"/>
    <n v="1"/>
    <n v="0"/>
    <n v="0.86"/>
    <n v="0.14000000000000001"/>
    <n v="5.25"/>
    <m/>
    <n v="0"/>
    <m/>
    <m/>
    <m/>
    <m/>
    <m/>
    <n v="2"/>
    <m/>
  </r>
  <r>
    <x v="3"/>
    <x v="3"/>
    <s v="Cagayan"/>
    <n v="102834"/>
    <s v="Dungan Elementary School"/>
    <s v="RIZAL"/>
    <n v="2"/>
    <n v="1"/>
    <n v="2"/>
    <s v="CONSTRUCTION OF ONE (1) STOREY - TWO (2) CLASSROOMS SCHOOL BUILDING (WITH COMMON TOILET) WITH PROVISION OF RAINWATER COLLECTOR, SCHOOL FURNITURE, SOLAR PV ENERGY SYSTEM, AND WATER SYSTEM"/>
    <n v="15246726.74"/>
    <n v="10698569.48"/>
    <s v="Completed"/>
    <n v="1"/>
    <s v="December 26, 2023"/>
    <s v="April 29, 2024"/>
    <s v="LMS 2022-RII-CAGAYAN-001"/>
    <s v="INFRA2023 045"/>
    <s v="MAY 8, 2023"/>
    <s v="MAY 16, 2023"/>
    <s v="MAY 29, 2023"/>
    <s v="JUNE 19, 2023"/>
    <s v="JUNE 22, 2023"/>
    <s v="GANIE CONSTRUCTION"/>
    <n v="0"/>
    <n v="0"/>
    <n v="0"/>
    <n v="0"/>
    <n v="0"/>
    <n v="1"/>
    <n v="0"/>
    <n v="0"/>
    <n v="0"/>
    <n v="0"/>
    <n v="0"/>
    <n v="2"/>
    <n v="0"/>
    <n v="0"/>
    <n v="0"/>
    <n v="0"/>
    <n v="0"/>
    <n v="1"/>
    <n v="0"/>
    <n v="1"/>
    <n v="0"/>
    <n v="5.24"/>
    <s v="-"/>
    <n v="0"/>
    <n v="1"/>
    <m/>
    <m/>
    <m/>
    <s v="CY 2024"/>
    <n v="1"/>
    <m/>
  </r>
  <r>
    <x v="3"/>
    <x v="3"/>
    <s v="Cagayan"/>
    <n v="102917"/>
    <s v="Capacuan ES"/>
    <s v="SANTA PRAXEDES"/>
    <n v="2"/>
    <n v="1"/>
    <n v="2"/>
    <s v="CONSTRUCTION OF ONE (1) STOREY - TWO (2) CLASSROOMS SCHOOL BUILDING (WITH COMMON TOILET) WITH PROVISION OF RAINWATER COLLECTOR, SCHOOL FURNITURE, SOLAR PV ENERGY SYSTEM, AND WATER SYSTEM"/>
    <n v="15246726.74"/>
    <n v="15072295.699999999"/>
    <s v="Completed"/>
    <n v="1"/>
    <s v="November 7, 2023"/>
    <s v="February 13m 2024"/>
    <s v="LMS 2022-RII-CAGAYAN-002"/>
    <s v="INFRA2023 045"/>
    <s v="MAY 8, 2023"/>
    <s v="MAY 16, 2023"/>
    <s v="MAY 29, 2023"/>
    <s v="JUNE 19, 2023"/>
    <s v="JUNE 22, 2023"/>
    <s v="YZK CONSTRUCTION"/>
    <n v="0"/>
    <n v="0"/>
    <n v="0"/>
    <n v="0"/>
    <n v="0"/>
    <n v="1"/>
    <n v="0"/>
    <n v="0"/>
    <n v="0"/>
    <n v="0"/>
    <n v="0"/>
    <n v="2"/>
    <n v="0"/>
    <n v="0"/>
    <n v="0"/>
    <n v="0"/>
    <n v="0"/>
    <n v="1"/>
    <n v="0"/>
    <n v="1"/>
    <n v="0"/>
    <n v="2.2400000000000002"/>
    <s v="-"/>
    <n v="0"/>
    <n v="1"/>
    <m/>
    <m/>
    <m/>
    <s v="CY 2024"/>
    <n v="1"/>
    <m/>
  </r>
  <r>
    <x v="3"/>
    <x v="3"/>
    <s v="Nueva Vizcaya"/>
    <n v="103988"/>
    <s v="Daclig ES"/>
    <s v="AMBAGUIO"/>
    <n v="0"/>
    <n v="1"/>
    <n v="2"/>
    <s v="CONSTRUCTION OF 1STY2CL SCHOOL BUILDING WITH PROVISION OF SOLAR-POWERED ENERGY SYSTEM, SCHOOL FURNITURE, WATER SYSTEM AND EMBANKMENT"/>
    <n v="17170000"/>
    <n v="13321708.109999999"/>
    <s v="Ongoing"/>
    <n v="0.88200000000000001"/>
    <d v="2024-08-06T00:00:00"/>
    <s v="-"/>
    <s v="PB10-002-SDONV-LMS2023"/>
    <s v="PB10-002-SDONV-LMS2023"/>
    <d v="2023-07-10T00:00:00"/>
    <s v="10/13/2023"/>
    <s v="10/25/2023"/>
    <d v="2023-12-12T00:00:00"/>
    <s v="12/18/2023"/>
    <s v="Zymx Construction &amp; Pecdasen Builders (JVA)"/>
    <s v="with time extension due to road closure, bad weather condition and extra works"/>
    <n v="0"/>
    <n v="0"/>
    <n v="0"/>
    <n v="1"/>
    <n v="0"/>
    <n v="0"/>
    <n v="0"/>
    <n v="0"/>
    <n v="0"/>
    <n v="2"/>
    <n v="0"/>
    <n v="0"/>
    <n v="0"/>
    <n v="0"/>
    <n v="0"/>
    <n v="1"/>
    <n v="0"/>
    <n v="0"/>
    <n v="0.84799999999999998"/>
    <n v="3.400000000000003E-2"/>
    <m/>
    <s v="-"/>
    <n v="0"/>
    <n v="1"/>
    <m/>
    <m/>
    <m/>
    <m/>
    <n v="1"/>
    <m/>
  </r>
  <r>
    <x v="3"/>
    <x v="3"/>
    <s v="Quirino"/>
    <n v="156513"/>
    <s v="DIODOL ES Annex"/>
    <s v="AGLIPAY"/>
    <n v="0"/>
    <n v="1"/>
    <n v="3"/>
    <s v="CONSTRUCTION OF ONE (1) STOREY - THREE (3) CLASSROOMS SCHOOL BUILDING (WITH COMMON TOILET) WITH PROVISION OF RAINWATER COLLECTOR, SCHOOL FURNITURE, SOLAR PV ENERGY SYSTEM, AND WATER SYSTEM (Option 2 - Water Source at a Higher Elevation) WITH SLOPE PROTECTION"/>
    <n v="18077047.82"/>
    <n v="17818880.190000001"/>
    <s v="Completed"/>
    <n v="1"/>
    <s v="May 15, 2024"/>
    <s v="August 01, 2024"/>
    <s v="CY2023 LMS"/>
    <s v="CY2023 LMS"/>
    <d v="2023-06-26T00:00:00"/>
    <d v="2023-07-03T00:00:00"/>
    <d v="2023-07-17T00:00:00"/>
    <d v="2023-08-15T00:00:00"/>
    <d v="2023-09-13T00:00:00"/>
    <s v="Mak-Jay Construction"/>
    <s v="with Time Extensions due to unworkable days due to bad weather condition and delays in the delivery of materials due to unpassable road"/>
    <n v="0"/>
    <n v="0"/>
    <n v="0"/>
    <n v="0"/>
    <n v="1"/>
    <n v="0"/>
    <n v="0"/>
    <n v="0"/>
    <n v="0"/>
    <n v="0"/>
    <n v="3"/>
    <n v="0"/>
    <n v="0"/>
    <n v="0"/>
    <n v="0"/>
    <n v="0"/>
    <n v="1"/>
    <n v="0"/>
    <n v="1"/>
    <n v="0"/>
    <n v="7.24"/>
    <s v="-"/>
    <n v="0"/>
    <n v="1"/>
    <m/>
    <m/>
    <m/>
    <m/>
    <n v="1"/>
    <m/>
  </r>
  <r>
    <x v="3"/>
    <x v="14"/>
    <s v="Nueva Ecija"/>
    <n v="105195"/>
    <s v="Ariendo ES"/>
    <s v="BONGABON"/>
    <n v="3"/>
    <n v="1"/>
    <n v="4"/>
    <s v="CONSTRUCTION OF ONE (1) STOREY - FOUR (4) CLASSROOMS SCHOOL BUILDING (WITHOUT TOILET) WITH PROVISION OF RAINWATER COLLECTOR, WATER AND SANITATION FACILITIES (4 - SEATER), PERIMETER FENCEA, SOLAR PV ENERGY SYSTEM AND SCHOOL FURNITURE"/>
    <n v="17165672.760000002"/>
    <n v="16935358.600000001"/>
    <s v="Completed"/>
    <n v="1"/>
    <d v="2023-12-06T00:00:00"/>
    <d v="2024-03-07T00:00:00"/>
    <s v="DEPED-NE-INFRA-PB-01-2023"/>
    <s v="INFRA-NE-01-2022"/>
    <d v="2023-06-19T00:00:00"/>
    <d v="2023-06-26T00:00:00"/>
    <d v="2023-07-10T00:00:00"/>
    <d v="2023-07-14T00:00:00"/>
    <d v="2023-08-08T00:00:00"/>
    <s v="REBCOR CONST. AND TRADING CORP."/>
    <m/>
    <n v="0"/>
    <n v="0"/>
    <n v="0"/>
    <n v="0"/>
    <n v="1"/>
    <n v="0"/>
    <n v="0"/>
    <n v="0"/>
    <n v="0"/>
    <n v="0"/>
    <n v="4"/>
    <n v="0"/>
    <n v="0"/>
    <n v="0"/>
    <n v="0"/>
    <n v="0"/>
    <n v="1"/>
    <n v="0"/>
    <n v="1"/>
    <n v="0"/>
    <n v="3.24"/>
    <s v="-"/>
    <n v="0"/>
    <n v="1"/>
    <m/>
    <m/>
    <m/>
    <s v="CY 2024"/>
    <n v="1"/>
    <m/>
  </r>
  <r>
    <x v="3"/>
    <x v="14"/>
    <s v="Tarlac"/>
    <n v="106511"/>
    <s v="Gayong-Gayong ES"/>
    <s v="MAYANTOC"/>
    <n v="1"/>
    <n v="1"/>
    <n v="4"/>
    <s v="CONSTRUCTION OF ONE (1) STOREY - FOUR (4) CLASSROOMS SCHOOL BUILDING (WITH COMMON TOILET) WITH PROVISION OF RAINWATER COLLECTOR, SCHOOL FURNITURE, AND WATER SYSTEM"/>
    <n v="11801006.92"/>
    <m/>
    <s v="Completed"/>
    <n v="1"/>
    <m/>
    <d v="2023-10-20T00:00:00"/>
    <m/>
    <m/>
    <d v="2023-05-03T00:00:00"/>
    <d v="2023-05-11T00:00:00"/>
    <d v="2023-05-24T00:00:00"/>
    <d v="2023-06-29T00:00:00"/>
    <d v="2023-07-05T00:00:00"/>
    <s v="CAIXIA CONSTRUCTION"/>
    <m/>
    <n v="0"/>
    <n v="0"/>
    <n v="0"/>
    <n v="0"/>
    <n v="1"/>
    <n v="0"/>
    <n v="0"/>
    <n v="0"/>
    <n v="0"/>
    <n v="0"/>
    <n v="4"/>
    <n v="0"/>
    <n v="0"/>
    <n v="0"/>
    <n v="0"/>
    <n v="0"/>
    <n v="1"/>
    <n v="0"/>
    <n v="1"/>
    <n v="0"/>
    <n v="10.24"/>
    <s v="-"/>
    <n v="1"/>
    <m/>
    <m/>
    <m/>
    <m/>
    <m/>
    <n v="1"/>
    <m/>
  </r>
  <r>
    <x v="3"/>
    <x v="4"/>
    <s v="Batangas"/>
    <n v="107816"/>
    <s v="San Pedro Elementary School"/>
    <s v="TINGLOY"/>
    <n v="2"/>
    <n v="1"/>
    <n v="2"/>
    <s v="CONSTRUCTION OF ONE (1) STOREY - TWO (2) CLASSROOMS SCHOOL BUILDING (WITH COMMON TOILET) WITH PROVISION OF RAINWATER COLLECTOR, SCHOOL FURNITURE, PERIMETER FENCE (1 BAY = 3.0m), SOLAR PV ENERGY SYSTEM, AND WATER SYSTEM"/>
    <n v="17638031.48"/>
    <n v="17402609.510000002"/>
    <s v="Completed"/>
    <n v="1"/>
    <d v="2024-04-23T00:00:00"/>
    <d v="2024-08-30T00:00:00"/>
    <s v="LMS 2022 - IVA - BATANGAS - 001"/>
    <s v="LMS 2023 - IVA - BATANGAS - 001"/>
    <d v="2023-10-20T00:00:00"/>
    <d v="2023-10-26T00:00:00"/>
    <d v="2023-11-06T00:00:00"/>
    <d v="2023-12-20T00:00:00"/>
    <d v="2023-12-29T00:00:00"/>
    <s v="Marakesh Enterprise"/>
    <s v="Certificate of Time Extension was granted to the contractor"/>
    <n v="0"/>
    <n v="0"/>
    <n v="0"/>
    <n v="0"/>
    <n v="1"/>
    <n v="0"/>
    <n v="0"/>
    <n v="0"/>
    <n v="0"/>
    <n v="0"/>
    <n v="2"/>
    <n v="0"/>
    <n v="0"/>
    <n v="0"/>
    <n v="0"/>
    <n v="0"/>
    <n v="1"/>
    <n v="0"/>
    <n v="1"/>
    <n v="0"/>
    <n v="9.24"/>
    <s v="-"/>
    <n v="0"/>
    <n v="1"/>
    <m/>
    <m/>
    <m/>
    <m/>
    <n v="1"/>
    <m/>
  </r>
  <r>
    <x v="3"/>
    <x v="4"/>
    <s v="Batangas"/>
    <n v="107663"/>
    <s v="Hipit Elementary School"/>
    <s v="SAN NICOLAS"/>
    <n v="3"/>
    <n v="1"/>
    <n v="2"/>
    <s v="CONSTRUCTION OF ONE (1) STOREY - TWO (2) CLASSROOMS SCHOOL BUILDING (WITH COMMON TOILET) WITH PROVISION OF RAINWATER COLLECTOR, SCHOOL FURNITURE, PERIMETER FENCE (1 BAY = 3.0m), SOLAR PV ENERGY SYSTEM, AND WATER SYSTEM"/>
    <n v="16047281.48"/>
    <n v="15802341.109999999"/>
    <s v="Completed"/>
    <n v="1"/>
    <d v="2024-04-23T00:00:00"/>
    <d v="2024-08-30T00:00:00"/>
    <s v="LMS 2023 - IVA - BATANGAS - 002"/>
    <s v="LMS 2023 - IVA - BATANGAS - 002"/>
    <d v="2023-10-20T00:00:00"/>
    <d v="2023-10-26T00:00:00"/>
    <d v="2023-11-06T00:00:00"/>
    <d v="2023-12-20T00:00:00"/>
    <d v="2023-12-29T00:00:00"/>
    <s v="Marakesh Enterprise"/>
    <s v="Certificate of Time Extension was granted to the contractor"/>
    <n v="0"/>
    <n v="0"/>
    <n v="0"/>
    <n v="0"/>
    <n v="1"/>
    <n v="0"/>
    <n v="0"/>
    <n v="0"/>
    <n v="0"/>
    <n v="0"/>
    <n v="2"/>
    <n v="0"/>
    <n v="0"/>
    <n v="0"/>
    <n v="0"/>
    <n v="0"/>
    <n v="1"/>
    <n v="0"/>
    <n v="1"/>
    <n v="0"/>
    <n v="9.24"/>
    <s v="-"/>
    <n v="0"/>
    <n v="1"/>
    <m/>
    <m/>
    <m/>
    <m/>
    <n v="1"/>
    <m/>
  </r>
  <r>
    <x v="3"/>
    <x v="4"/>
    <s v="Quezon"/>
    <n v="501326"/>
    <s v="Luod Integrated School"/>
    <s v="PATNANUNGAN"/>
    <n v="1"/>
    <n v="1"/>
    <n v="4"/>
    <s v="CONSTRUCTION OF ONE (1) STOREY - FOUR (4) CLASSROOMS SCHOOL BUILDING (WITH COMMON TOILET) WITH PROVISION OF RAINWATER COLLECTOR, SCHOOL FURNITURE, SOLAR PV ENERGY SYSTEM, AND WATER SYSTEM"/>
    <n v="25802288.870000001"/>
    <n v="25530000"/>
    <s v="Completed"/>
    <n v="1"/>
    <d v="2024-02-04T00:00:00"/>
    <d v="2024-05-04T00:00:00"/>
    <s v="2023-048-INFRA"/>
    <s v="2023-048-INFRA"/>
    <d v="2023-07-19T00:00:00"/>
    <d v="2023-06-02T00:00:00"/>
    <d v="2023-06-14T00:00:00"/>
    <d v="2023-06-22T00:00:00"/>
    <d v="2023-07-12T00:00:00"/>
    <s v="C.G. Cabana Construction and Supply"/>
    <n v="0"/>
    <n v="0"/>
    <n v="0"/>
    <n v="0"/>
    <n v="0"/>
    <n v="1"/>
    <n v="0"/>
    <n v="0"/>
    <n v="0"/>
    <n v="0"/>
    <n v="0"/>
    <n v="4"/>
    <n v="0"/>
    <n v="0"/>
    <n v="0"/>
    <n v="0"/>
    <n v="0"/>
    <n v="1"/>
    <n v="0"/>
    <n v="1"/>
    <n v="0"/>
    <n v="10.24"/>
    <s v="-"/>
    <n v="1"/>
    <m/>
    <m/>
    <m/>
    <m/>
    <m/>
    <n v="1"/>
    <m/>
  </r>
  <r>
    <x v="3"/>
    <x v="4"/>
    <s v="Quezon"/>
    <n v="109052"/>
    <s v="Del Pilar Elementary School"/>
    <s v="QUEZON"/>
    <n v="4"/>
    <n v="1"/>
    <n v="2"/>
    <s v="CONSTRUCTION OF ONE (1) UNIT - ONE (1) STOREY - TWO (2) CLASSROOMS SCHOOL BUILDING (WITH COMMON TOILET) WITH PROVISION OF RAINWATER COLLECTOR, SCHOOL FURNITURE, PERIMETER FENCE (1 BAY = 3.0m), SOLAR PV ENERGY SYSTEM, AND WATER SYSTEM "/>
    <n v="16555387.23"/>
    <n v="16375912.859999999"/>
    <s v="Completed"/>
    <n v="1"/>
    <d v="2024-02-04T00:00:00"/>
    <d v="2024-02-28T00:00:00"/>
    <s v="2023-048-INFRA"/>
    <s v="2023-048-INFRA"/>
    <d v="2023-07-19T00:00:00"/>
    <d v="2023-06-02T00:00:00"/>
    <d v="2023-06-14T00:00:00"/>
    <d v="2023-06-22T00:00:00"/>
    <d v="2023-07-12T00:00:00"/>
    <s v="Quezon Achievers"/>
    <n v="0"/>
    <n v="0"/>
    <n v="0"/>
    <n v="0"/>
    <n v="0"/>
    <n v="1"/>
    <n v="0"/>
    <n v="0"/>
    <n v="0"/>
    <n v="0"/>
    <n v="0"/>
    <n v="2"/>
    <n v="0"/>
    <n v="0"/>
    <n v="0"/>
    <n v="0"/>
    <n v="0"/>
    <n v="1"/>
    <n v="0"/>
    <n v="1"/>
    <n v="0"/>
    <n v="3.24"/>
    <s v="-"/>
    <n v="1"/>
    <m/>
    <m/>
    <m/>
    <m/>
    <s v="CY 2024"/>
    <n v="1"/>
    <m/>
  </r>
  <r>
    <x v="3"/>
    <x v="4"/>
    <s v="Quezon"/>
    <n v="109059"/>
    <s v="Sabang ES"/>
    <s v="QUEZON"/>
    <n v="4"/>
    <n v="1"/>
    <n v="2"/>
    <s v=" CONSTRUCTION OF ONE (1) UNIT - ONE (1) STOREY - TWO (2) CLASSROOMS SCHOOL BUILDING (WITH COMMON TOILET) WITH PROVISION OF RAINWATER COLLECTOR, SCHOOL "/>
    <n v="18146137.23"/>
    <n v="17930000"/>
    <s v="Completed"/>
    <n v="1"/>
    <d v="2024-02-04T00:00:00"/>
    <d v="2023-11-13T00:00:00"/>
    <s v="2023-048-INFRA"/>
    <s v="2023-048-INFRA"/>
    <d v="2023-07-19T00:00:00"/>
    <d v="2023-06-02T00:00:00"/>
    <d v="2023-06-14T00:00:00"/>
    <d v="2023-06-22T00:00:00"/>
    <d v="2023-07-12T00:00:00"/>
    <s v="Botey Construction"/>
    <n v="0"/>
    <n v="0"/>
    <n v="0"/>
    <n v="0"/>
    <n v="0"/>
    <n v="1"/>
    <n v="0"/>
    <n v="0"/>
    <n v="0"/>
    <n v="0"/>
    <n v="0"/>
    <n v="2"/>
    <n v="0"/>
    <n v="0"/>
    <n v="0"/>
    <n v="0"/>
    <n v="0"/>
    <n v="1"/>
    <n v="0"/>
    <n v="1"/>
    <n v="0"/>
    <n v="12.23"/>
    <s v="-"/>
    <n v="1"/>
    <m/>
    <m/>
    <m/>
    <m/>
    <s v="CY 2023"/>
    <n v="1"/>
    <m/>
  </r>
  <r>
    <x v="3"/>
    <x v="4"/>
    <s v="Tanauan City"/>
    <n v="107764"/>
    <s v="Mahabang Buhangin ES"/>
    <s v="CITY OF TANAUAN"/>
    <n v="3"/>
    <n v="1"/>
    <n v="2"/>
    <s v="CONSTRUCTION OF ONE (1) STOREY - TWO (2) CLASSROOMS SCHOOL BUILDING (WITH COMMON TOILET) WITH PROVISION OF, SCHOOL FURNITURE, PERIMETER FENCE 150.0m FRONTAGE (1 BAY = 3.0m), RAIN WATER COLLECTOR TWO (1) SETS AND PROVISION OF SOLAR PANEL"/>
    <n v="17360252.16"/>
    <n v="17138185.469999999"/>
    <s v="Ongoing"/>
    <n v="0.65"/>
    <d v="2025-06-17T00:00:00"/>
    <s v="N/A"/>
    <s v="LMS 2024 TANAUAN-001"/>
    <s v="LMS 2024 TANAUAN-001"/>
    <d v="2024-08-30T00:00:00"/>
    <d v="2024-09-09T00:00:00"/>
    <d v="2024-09-23T00:00:00"/>
    <d v="2024-10-08T00:00:00"/>
    <d v="2024-10-21T00:00:00"/>
    <s v="MARAKESH ENTERPRISES"/>
    <s v="delayed due to request for modification"/>
    <n v="0"/>
    <n v="0"/>
    <n v="0"/>
    <n v="1"/>
    <n v="0"/>
    <n v="0"/>
    <n v="0"/>
    <n v="0"/>
    <n v="0"/>
    <n v="2"/>
    <n v="0"/>
    <n v="0"/>
    <n v="0"/>
    <n v="0"/>
    <n v="0"/>
    <n v="1"/>
    <n v="0"/>
    <n v="0"/>
    <n v="0.2"/>
    <n v="0.45"/>
    <m/>
    <s v="-"/>
    <n v="0"/>
    <n v="1"/>
    <m/>
    <m/>
    <m/>
    <m/>
    <n v="1"/>
    <m/>
  </r>
  <r>
    <x v="3"/>
    <x v="5"/>
    <s v="Oriental Mindoro"/>
    <n v="130206"/>
    <s v="Mungos Mangyan Elementary School"/>
    <s v="BONGABONG"/>
    <n v="2"/>
    <n v="1"/>
    <n v="4"/>
    <s v="CONSTRUCTION OF ONE (1) STOREY - FOUR (4) CLASSROOMS SCHOOL BUILDING (WITH COMMON TOILET) WITH PROVISION OF SCHOOL FURNITURE AND SOLAR PV ENERGY SYSTEM"/>
    <n v="20880049.260000002"/>
    <n v="20622113.460000001"/>
    <s v="Completed"/>
    <n v="1"/>
    <d v="2023-12-26T00:00:00"/>
    <d v="2023-12-20T00:00:00"/>
    <s v="LMS 2023 - MIMAROPA - ORIENTAL MINDORO - 002"/>
    <s v="LMS 05-2023"/>
    <d v="2023-04-19T00:00:00"/>
    <d v="2023-04-27T00:00:00"/>
    <d v="2023-05-10T00:00:00"/>
    <d v="2023-05-19T00:00:00"/>
    <d v="2023-05-26T00:00:00"/>
    <s v="CMSEL CONST. AND DEVELOPER"/>
    <n v="0"/>
    <n v="0"/>
    <n v="0"/>
    <n v="0"/>
    <n v="0"/>
    <n v="1"/>
    <n v="0"/>
    <n v="0"/>
    <n v="0"/>
    <n v="0"/>
    <n v="0"/>
    <n v="4"/>
    <n v="0"/>
    <n v="0"/>
    <n v="0"/>
    <n v="0"/>
    <n v="0"/>
    <n v="1"/>
    <n v="0"/>
    <n v="1"/>
    <n v="0"/>
    <n v="2.2400000000000002"/>
    <s v="-"/>
    <n v="1"/>
    <m/>
    <m/>
    <m/>
    <m/>
    <s v="CY 2024"/>
    <n v="1"/>
    <m/>
  </r>
  <r>
    <x v="3"/>
    <x v="5"/>
    <s v="Oriental Mindoro"/>
    <n v="136953"/>
    <s v="Naswak Hatubuan Bangon Elementary School"/>
    <s v="BONGABONG"/>
    <n v="2"/>
    <n v="1"/>
    <n v="4"/>
    <s v="CONSTRUCTION OF ONE (1) STOREY - FOUR (4) CLASSROOMS SCHOOL BUILDING (WITH COMMON TOILET) WITH PROVISION OF SCHOOL FURNITURE AND SOLAR PV ENERGY SYSTEM"/>
    <n v="21303170.780000001"/>
    <n v="21050000"/>
    <s v="Completed"/>
    <n v="1"/>
    <d v="2024-01-25T00:00:00"/>
    <d v="2024-01-19T00:00:00"/>
    <s v="LMS 2023 - MIMAROPA - ORIENTAL MINDORO - 001"/>
    <s v="LMS 04-2023"/>
    <d v="2023-04-19T00:00:00"/>
    <d v="2023-04-27T00:00:00"/>
    <d v="2023-05-10T00:00:00"/>
    <d v="2023-05-18T00:00:00"/>
    <d v="2023-05-26T00:00:00"/>
    <s v="A.D.L. CONSTRAK OPC"/>
    <n v="0"/>
    <n v="0"/>
    <n v="0"/>
    <n v="0"/>
    <n v="0"/>
    <n v="1"/>
    <n v="0"/>
    <n v="0"/>
    <n v="0"/>
    <n v="0"/>
    <n v="0"/>
    <n v="4"/>
    <n v="0"/>
    <n v="0"/>
    <n v="0"/>
    <n v="0"/>
    <n v="0"/>
    <n v="1"/>
    <n v="0"/>
    <n v="1"/>
    <n v="0"/>
    <n v="2.2400000000000002"/>
    <s v="-"/>
    <n v="1"/>
    <m/>
    <m/>
    <m/>
    <m/>
    <s v="CY 2024"/>
    <n v="1"/>
    <m/>
  </r>
  <r>
    <x v="3"/>
    <x v="5"/>
    <s v="Oriental Mindoro"/>
    <n v="137123"/>
    <s v="Cambayang Elementary School"/>
    <s v="BULALACAO (SAN PEDRO)"/>
    <n v="2"/>
    <n v="1"/>
    <n v="4"/>
    <s v="PROPOSED CONSTRUCTION OF ONE (1) STOREY - FOUR (4) CLASSROOMS SCHOOL BUILDING (WITH COMMON TOILET) WITH PROVISION OF SCHOOL FURNITURE "/>
    <n v="14291013.26"/>
    <n v="14120000"/>
    <s v="Completed"/>
    <n v="1"/>
    <d v="2023-12-26T00:00:00"/>
    <d v="2024-12-02T00:00:00"/>
    <s v="LMS 2023 - MIMAROPA - ORIENTAL MINDORO - 003"/>
    <s v="LMS 06-2023"/>
    <d v="2023-04-19T00:00:00"/>
    <d v="2023-04-27T00:00:00"/>
    <d v="2023-05-10T00:00:00"/>
    <d v="2023-05-20T00:00:00"/>
    <d v="2023-05-26T00:00:00"/>
    <s v="A.D.L. CONSTRAK OPC"/>
    <n v="0"/>
    <n v="0"/>
    <n v="0"/>
    <n v="0"/>
    <n v="0"/>
    <n v="1"/>
    <n v="0"/>
    <n v="0"/>
    <n v="0"/>
    <n v="0"/>
    <n v="0"/>
    <n v="4"/>
    <n v="0"/>
    <n v="0"/>
    <n v="0"/>
    <n v="0"/>
    <n v="0"/>
    <n v="1"/>
    <n v="0"/>
    <n v="1"/>
    <n v="0"/>
    <n v="2.2400000000000002"/>
    <s v="-"/>
    <n v="1"/>
    <m/>
    <m/>
    <m/>
    <m/>
    <s v="CY 2024"/>
    <n v="1"/>
    <m/>
  </r>
  <r>
    <x v="3"/>
    <x v="5"/>
    <s v="Puerto Princesa City"/>
    <n v="171501"/>
    <s v="Manggapin Elementary School"/>
    <s v="PUERTO PRINCESA CITY (Capital)"/>
    <s v="2nd"/>
    <n v="1"/>
    <n v="4"/>
    <s v="PROPOSED CONSTRUCTION OF ONE (1) STOREY - FOUR (4) CLASSROOMS SCHOOL BUILDING (WITH COMMON TOILET) WITH PROVISION OF SCHOOL FURNITURE AND SOLAR PV ENERGY SYSTEM AT MANGGAPIN ELEMENTARY SCHOOL"/>
    <n v="22354334.98"/>
    <n v="22131576"/>
    <s v="Completed"/>
    <n v="1"/>
    <s v="July 25, 2024   Revised: August 23, 2024"/>
    <s v="Aug. 26, 2024"/>
    <s v="INFRA 2023-10-03"/>
    <s v="INFRA 2023-10-03"/>
    <s v="Oct. 25, 2023"/>
    <s v="Oct. 31, 2023"/>
    <s v="Nov. 13, 2023"/>
    <s v="Nov. 16, 2023"/>
    <s v="Nov. 21, 2023"/>
    <s v="Maryknoll Builders and Supply"/>
    <n v="0"/>
    <n v="0"/>
    <n v="0"/>
    <n v="0"/>
    <n v="0"/>
    <n v="1"/>
    <n v="0"/>
    <n v="0"/>
    <n v="0"/>
    <n v="0"/>
    <n v="0"/>
    <n v="4"/>
    <n v="0"/>
    <n v="0"/>
    <n v="0"/>
    <n v="0"/>
    <n v="0"/>
    <n v="1"/>
    <n v="0"/>
    <n v="0.9"/>
    <n v="9.9999999999999978E-2"/>
    <n v="5.25"/>
    <m/>
    <n v="0"/>
    <m/>
    <m/>
    <m/>
    <m/>
    <m/>
    <n v="2"/>
    <m/>
  </r>
  <r>
    <x v="3"/>
    <x v="6"/>
    <s v="Zamboanga del Norte"/>
    <n v="303714"/>
    <s v="Mutia NHS Annex - Tubak"/>
    <s v="MUTIA"/>
    <n v="1"/>
    <n v="1"/>
    <n v="2"/>
    <s v="CONSTRUCTION OF ONE (1) STOREY - TWO (2) CLASSROOMS SCHOOL BUILDING (WITH COMMON TOILET) WITH PROVISION OF RAINWATER COLLECTOR, SCHOOL FURNITURE, PERIMETER SOLAR LIGHT AND SOLAR PV ENERGY SYSTEM "/>
    <n v="17166895.91"/>
    <n v="16993668.899999999"/>
    <s v="Completed"/>
    <n v="1"/>
    <d v="2023-11-15T00:00:00"/>
    <d v="2023-12-30T00:00:00"/>
    <s v="2023-8-CBZN"/>
    <s v="CB-2023-008"/>
    <d v="2023-04-05T00:00:00"/>
    <d v="2023-04-14T00:00:00"/>
    <d v="2023-04-27T00:00:00"/>
    <d v="2023-05-30T00:00:00"/>
    <d v="2023-06-07T00:00:00"/>
    <s v="YSL BUILDERS"/>
    <s v="None"/>
    <n v="0"/>
    <n v="0"/>
    <n v="0"/>
    <n v="0"/>
    <n v="1"/>
    <n v="0"/>
    <n v="0"/>
    <n v="0"/>
    <n v="0"/>
    <n v="0"/>
    <n v="2"/>
    <n v="0"/>
    <n v="0"/>
    <n v="0"/>
    <n v="0"/>
    <n v="0"/>
    <n v="1"/>
    <n v="0"/>
    <n v="1"/>
    <n v="0"/>
    <n v="5.24"/>
    <s v="-"/>
    <n v="1"/>
    <m/>
    <m/>
    <m/>
    <m/>
    <s v="CY 2024"/>
    <n v="1"/>
    <m/>
  </r>
  <r>
    <x v="3"/>
    <x v="6"/>
    <s v="Zamboanga del Norte"/>
    <n v="124547"/>
    <s v="Adante ES"/>
    <s v="PIÑAN (NEW PIÑAN)"/>
    <s v="1st"/>
    <n v="1"/>
    <n v="4"/>
    <s v="PROPOSED CONSTRUCTION OF 2 UNITS ONE (1) STOREY - TWO (2) CLASSROOMS SCHOOL BUILDING (WITH COMMON TOILET) WITH PROVISION OF RAINWATER COLLECTOR, SCHOOL FURNITURE, PERIMETER SOLAR LIGHT, SOLAR PV ENERGY SYSTEM AND WATER SYSTEM"/>
    <n v="25577846.130000003"/>
    <n v="25295175.539999999"/>
    <s v="Completed"/>
    <n v="1"/>
    <d v="2024-06-30T00:00:00"/>
    <d v="2024-11-25T00:00:00"/>
    <s v="2023-024-CBZN"/>
    <s v="CB2023-023"/>
    <s v="Nov. 14, 2023"/>
    <s v="Nov. 24, 2023"/>
    <s v="Dec. 07, 2023"/>
    <s v="Dec. 18, 2023"/>
    <s v="Dec. 28, 2023"/>
    <s v="YSL BUILDERS"/>
    <s v="None"/>
    <n v="0"/>
    <n v="0"/>
    <n v="0"/>
    <n v="0"/>
    <n v="1"/>
    <n v="0"/>
    <n v="0"/>
    <n v="0"/>
    <n v="0"/>
    <n v="0"/>
    <n v="4"/>
    <n v="0"/>
    <n v="0"/>
    <n v="0"/>
    <n v="0"/>
    <n v="0"/>
    <n v="1"/>
    <n v="0"/>
    <n v="1"/>
    <n v="0"/>
    <n v="7.24"/>
    <m/>
    <n v="0"/>
    <m/>
    <m/>
    <m/>
    <m/>
    <m/>
    <n v="2"/>
    <m/>
  </r>
  <r>
    <x v="3"/>
    <x v="6"/>
    <s v="Zamboanga del Sur"/>
    <n v="125307"/>
    <s v="Bag-ong Opon Elementary School"/>
    <s v="RAMON MAGSAYSAY (LIARGO)"/>
    <n v="1"/>
    <n v="1"/>
    <n v="3"/>
    <s v="CONSTRUCTION OF ONE (1) STOREY - THREE (3) CLASSROOMS SCHOOL BUILDING (WITH COMMON TOILET), SCHOOL FURNITURE, SOLAR PV ENERGY SYSTEM, AND WATER SYSTEM"/>
    <n v="19077138.919999998"/>
    <n v="18787999.57"/>
    <s v="Completed"/>
    <n v="1"/>
    <d v="2023-11-04T00:00:00"/>
    <d v="2023-12-14T00:00:00"/>
    <s v="ZDS-23-LMS-01"/>
    <s v="ZDS-23-LMS-01"/>
    <d v="2023-04-13T00:00:00"/>
    <d v="2023-04-26T00:00:00"/>
    <d v="2023-05-08T00:00:00"/>
    <d v="2023-05-22T00:00:00"/>
    <d v="2023-05-31T00:00:00"/>
    <s v="GENETIAN BUILDERS AND ENTERPRISES INC"/>
    <s v="None"/>
    <n v="0"/>
    <n v="0"/>
    <n v="0"/>
    <n v="0"/>
    <n v="1"/>
    <n v="0"/>
    <n v="0"/>
    <n v="0"/>
    <n v="0"/>
    <n v="0"/>
    <n v="3"/>
    <n v="0"/>
    <n v="0"/>
    <n v="0"/>
    <n v="0"/>
    <n v="0"/>
    <n v="1"/>
    <n v="0"/>
    <n v="1"/>
    <n v="0"/>
    <n v="6.24"/>
    <s v="-"/>
    <n v="1"/>
    <m/>
    <m/>
    <m/>
    <m/>
    <s v="CY 2024"/>
    <n v="1"/>
    <m/>
  </r>
  <r>
    <x v="3"/>
    <x v="6"/>
    <s v="Zamboanga del Sur"/>
    <n v="124940"/>
    <s v="Buburay ES"/>
    <s v="DIMATALING"/>
    <n v="2"/>
    <n v="1"/>
    <n v="3"/>
    <s v="CONSTRUCTION OF ONE (1) STOREY - THREE (3) CLASSROOMS SCHOOL BUILDING (WITH COMMON TOILET), SCHOOL FURNITURE, SOLAR PV ENERGY SYSTEM, AND WATER SYSTEM"/>
    <n v="18381376.010000002"/>
    <n v="18086919.559999999"/>
    <s v="Completed"/>
    <n v="1"/>
    <d v="2023-11-04T00:00:00"/>
    <d v="2023-11-30T00:00:00"/>
    <s v="ZDS-23-LMS-02"/>
    <s v="ZDS-23-LMS-02"/>
    <d v="2023-04-13T00:00:00"/>
    <d v="2023-04-26T00:00:00"/>
    <d v="2023-05-08T00:00:00"/>
    <d v="2023-05-22T00:00:00"/>
    <d v="2023-05-31T00:00:00"/>
    <s v="GENETIAN BUILDERS AND ENTERPRISES INC"/>
    <s v="None"/>
    <n v="0"/>
    <n v="0"/>
    <n v="0"/>
    <n v="0"/>
    <n v="1"/>
    <n v="0"/>
    <n v="0"/>
    <n v="0"/>
    <n v="0"/>
    <n v="0"/>
    <n v="3"/>
    <n v="0"/>
    <n v="0"/>
    <n v="0"/>
    <n v="0"/>
    <n v="0"/>
    <n v="1"/>
    <n v="0"/>
    <n v="1"/>
    <n v="0"/>
    <n v="2.2400000000000002"/>
    <s v="-"/>
    <n v="1"/>
    <m/>
    <m/>
    <m/>
    <m/>
    <s v="CY 2024"/>
    <n v="1"/>
    <m/>
  </r>
  <r>
    <x v="3"/>
    <x v="6"/>
    <s v="Zamboanga Sibugay"/>
    <n v="125854"/>
    <s v="Talusan CES"/>
    <s v="TALUSAN"/>
    <n v="1"/>
    <n v="1"/>
    <n v="4"/>
    <s v="CONSTRUCTION OF ONE (1) STOREY - FOUR (4) CLASSROOMS SCHOOL BUILDING (WITH COMMON TOILET) WITH PROVISION OF RAINWATER COLLECTOR, SCHOOL FURNITURE AND WATER SYSTEM"/>
    <n v="13320323.48"/>
    <n v="11154681.24"/>
    <s v="Completed"/>
    <n v="1"/>
    <d v="2023-11-04T00:00:00"/>
    <s v="-"/>
    <s v="ZS-2023-LMS-01"/>
    <s v="ZS-2023-LMS-01"/>
    <d v="2023-04-04T00:00:00"/>
    <d v="2023-04-17T00:00:00"/>
    <d v="2023-04-28T00:00:00"/>
    <d v="2023-06-23T00:00:00"/>
    <d v="2023-07-07T00:00:00"/>
    <s v="Shameem Construction"/>
    <s v="None"/>
    <n v="0"/>
    <n v="0"/>
    <n v="0"/>
    <n v="0"/>
    <n v="1"/>
    <n v="0"/>
    <n v="0"/>
    <n v="0"/>
    <n v="0"/>
    <n v="0"/>
    <n v="4"/>
    <n v="0"/>
    <n v="0"/>
    <n v="0"/>
    <n v="0"/>
    <n v="0"/>
    <n v="1"/>
    <n v="0"/>
    <n v="1"/>
    <n v="0"/>
    <n v="6.24"/>
    <s v="-"/>
    <n v="0"/>
    <n v="1"/>
    <m/>
    <m/>
    <m/>
    <s v="CY 2024"/>
    <n v="1"/>
    <m/>
  </r>
  <r>
    <x v="3"/>
    <x v="7"/>
    <s v="Camarines Norte"/>
    <n v="112269"/>
    <s v="Resettlement ES"/>
    <s v="SAN LORENZO RUIZ (IMELDA)"/>
    <n v="2"/>
    <n v="1"/>
    <n v="2"/>
    <s v="CONSTRUCTION OF ONE (1) STOREY - TWO (2) CLASSROOMS SCHOOL BUILDING (WITH COMMON TOILET) WITH PROVISION OF, SCHOOL FURNITURE, CONCRETE PATHWAY (WIDTH = 4.0m), PERIMETER FENCE 150.0m FRONTAGE (1 BAY = 3.0m) AND REPAIR OF 2CL BLSB TYPE 1"/>
    <n v="17976228.27"/>
    <n v="17729608.629999999"/>
    <s v="Completed"/>
    <n v="1"/>
    <d v="2023-11-11T00:00:00"/>
    <d v="2024-02-26T00:00:00"/>
    <s v="INFRA02-05_x000a_2023CN"/>
    <s v="INFRA02-05_x000a_2023CN"/>
    <d v="2023-05-08T00:00:00"/>
    <d v="2023-05-15T00:00:00"/>
    <d v="2023-06-05T00:00:00"/>
    <d v="2023-06-16T00:00:00"/>
    <d v="2023-06-29T00:00:00"/>
    <s v="RidersCorner Construction &amp; Gen. Mdse."/>
    <s v="COMPLETED"/>
    <n v="0"/>
    <n v="0"/>
    <n v="0"/>
    <n v="0"/>
    <n v="1"/>
    <n v="0"/>
    <n v="0"/>
    <n v="0"/>
    <n v="0"/>
    <n v="0"/>
    <n v="2"/>
    <n v="0"/>
    <n v="0"/>
    <n v="0"/>
    <n v="0"/>
    <n v="0"/>
    <n v="1"/>
    <n v="0"/>
    <n v="1"/>
    <n v="0"/>
    <n v="1.24"/>
    <s v="-"/>
    <n v="1"/>
    <m/>
    <m/>
    <m/>
    <m/>
    <s v="CY 2024"/>
    <n v="1"/>
    <m/>
  </r>
  <r>
    <x v="3"/>
    <x v="7"/>
    <s v="Catanduanes"/>
    <n v="113214"/>
    <s v="Sabloyon Elementary School"/>
    <s v="CARAMORAN"/>
    <n v="0"/>
    <n v="1"/>
    <n v="2"/>
    <s v="CONSTRUCTION OF ONE (1) STOREY - TWO (2) CLASSROOMS SCHOOL BUILDING (WITH COMMON TOILET) WITH PROVISION OF SCHOOL FURNITURE WITH HAULING COST"/>
    <n v="7587681.6799999997"/>
    <n v="0"/>
    <s v="Completed"/>
    <n v="1"/>
    <d v="1899-12-30T00:00:00"/>
    <d v="1899-12-30T00:00:00"/>
    <n v="0"/>
    <n v="0"/>
    <d v="1899-12-30T00:00:00"/>
    <d v="1899-12-30T00:00:00"/>
    <d v="1899-12-30T00:00:00"/>
    <d v="1899-12-30T00:00:00"/>
    <d v="1899-12-30T00:00:00"/>
    <n v="0"/>
    <n v="0"/>
    <n v="0"/>
    <n v="0"/>
    <n v="0"/>
    <n v="0"/>
    <n v="1"/>
    <n v="0"/>
    <n v="0"/>
    <n v="0"/>
    <n v="0"/>
    <n v="0"/>
    <n v="2"/>
    <n v="0"/>
    <n v="0"/>
    <n v="0"/>
    <n v="0"/>
    <n v="0"/>
    <n v="1"/>
    <n v="0"/>
    <n v="1"/>
    <n v="0"/>
    <n v="3.24"/>
    <s v="-"/>
    <n v="1"/>
    <m/>
    <m/>
    <m/>
    <m/>
    <s v="CY 2024"/>
    <n v="1"/>
    <m/>
  </r>
  <r>
    <x v="3"/>
    <x v="7"/>
    <s v="Masbate"/>
    <n v="136922"/>
    <s v="Arriesgado Elementary School"/>
    <s v="CLAVERIA"/>
    <n v="1"/>
    <n v="1"/>
    <n v="3"/>
    <s v="CONSTRUCTION OF ONE (1) STOREY - THREE (3) CLASSROOMS SCHOOL BUILDING WITH PROVISION OF RAINWATER COLLECTOR, SCHOOL FURNITURE, WATER SANITATION AND WATER SYSTEM WITH HAULING COST"/>
    <n v="12784616.01"/>
    <n v="12631866.08"/>
    <s v="Completed"/>
    <n v="1"/>
    <d v="2023-12-07T00:00:00"/>
    <d v="2024-01-10T00:00:00"/>
    <s v="INFRA 2023-05-002"/>
    <s v="2023-07-001"/>
    <d v="2023-05-11T00:00:00"/>
    <d v="2023-05-19T00:00:00"/>
    <d v="2023-06-02T00:00:00"/>
    <d v="2023-07-03T00:00:00"/>
    <d v="2023-07-10T00:00:00"/>
    <s v="NJNY Const. &amp; Supply"/>
    <n v="0"/>
    <n v="0"/>
    <n v="0"/>
    <n v="0"/>
    <n v="0"/>
    <n v="1"/>
    <n v="0"/>
    <n v="0"/>
    <n v="0"/>
    <n v="0"/>
    <n v="0"/>
    <n v="3"/>
    <n v="0"/>
    <n v="0"/>
    <n v="0"/>
    <n v="0"/>
    <n v="0"/>
    <n v="1"/>
    <n v="0"/>
    <n v="1"/>
    <n v="0"/>
    <n v="1.24"/>
    <s v="-"/>
    <n v="1"/>
    <m/>
    <m/>
    <m/>
    <m/>
    <s v="CY 2024"/>
    <n v="1"/>
    <m/>
  </r>
  <r>
    <x v="3"/>
    <x v="7"/>
    <s v="Masbate"/>
    <n v="113662"/>
    <s v="Tabuk Elementary School"/>
    <s v="MANDAON"/>
    <n v="2"/>
    <n v="1"/>
    <n v="3"/>
    <s v="CONSTRUCTION OF ONE (1) STOREY - THREE (3) CLASSROOMS SCHOOL BUILDING WITH PROVISION OF RAINWATER COLLECTOR, SCHOOL FURNITURE, WATER SANITATION AND WATER SYSTEM WITH HAULING COST"/>
    <n v="12784616.01"/>
    <n v="12631638.76"/>
    <s v="Completed"/>
    <n v="1"/>
    <d v="2023-12-03T00:00:00"/>
    <d v="2024-01-16T00:00:00"/>
    <s v="INFRA 2023-05-002"/>
    <s v="2023-07-002"/>
    <d v="2023-05-11T00:00:00"/>
    <d v="2023-05-19T00:00:00"/>
    <d v="2023-06-02T00:00:00"/>
    <d v="2023-07-03T00:00:00"/>
    <d v="2023-07-06T00:00:00"/>
    <s v="EJ Cantoria Const. &amp; Supply"/>
    <n v="0"/>
    <n v="0"/>
    <n v="0"/>
    <n v="0"/>
    <n v="0"/>
    <n v="1"/>
    <n v="0"/>
    <n v="0"/>
    <n v="0"/>
    <n v="0"/>
    <n v="0"/>
    <n v="3"/>
    <n v="0"/>
    <n v="0"/>
    <n v="0"/>
    <n v="0"/>
    <n v="0"/>
    <n v="1"/>
    <n v="0"/>
    <n v="1"/>
    <n v="0"/>
    <n v="3.24"/>
    <s v="-"/>
    <n v="1"/>
    <m/>
    <m/>
    <m/>
    <m/>
    <s v="CY 2024"/>
    <n v="1"/>
    <m/>
  </r>
  <r>
    <x v="3"/>
    <x v="7"/>
    <s v="Masbate"/>
    <n v="501528"/>
    <s v="Tugbo Integrated School"/>
    <s v="MOBO"/>
    <n v="2"/>
    <n v="1"/>
    <n v="3"/>
    <s v="CONSTRUCTION OF ONE (1) STOREY - THREE (3) CLASSROOMS SCHOOL BUILDING WITH PROVISION OF RAINWATER COLLECTOR, SCHOOL FURNITURE, WATER SANITATION AND WATER SYSTEM WITH HAULING COST"/>
    <n v="12784616.01"/>
    <n v="12632137.16"/>
    <s v="Completed"/>
    <n v="1"/>
    <d v="2023-12-10T00:00:00"/>
    <d v="2024-04-01T00:00:00"/>
    <s v="INFRA 2023-05-002"/>
    <s v="2023-07-038"/>
    <d v="2023-05-11T00:00:00"/>
    <d v="2023-05-19T00:00:00"/>
    <d v="2023-06-02T00:00:00"/>
    <d v="2023-07-03T00:00:00"/>
    <d v="2023-07-13T00:00:00"/>
    <s v="Square N Const &amp; Supply"/>
    <n v="0"/>
    <n v="0"/>
    <n v="0"/>
    <n v="0"/>
    <n v="0"/>
    <n v="1"/>
    <n v="0"/>
    <n v="0"/>
    <n v="0"/>
    <n v="0"/>
    <n v="0"/>
    <n v="3"/>
    <n v="0"/>
    <n v="0"/>
    <n v="0"/>
    <n v="0"/>
    <n v="0"/>
    <n v="1"/>
    <n v="0"/>
    <n v="1"/>
    <n v="0"/>
    <n v="5.24"/>
    <s v="-"/>
    <n v="1"/>
    <m/>
    <m/>
    <m/>
    <m/>
    <s v="CY 2024"/>
    <n v="1"/>
    <m/>
  </r>
  <r>
    <x v="3"/>
    <x v="7"/>
    <s v="Masbate"/>
    <n v="501545"/>
    <s v="Madamba Integrated School"/>
    <s v="CATAINGAN"/>
    <n v="3"/>
    <n v="1"/>
    <n v="3"/>
    <s v="CONSTRUCTION OF ONE (1) STOREY - THREE (3) CLASSROOMS SCHOOL BUILDING WITH PROVISION OF RAINWATER COLLECTOR, SCHOOL FURNITURE, WATER SANITATION AND WATER SYSTEM WITH HAULING COST"/>
    <n v="14029531.76"/>
    <n v="13867265.99"/>
    <s v="Completed"/>
    <n v="1"/>
    <d v="2023-12-02T00:00:00"/>
    <d v="2024-01-15T00:00:00"/>
    <s v="INFRA 2023-05-002"/>
    <s v="2023-07-039"/>
    <d v="2023-05-11T00:00:00"/>
    <d v="2023-05-19T00:00:00"/>
    <d v="2023-06-02T00:00:00"/>
    <d v="2023-07-03T00:00:00"/>
    <d v="2023-07-05T00:00:00"/>
    <s v="3R3M Const &amp; Supply"/>
    <n v="0"/>
    <n v="0"/>
    <n v="0"/>
    <n v="0"/>
    <n v="0"/>
    <n v="1"/>
    <n v="0"/>
    <n v="0"/>
    <n v="0"/>
    <n v="0"/>
    <n v="0"/>
    <n v="3"/>
    <n v="0"/>
    <n v="0"/>
    <n v="0"/>
    <n v="0"/>
    <n v="0"/>
    <n v="1"/>
    <n v="0"/>
    <n v="1"/>
    <n v="0"/>
    <n v="5.24"/>
    <s v="-"/>
    <n v="1"/>
    <m/>
    <m/>
    <m/>
    <m/>
    <s v="CY 2024"/>
    <n v="1"/>
    <m/>
  </r>
  <r>
    <x v="3"/>
    <x v="7"/>
    <s v="Masbate"/>
    <n v="113531"/>
    <s v="Calapayan Elementary School"/>
    <s v="CAWAYAN"/>
    <n v="3"/>
    <n v="1"/>
    <n v="2"/>
    <s v="CONSTRUCTION OF ONE (1) STOREY - TWO (2) CLASSROOMS SCHOOL BUILDING (WITH COMMON TOILET) WITH PROVISION OF SCHOOL FURNITURE WITH HAULING COST"/>
    <n v="8597681.6900000013"/>
    <n v="8496949.8499999996"/>
    <s v="Completed"/>
    <n v="1"/>
    <d v="2023-12-10T00:00:00"/>
    <d v="2023-12-12T00:00:00"/>
    <s v="INFRA 2023-05-002"/>
    <s v="2023-07-040"/>
    <d v="2023-05-11T00:00:00"/>
    <d v="2023-05-19T00:00:00"/>
    <d v="2023-06-02T00:00:00"/>
    <d v="2023-07-03T00:00:00"/>
    <d v="2023-07-13T00:00:00"/>
    <s v="Square N Const &amp; Supply"/>
    <n v="0"/>
    <n v="0"/>
    <n v="0"/>
    <n v="0"/>
    <n v="0"/>
    <n v="1"/>
    <n v="0"/>
    <n v="0"/>
    <n v="0"/>
    <n v="0"/>
    <n v="0"/>
    <n v="2"/>
    <n v="0"/>
    <n v="0"/>
    <n v="0"/>
    <n v="0"/>
    <n v="0"/>
    <n v="1"/>
    <n v="0"/>
    <n v="1"/>
    <n v="0"/>
    <n v="1.24"/>
    <s v="-"/>
    <n v="1"/>
    <m/>
    <m/>
    <m/>
    <m/>
    <s v="CY 2024"/>
    <n v="1"/>
    <m/>
  </r>
  <r>
    <x v="3"/>
    <x v="7"/>
    <s v="Masbate"/>
    <n v="302123"/>
    <s v="Buracan National High School"/>
    <s v="DIMASALANG"/>
    <n v="3"/>
    <n v="1"/>
    <n v="3"/>
    <s v="CONSTRUCTION OF ONE (1) STOREY - THREE (3) CLASSROOMS SCHOOL BUILDING WITH PROVISION OF RAINWATER COLLECTOR, SCHOOL FURNITURE, WATER SANITATION AND WATER SYSTEM WITH HAULING COST"/>
    <n v="13996557.549999999"/>
    <n v="13831624.51"/>
    <s v="Completed"/>
    <n v="1"/>
    <d v="2024-12-10T00:00:00"/>
    <d v="2024-01-15T00:00:00"/>
    <s v="INFRA 2023-05-002"/>
    <s v="2023-07-041"/>
    <d v="2023-05-11T00:00:00"/>
    <d v="2023-05-19T00:00:00"/>
    <d v="2023-06-02T00:00:00"/>
    <d v="2023-07-03T00:00:00"/>
    <d v="2023-07-13T00:00:00"/>
    <s v="Square N Const &amp; Supply"/>
    <n v="0"/>
    <n v="0"/>
    <n v="0"/>
    <n v="0"/>
    <n v="0"/>
    <n v="1"/>
    <n v="0"/>
    <n v="0"/>
    <n v="0"/>
    <n v="0"/>
    <n v="0"/>
    <n v="3"/>
    <n v="0"/>
    <n v="0"/>
    <n v="0"/>
    <n v="0"/>
    <n v="0"/>
    <n v="1"/>
    <n v="0"/>
    <n v="1"/>
    <n v="0"/>
    <n v="3.24"/>
    <s v="-"/>
    <n v="1"/>
    <m/>
    <m/>
    <m/>
    <m/>
    <s v="CY 2024"/>
    <n v="1"/>
    <m/>
  </r>
  <r>
    <x v="3"/>
    <x v="8"/>
    <s v="Aklan"/>
    <n v="114931"/>
    <s v="Lanipga Napatag Primary School"/>
    <s v="TANGALAN"/>
    <n v="2"/>
    <n v="1"/>
    <n v="2"/>
    <s v="CONSTRUCTION OF ONE (1) STOREY - TWO (2) CLASSROOMS SCHOOL BUILDING (WITH COMMON TOILET) WITH PROVISION OF RAINWATER COLLECTOR, SCHOOL FURNITURE, SOLAR PV ENERGY SYSTEM, AND WATER SYSTEM"/>
    <n v="19969508.48"/>
    <n v="16152092.890000001"/>
    <s v="Completed"/>
    <n v="1"/>
    <d v="2023-12-31T00:00:00"/>
    <d v="2024-07-03T00:00:00"/>
    <s v="DepED-RO6-D1-LMS2023-019-2023"/>
    <s v="DepED-RO6-D1-LMS2023-019-2023"/>
    <d v="2023-04-26T00:00:00"/>
    <d v="2023-05-03T00:00:00"/>
    <d v="2023-05-15T00:00:00"/>
    <d v="2023-06-19T00:00:00"/>
    <d v="2023-06-27T00:00:00"/>
    <s v="CGGFR CONSTRUCTION AND CONSTRUCTION SUPPLY"/>
    <n v="0"/>
    <n v="0"/>
    <n v="0"/>
    <n v="0"/>
    <n v="0"/>
    <n v="1"/>
    <n v="0"/>
    <n v="0"/>
    <n v="0"/>
    <n v="0"/>
    <n v="0"/>
    <n v="2"/>
    <n v="0"/>
    <n v="0"/>
    <n v="0"/>
    <n v="0"/>
    <n v="0"/>
    <n v="1"/>
    <n v="0"/>
    <n v="1"/>
    <n v="0"/>
    <n v="3.24"/>
    <s v="-"/>
    <n v="0"/>
    <n v="1"/>
    <m/>
    <m/>
    <m/>
    <s v="CY 2024"/>
    <n v="1"/>
    <m/>
  </r>
  <r>
    <x v="3"/>
    <x v="8"/>
    <s v="Antique"/>
    <n v="115139"/>
    <s v="Tinindugan Primary School"/>
    <s v="LIBERTAD"/>
    <n v="0"/>
    <n v="1"/>
    <n v="2"/>
    <s v="CONSTRUCTION OF ONE (1) STOREY - TWO (2) CLASSROOMS SCHOOL BUILDING (WITH COMMON TOILET) WITH PROVISION OF RAINWATER COLLECTOR, SCHOOL FURNITURE, SOLAR PV ENERGY SYSTEM, AND WATER SYSTEM"/>
    <n v="17170000"/>
    <n v="12901507.380000001"/>
    <s v="Completed"/>
    <n v="1"/>
    <d v="2024-05-01T00:00:00"/>
    <d v="2024-06-25T00:00:00"/>
    <s v="R6-D2-BEFF2023-11-NC"/>
    <s v="R6-D2-BEFF2023-11-NC"/>
    <d v="2023-06-12T00:00:00"/>
    <d v="2023-06-19T00:00:00"/>
    <d v="2023-07-03T00:00:00"/>
    <d v="2023-09-18T00:00:00"/>
    <d v="2023-11-28T00:00:00"/>
    <s v="MJSb Builders and Supply"/>
    <s v="Completed as per POW and VO"/>
    <n v="0"/>
    <n v="0"/>
    <n v="0"/>
    <n v="0"/>
    <n v="1"/>
    <n v="0"/>
    <n v="0"/>
    <n v="0"/>
    <n v="0"/>
    <n v="0"/>
    <n v="2"/>
    <n v="0"/>
    <n v="0"/>
    <n v="0"/>
    <n v="0"/>
    <n v="0"/>
    <n v="1"/>
    <n v="0"/>
    <n v="1"/>
    <n v="0"/>
    <n v="6.24"/>
    <s v="-"/>
    <n v="0"/>
    <n v="1"/>
    <m/>
    <m/>
    <m/>
    <s v="CY 2024"/>
    <n v="1"/>
    <m/>
  </r>
  <r>
    <x v="3"/>
    <x v="8"/>
    <s v="Guimaras"/>
    <n v="115859"/>
    <s v="Tangaw Primary School"/>
    <s v="SAN LORENZO"/>
    <n v="0"/>
    <n v="1"/>
    <n v="4"/>
    <s v="CONSTRUCTION OF ONE (1) STOREY - FOUR (4) CLASSROOMS SCHOOL BUILDING (WITH COMMON TOILET) ROOFING, STEEL TRUSSES CONCRETE WORKS, MASONRY WORKS, ELECTRICAL WORKS, AND PLUMBINGWITH PROVISION OF RAINWATER COLLECTOR, SCHOOL FURNITURE,   AND WATER SYSTEM"/>
    <n v="17170000"/>
    <n v="12209995.279999999"/>
    <s v="Completed"/>
    <n v="1"/>
    <d v="2024-01-19T00:00:00"/>
    <d v="2024-03-15T00:00:00"/>
    <s v="No. 03-2023"/>
    <s v="No. 03-2023"/>
    <d v="2023-04-12T00:00:00"/>
    <d v="2023-04-28T00:00:00"/>
    <d v="2023-05-11T00:00:00"/>
    <d v="2023-06-06T00:00:00"/>
    <d v="2023-06-16T00:00:00"/>
    <s v="Early Riser Construction"/>
    <s v="Completed with approved VO in the amount of  956,217.09"/>
    <n v="0"/>
    <n v="0"/>
    <n v="0"/>
    <n v="0"/>
    <n v="1"/>
    <n v="0"/>
    <n v="0"/>
    <n v="0"/>
    <n v="0"/>
    <n v="0"/>
    <n v="4"/>
    <n v="0"/>
    <n v="0"/>
    <n v="0"/>
    <n v="0"/>
    <n v="0"/>
    <n v="1"/>
    <n v="0"/>
    <n v="1"/>
    <n v="0"/>
    <n v="3.24"/>
    <s v="-"/>
    <n v="0"/>
    <n v="1"/>
    <m/>
    <m/>
    <m/>
    <s v="CY 2024"/>
    <n v="1"/>
    <m/>
  </r>
  <r>
    <x v="3"/>
    <x v="8"/>
    <s v="Iloilo"/>
    <n v="116107"/>
    <s v="Cairohan PS"/>
    <s v="BINGAWAN"/>
    <n v="3"/>
    <n v="1"/>
    <n v="2"/>
    <s v="ONE (1) STOREY-TWO (2) CLASSROOMS SCHOOL BUILDING (WITH COMON TOILET) WITH PROVISION OF RAIN WATER COLLECTOR SCHOOL FURNITURE, SOLAR PV ENERGY AND WATER SYSTEM"/>
    <n v="18854193.629999999"/>
    <n v="12144077.99"/>
    <s v="Completed"/>
    <n v="1"/>
    <d v="2024-03-30T00:00:00"/>
    <d v="2024-08-07T00:00:00"/>
    <s v="BEFF2023-RVI-022-LMS-L1"/>
    <s v="BEFF2023-RVI-022-LMS-L1"/>
    <d v="2023-04-17T00:00:00"/>
    <d v="2023-04-24T00:00:00"/>
    <d v="2023-05-08T00:00:00"/>
    <d v="2023-06-29T00:00:00"/>
    <d v="2023-08-03T00:00:00"/>
    <s v="CDJ Builders Corporation"/>
    <n v="0"/>
    <n v="0"/>
    <n v="0"/>
    <n v="0"/>
    <n v="0"/>
    <n v="1"/>
    <n v="0"/>
    <n v="0"/>
    <n v="0"/>
    <n v="0"/>
    <n v="0"/>
    <n v="2"/>
    <n v="0"/>
    <n v="0"/>
    <n v="0"/>
    <n v="0"/>
    <n v="0"/>
    <n v="1"/>
    <n v="0"/>
    <n v="1"/>
    <n v="0"/>
    <n v="3.25"/>
    <s v="-"/>
    <n v="0"/>
    <n v="1"/>
    <m/>
    <m/>
    <m/>
    <m/>
    <n v="1"/>
    <m/>
  </r>
  <r>
    <x v="3"/>
    <x v="8"/>
    <s v="Iloilo"/>
    <n v="116099"/>
    <s v="Malico PS"/>
    <s v="BATAD"/>
    <n v="5"/>
    <n v="1"/>
    <n v="4"/>
    <s v="ONE (1) STOREY-FOUR (4) CLASSROOMS SCHOOL BUILDING (WITH COMON TOILET) WITH PROVISION OF RAIN WATER COLLECTOR SCHOOL FURNITURE, SOLAR PV ENERGY AND WATER SYSTEM"/>
    <n v="23471443.859999999"/>
    <n v="15174823.710000001"/>
    <s v="Completed"/>
    <n v="1"/>
    <d v="2024-03-30T00:00:00"/>
    <d v="2024-08-08T00:00:00"/>
    <s v="BEFF2023-RVI-022-LMS-L2"/>
    <s v="BEFF2023-RVI-022-LMS-L2"/>
    <d v="2023-04-17T00:00:00"/>
    <d v="2023-04-24T00:00:00"/>
    <d v="2023-05-08T00:00:00"/>
    <d v="2023-06-29T00:00:00"/>
    <d v="2023-08-03T00:00:00"/>
    <s v="CDJ Builders Corporation"/>
    <n v="0"/>
    <n v="0"/>
    <n v="0"/>
    <n v="0"/>
    <n v="0"/>
    <n v="1"/>
    <n v="0"/>
    <n v="0"/>
    <n v="0"/>
    <n v="0"/>
    <n v="0"/>
    <n v="4"/>
    <n v="0"/>
    <n v="0"/>
    <n v="0"/>
    <n v="0"/>
    <n v="0"/>
    <n v="1"/>
    <n v="0"/>
    <n v="1"/>
    <n v="0"/>
    <n v="3.25"/>
    <s v="-"/>
    <n v="0"/>
    <n v="1"/>
    <m/>
    <m/>
    <m/>
    <m/>
    <n v="1"/>
    <m/>
  </r>
  <r>
    <x v="3"/>
    <x v="9"/>
    <s v="Bohol"/>
    <n v="117998"/>
    <s v="Boyog ES"/>
    <s v="BALILIHAN"/>
    <n v="1"/>
    <n v="1"/>
    <n v="4"/>
    <s v="CONSTRUCTION OF ONE (1) STOREY-FOUR (4) CLASSROOMS SCHOOL BUILDING (WITH COMON TOILET) WITH PROVISION OF SCHOOL FURNITURE"/>
    <n v="10766058.66"/>
    <n v="10644375.550000001"/>
    <s v="Completed"/>
    <n v="1"/>
    <s v="05/15/2024"/>
    <d v="2024-06-11T00:00:00"/>
    <s v="PBI 2023-27"/>
    <s v="PBI 2023-27"/>
    <d v="2023-07-10T00:00:00"/>
    <d v="2023-07-18T00:00:00"/>
    <d v="2023-08-03T00:00:00"/>
    <d v="2023-10-09T00:00:00"/>
    <d v="2023-11-16T00:00:00"/>
    <s v="C. JANSENN CONSTRUCTION AND GENERAL MERCHANDISE"/>
    <n v="0"/>
    <n v="0"/>
    <n v="0"/>
    <n v="0"/>
    <n v="0"/>
    <n v="1"/>
    <n v="0"/>
    <n v="0"/>
    <n v="0"/>
    <n v="0"/>
    <n v="0"/>
    <n v="4"/>
    <n v="0"/>
    <n v="0"/>
    <n v="0"/>
    <n v="0"/>
    <n v="0"/>
    <n v="1"/>
    <n v="0"/>
    <n v="1"/>
    <n v="0"/>
    <n v="6.24"/>
    <s v="-"/>
    <n v="1"/>
    <m/>
    <m/>
    <m/>
    <m/>
    <s v="CY 2024"/>
    <n v="1"/>
    <m/>
  </r>
  <r>
    <x v="3"/>
    <x v="9"/>
    <s v="Bohol"/>
    <n v="103611"/>
    <s v="Cantumogcad ES"/>
    <s v="BUENAVISTA"/>
    <n v="2"/>
    <n v="1"/>
    <n v="4"/>
    <s v="CONSTRUCTION OF 2 UNITS ONE (1) STOREY-TWO (2) CLASSROOMS SCHOOL BUILDING (WITH COMON TOILET) WITH PROVISION OF RAINWATER COLLECTOR AND SCHOOL FURNITURE"/>
    <n v="12125725.66"/>
    <n v="11981920.24"/>
    <s v="Completed"/>
    <n v="1"/>
    <s v="05/15/2024"/>
    <d v="2024-05-13T00:00:00"/>
    <s v="PBI 2023-28"/>
    <s v="PBI 2023-28"/>
    <d v="2023-07-10T00:00:00"/>
    <d v="2023-07-18T00:00:00"/>
    <d v="2023-08-03T00:00:00"/>
    <d v="2023-10-09T00:00:00"/>
    <d v="2023-11-16T00:00:00"/>
    <s v="C. JANSENN CONSTRUCTION AND GENERAL MERCHANDISE"/>
    <n v="0"/>
    <n v="0"/>
    <n v="0"/>
    <n v="0"/>
    <n v="0"/>
    <n v="1"/>
    <n v="0"/>
    <n v="0"/>
    <n v="0"/>
    <n v="0"/>
    <n v="0"/>
    <n v="4"/>
    <n v="0"/>
    <n v="0"/>
    <n v="0"/>
    <n v="0"/>
    <n v="0"/>
    <n v="1"/>
    <n v="0"/>
    <n v="1"/>
    <n v="0"/>
    <n v="5.24"/>
    <s v="-"/>
    <n v="0"/>
    <n v="1"/>
    <m/>
    <m/>
    <m/>
    <s v="CY 2024"/>
    <n v="1"/>
    <m/>
  </r>
  <r>
    <x v="3"/>
    <x v="9"/>
    <s v="Bohol"/>
    <n v="117965"/>
    <s v="Tanod ES"/>
    <s v="ANDA"/>
    <n v="3"/>
    <n v="1"/>
    <n v="2"/>
    <s v="CONSTRUCTION OF ONE (1) STOREY-TWO (2) CLASSROOMS SCHOOL BUILDING (WITH COMON TOILET) WITH PROVISION OF RAINWATER COLLECTOR AND SCHOOL FURNITURE"/>
    <n v="6161022.46"/>
    <n v="6032357.5"/>
    <s v="Completed"/>
    <n v="1"/>
    <s v="4/16/2024"/>
    <d v="2024-06-25T00:00:00"/>
    <s v="PBI 2023-29"/>
    <s v="PBI 2023-29"/>
    <d v="2023-07-10T00:00:00"/>
    <d v="2023-07-18T00:00:00"/>
    <d v="2023-08-03T00:00:00"/>
    <d v="2023-10-09T00:00:00"/>
    <d v="2023-11-17T00:00:00"/>
    <s v="DMAM CONSTRUCTION SERVICES"/>
    <n v="0"/>
    <n v="0"/>
    <n v="0"/>
    <n v="0"/>
    <n v="0"/>
    <n v="1"/>
    <n v="0"/>
    <n v="0"/>
    <n v="0"/>
    <n v="0"/>
    <n v="0"/>
    <n v="2"/>
    <n v="0"/>
    <n v="0"/>
    <n v="0"/>
    <n v="0"/>
    <n v="0"/>
    <n v="1"/>
    <n v="0"/>
    <n v="1"/>
    <n v="0"/>
    <n v="7.24"/>
    <s v="-"/>
    <n v="1"/>
    <m/>
    <m/>
    <m/>
    <m/>
    <m/>
    <n v="1"/>
    <m/>
  </r>
  <r>
    <x v="3"/>
    <x v="9"/>
    <s v="Bohol"/>
    <n v="118859"/>
    <s v="Pangian ES"/>
    <s v="VALENCIA"/>
    <n v="3"/>
    <n v="1"/>
    <n v="2"/>
    <s v="CONSTRUCTION OF ONE (1) STOREY-TWO (2) CLASSROOMS SCHOOL BUILDING (WITH COMON TOILET)WITH PROVISION OF SCHOOL FURNITURE"/>
    <n v="6014632.0199999996"/>
    <n v="4452592.82"/>
    <s v="Completed"/>
    <n v="1"/>
    <s v="4/26/2024"/>
    <d v="2024-06-28T00:00:00"/>
    <s v="PBI 2023-30"/>
    <s v="PBI 2023-30"/>
    <d v="2023-07-10T00:00:00"/>
    <d v="2023-07-18T00:00:00"/>
    <d v="2023-08-03T00:00:00"/>
    <d v="2023-10-09T00:00:00"/>
    <d v="2023-11-28T00:00:00"/>
    <s v="LTS BUILDERS AND CONSTRUCTION SUPPLY"/>
    <n v="0"/>
    <n v="0"/>
    <n v="0"/>
    <n v="0"/>
    <n v="0"/>
    <n v="1"/>
    <n v="0"/>
    <n v="0"/>
    <n v="0"/>
    <n v="0"/>
    <n v="0"/>
    <n v="2"/>
    <n v="0"/>
    <n v="0"/>
    <n v="0"/>
    <n v="0"/>
    <n v="0"/>
    <n v="1"/>
    <n v="0"/>
    <n v="1"/>
    <n v="0"/>
    <n v="7.24"/>
    <s v="-"/>
    <n v="1"/>
    <m/>
    <m/>
    <m/>
    <m/>
    <m/>
    <n v="1"/>
    <m/>
  </r>
  <r>
    <x v="3"/>
    <x v="9"/>
    <s v="Cebu"/>
    <n v="119061"/>
    <s v="Balintawak ES"/>
    <s v="BANTAYAN"/>
    <n v="4"/>
    <n v="1"/>
    <n v="4"/>
    <s v="CONSTRUCTION OF 1STY-4CL SCHOOL BUILDING WITH COMMON TOILET WITH PROVISION OF RAINWATER COLLECTOR, SCHOOL FURNITURE AND WATER SYSTEM"/>
    <n v="11727969.189999999"/>
    <n v="11561367.390000001"/>
    <s v="Completed"/>
    <n v="1"/>
    <d v="2024-09-01T00:00:00"/>
    <d v="2024-09-01T00:00:00"/>
    <s v="CY 2023 LMS-R7-CEBU"/>
    <s v="CY 2023 LMS-R7-CEBU-03"/>
    <d v="2023-07-19T00:00:00"/>
    <d v="2023-07-26T00:00:00"/>
    <d v="2023-08-07T00:00:00"/>
    <d v="2023-08-17T00:00:00"/>
    <s v="31/08/2023"/>
    <s v="ROVILLA CONSTRUCTION"/>
    <n v="0"/>
    <n v="0"/>
    <n v="0"/>
    <n v="0"/>
    <n v="0"/>
    <n v="1"/>
    <n v="0"/>
    <n v="0"/>
    <n v="0"/>
    <n v="0"/>
    <n v="0"/>
    <n v="4"/>
    <n v="0"/>
    <n v="0"/>
    <n v="0"/>
    <n v="0"/>
    <n v="0"/>
    <n v="1"/>
    <n v="0"/>
    <n v="1"/>
    <n v="0"/>
    <n v="7.24"/>
    <s v="-"/>
    <n v="0"/>
    <n v="1"/>
    <m/>
    <m/>
    <m/>
    <m/>
    <n v="1"/>
    <m/>
  </r>
  <r>
    <x v="3"/>
    <x v="9"/>
    <s v="Cebu"/>
    <n v="119063"/>
    <s v="Guiwanon Elementary School"/>
    <s v="BANTAYAN"/>
    <n v="4"/>
    <n v="1"/>
    <n v="3"/>
    <s v="CONSTRUCTION OF 1STY-3CL SCHOOL BUILDING WITH COMMON TOILET WITH PROVISION OF RAINWATER COLLECTOR, SCHOOL FURNITURE AND WATER SYSTEM"/>
    <n v="9943843.0800000001"/>
    <n v="9794772.3900000006"/>
    <s v="Completed"/>
    <n v="1"/>
    <s v="25/12/2023"/>
    <s v="25/12/2023"/>
    <s v="CY 2023 LMS-R7-CEBU"/>
    <s v="CY 2023 LMS-R7-CEBU-01"/>
    <d v="2023-07-19T00:00:00"/>
    <d v="2023-07-26T00:00:00"/>
    <d v="2023-08-07T00:00:00"/>
    <d v="2023-08-17T00:00:00"/>
    <s v="31/08/2023"/>
    <s v="ROVILLA CONSTRUCTION"/>
    <n v="0"/>
    <n v="0"/>
    <n v="0"/>
    <n v="0"/>
    <n v="0"/>
    <n v="1"/>
    <n v="0"/>
    <n v="0"/>
    <n v="0"/>
    <n v="0"/>
    <n v="0"/>
    <n v="3"/>
    <n v="0"/>
    <n v="0"/>
    <n v="0"/>
    <n v="0"/>
    <n v="0"/>
    <n v="1"/>
    <n v="0"/>
    <n v="1"/>
    <n v="0"/>
    <n v="7.24"/>
    <s v="-"/>
    <n v="1"/>
    <m/>
    <m/>
    <m/>
    <m/>
    <m/>
    <n v="1"/>
    <m/>
  </r>
  <r>
    <x v="3"/>
    <x v="9"/>
    <s v="Cebu"/>
    <n v="119071"/>
    <s v="Vito ES"/>
    <s v="BANTAYAN"/>
    <n v="4"/>
    <n v="1"/>
    <n v="3"/>
    <s v="CONSTRUCTION OF 1STY-3CL SCHOOL BUILDING WITH COMMON TOILET WITH PROVISION OF RAINWATER COLLECTOR, SCHOOL FURNITURE AND WATER SYSTEM"/>
    <n v="9896120.5800000001"/>
    <n v="9745999.3399999999"/>
    <s v="Completed"/>
    <n v="1"/>
    <s v="25/12/2023"/>
    <s v="25/12/2023"/>
    <s v="CY 2023 LMS-R7-CEBU"/>
    <s v="CY 2023 LMS-R7-CEBU-02"/>
    <d v="2023-07-19T00:00:00"/>
    <d v="2023-07-26T00:00:00"/>
    <d v="2023-08-07T00:00:00"/>
    <d v="2023-08-17T00:00:00"/>
    <s v="31/08/2023"/>
    <s v="ROVILLA CONSTRUCTION"/>
    <n v="0"/>
    <n v="0"/>
    <n v="0"/>
    <n v="0"/>
    <n v="0"/>
    <n v="1"/>
    <n v="0"/>
    <n v="0"/>
    <n v="0"/>
    <n v="0"/>
    <n v="0"/>
    <n v="3"/>
    <n v="0"/>
    <n v="0"/>
    <n v="0"/>
    <n v="0"/>
    <n v="0"/>
    <n v="1"/>
    <n v="0"/>
    <n v="1"/>
    <n v="0"/>
    <n v="7.24"/>
    <s v="-"/>
    <n v="1"/>
    <m/>
    <m/>
    <m/>
    <m/>
    <m/>
    <n v="1"/>
    <m/>
  </r>
  <r>
    <x v="3"/>
    <x v="9"/>
    <s v="Cebu"/>
    <n v="119192"/>
    <s v="Francisco S. Villamor Sr.Elementary School"/>
    <s v="CARMEN"/>
    <n v="5"/>
    <n v="1"/>
    <n v="3"/>
    <s v="CONSTRUCTION OF 1STY-3CL SCHOOL BUILDING WITH COMMON TOILET WITH PROVISION OF RAINWATER COLLECTOR, SCHOOL FURNITURE AND WATER SYSTEM"/>
    <n v="9745045.0600000005"/>
    <n v="9618165.2799999993"/>
    <s v="Completed"/>
    <n v="1"/>
    <d v="2024-03-01T00:00:00"/>
    <d v="2024-01-03T00:00:00"/>
    <s v="CY 2023 LMS-R7-CEBU"/>
    <s v="CY 2023 LMS-R7-CEBU-04"/>
    <d v="2023-07-19T00:00:00"/>
    <d v="2023-07-26T00:00:00"/>
    <d v="2023-08-07T00:00:00"/>
    <d v="2023-08-17T00:00:00"/>
    <d v="2023-12-09T00:00:00"/>
    <s v="TRI-BAIRN CONSTRUCTION"/>
    <n v="0"/>
    <n v="0"/>
    <n v="0"/>
    <n v="0"/>
    <n v="0"/>
    <n v="1"/>
    <n v="0"/>
    <n v="0"/>
    <n v="0"/>
    <n v="0"/>
    <n v="0"/>
    <n v="3"/>
    <n v="0"/>
    <n v="0"/>
    <n v="0"/>
    <n v="0"/>
    <n v="0"/>
    <n v="1"/>
    <n v="0"/>
    <n v="1"/>
    <n v="0"/>
    <n v="6.24"/>
    <s v="-"/>
    <n v="1"/>
    <m/>
    <m/>
    <m/>
    <m/>
    <s v="CY 2024"/>
    <n v="1"/>
    <m/>
  </r>
  <r>
    <x v="3"/>
    <x v="9"/>
    <s v="Cebu"/>
    <n v="119230"/>
    <s v="Magay ES"/>
    <s v="COMPOSTELA"/>
    <n v="5"/>
    <n v="1"/>
    <n v="4"/>
    <s v="PROPOSED CONSTRUCTION OF 1STY-4CL SCHOOL BUILDING WITH COMMON TOILET WITH PROVISION OF RAINWATER COLLECTOR, SCHOOL FURNITURE AND WATER SYSTEM"/>
    <n v="11139089.16"/>
    <n v="10978920.9"/>
    <s v="Completed"/>
    <n v="1"/>
    <d v="2024-09-01T00:00:00"/>
    <s v="25/12/2023"/>
    <s v="CY 2023 LMS-R7-CEBU"/>
    <s v="CY 2023 LMS-R7-CEBU-06"/>
    <d v="2023-07-19T00:00:00"/>
    <d v="2023-07-26T00:00:00"/>
    <d v="2023-08-07T00:00:00"/>
    <d v="2023-08-17T00:00:00"/>
    <s v="31/08/2023"/>
    <s v="BARR STEEL CONSTRUCTION"/>
    <n v="0"/>
    <n v="0"/>
    <n v="0"/>
    <n v="0"/>
    <n v="0"/>
    <n v="1"/>
    <n v="0"/>
    <n v="0"/>
    <n v="0"/>
    <n v="0"/>
    <n v="0"/>
    <n v="4"/>
    <n v="0"/>
    <n v="0"/>
    <n v="0"/>
    <n v="0"/>
    <n v="0"/>
    <n v="1"/>
    <n v="0"/>
    <n v="1"/>
    <n v="0"/>
    <n v="6.24"/>
    <s v="-"/>
    <n v="0"/>
    <n v="1"/>
    <m/>
    <m/>
    <m/>
    <s v="CY 2024"/>
    <n v="1"/>
    <m/>
  </r>
  <r>
    <x v="3"/>
    <x v="9"/>
    <s v="Cebu"/>
    <n v="501350"/>
    <s v="Tag-ubi Integrated School"/>
    <s v="COMPOSTELA"/>
    <n v="5"/>
    <n v="1"/>
    <n v="3"/>
    <s v="CONSTRUCTION OF 1STY-3CL SCHOOL BUILDING WITH COMMON TOILET WITH PROVISION OF RAINWATER COLLECTOR, SCHOOL FURNITURE AND WATER SYSTEM"/>
    <n v="9399879.7599999998"/>
    <n v="7288932.4500000002"/>
    <s v="Completed"/>
    <n v="1"/>
    <s v="25/12/2023"/>
    <s v="25/12/2023"/>
    <s v="CY 2023 LMS-R7-CEBU"/>
    <s v="CY 2023 LMS-R7-CEBU-05"/>
    <d v="2023-07-19T00:00:00"/>
    <d v="2023-07-26T00:00:00"/>
    <d v="2023-08-07T00:00:00"/>
    <d v="2023-08-17T00:00:00"/>
    <s v="31/08/2023"/>
    <s v="ANIELTHON CONSTRUCTION AND SUPPLY"/>
    <n v="0"/>
    <n v="0"/>
    <n v="0"/>
    <n v="0"/>
    <n v="0"/>
    <n v="1"/>
    <n v="0"/>
    <n v="0"/>
    <n v="0"/>
    <n v="0"/>
    <n v="0"/>
    <n v="3"/>
    <n v="0"/>
    <n v="0"/>
    <n v="0"/>
    <n v="0"/>
    <n v="0"/>
    <n v="1"/>
    <n v="0"/>
    <n v="1"/>
    <n v="0"/>
    <n v="2.2400000000000002"/>
    <s v="-"/>
    <n v="1"/>
    <m/>
    <m/>
    <m/>
    <m/>
    <s v="CY 2024"/>
    <n v="1"/>
    <m/>
  </r>
  <r>
    <x v="3"/>
    <x v="10"/>
    <s v="Biliran"/>
    <n v="120816"/>
    <s v="Bacolod Elementary School"/>
    <s v="CULABA"/>
    <n v="0"/>
    <n v="1"/>
    <n v="2"/>
    <s v="CONSTRUCTION OF ONE (1) STOREY - TWO (2) CLASSROOMS SCHOOL BUILDING (WITH COMMON TOILET) WITH PROVISION OF RAINWATER COLLECTOR, SCHOOL FURNITURE, SOLAR PV ENERGY SYSTEM AND WATER SYSTEM"/>
    <n v="14376421.620000001"/>
    <n v="14224004.880000001"/>
    <s v="Completed"/>
    <n v="1"/>
    <d v="2024-01-12T00:00:00"/>
    <d v="2024-03-22T00:00:00"/>
    <s v="2023INFRA-LMS-05"/>
    <s v="LMS 2023CONSTRUCTION-05"/>
    <n v="45079"/>
    <n v="45078"/>
    <n v="45103"/>
    <n v="45127"/>
    <n v="45147"/>
    <s v="MB ANG CONSTRUCTION &amp; SUPPLY"/>
    <s v="Completed as per POW and VO"/>
    <n v="0"/>
    <n v="0"/>
    <n v="0"/>
    <n v="0"/>
    <n v="1"/>
    <n v="0"/>
    <n v="0"/>
    <n v="0"/>
    <n v="0"/>
    <n v="0"/>
    <n v="2"/>
    <n v="0"/>
    <n v="0"/>
    <n v="0"/>
    <n v="0"/>
    <n v="0"/>
    <n v="1"/>
    <n v="0"/>
    <n v="1"/>
    <n v="0"/>
    <n v="4.24"/>
    <s v="-"/>
    <n v="0"/>
    <n v="1"/>
    <m/>
    <m/>
    <m/>
    <s v="CY 2024"/>
    <n v="1"/>
    <m/>
  </r>
  <r>
    <x v="3"/>
    <x v="10"/>
    <s v="Eastern Samar"/>
    <n v="122516"/>
    <s v="Salvacion Elementary School"/>
    <s v="GIPORLOS"/>
    <n v="0"/>
    <n v="1"/>
    <n v="2"/>
    <s v="CONSTRUCTION OF ONE (1) STOREY - TWO (2) CLASSROOMS SCHOOL BUILDING (WITH COMMON TOILET) WITH PROVISION OF RAINWATER COLLECTOR, SCHOOL FURNITURE, SOLAR PV ENERGY SYSTEM AND WATER SYSTEM"/>
    <n v="15484974.48"/>
    <n v="0"/>
    <s v="Completed"/>
    <n v="1"/>
    <d v="1899-12-30T00:00:00"/>
    <d v="1899-12-30T00:00:00"/>
    <n v="0"/>
    <n v="0"/>
    <n v="0"/>
    <n v="0"/>
    <n v="0"/>
    <n v="0"/>
    <n v="0"/>
    <n v="0"/>
    <n v="0"/>
    <n v="0"/>
    <n v="0"/>
    <n v="0"/>
    <n v="0"/>
    <n v="1"/>
    <n v="0"/>
    <n v="0"/>
    <n v="0"/>
    <n v="0"/>
    <n v="0"/>
    <n v="2"/>
    <n v="0"/>
    <n v="0"/>
    <n v="0"/>
    <n v="0"/>
    <n v="0"/>
    <n v="1"/>
    <n v="0"/>
    <n v="1"/>
    <n v="0"/>
    <n v="3.24"/>
    <s v="-"/>
    <n v="0"/>
    <n v="1"/>
    <m/>
    <m/>
    <m/>
    <s v="CY 2024"/>
    <n v="1"/>
    <m/>
  </r>
  <r>
    <x v="3"/>
    <x v="10"/>
    <s v="Eastern Samar"/>
    <n v="122696"/>
    <s v="Lusod Elementary School"/>
    <s v="SALCEDO"/>
    <n v="0"/>
    <n v="1"/>
    <n v="2"/>
    <s v="CONSTRUCTION OF ONE (1) STOREY - TWO (2) CLASSROOMS SCHOOL BUILDING (WITH COMMON TOILET) WITH PROVISION OF RAINWATER COLLECTOR, SCHOOL FURNITURE, SOLAR PV ENERGY SYSTEM AND WATER SYSTEM"/>
    <n v="15745303.5"/>
    <n v="0"/>
    <s v="Completed"/>
    <n v="1"/>
    <d v="1899-12-30T00:00:00"/>
    <d v="1899-12-30T00:00:00"/>
    <n v="0"/>
    <n v="0"/>
    <n v="0"/>
    <n v="0"/>
    <n v="0"/>
    <n v="0"/>
    <n v="0"/>
    <n v="0"/>
    <n v="0"/>
    <n v="0"/>
    <n v="0"/>
    <n v="0"/>
    <n v="0"/>
    <n v="1"/>
    <n v="0"/>
    <n v="0"/>
    <n v="0"/>
    <n v="0"/>
    <n v="0"/>
    <n v="2"/>
    <n v="0"/>
    <n v="0"/>
    <n v="0"/>
    <n v="0"/>
    <n v="0"/>
    <n v="1"/>
    <n v="0"/>
    <n v="1"/>
    <n v="0"/>
    <n v="3.24"/>
    <s v="-"/>
    <n v="0"/>
    <n v="1"/>
    <m/>
    <m/>
    <m/>
    <s v="CY 2024"/>
    <n v="1"/>
    <m/>
  </r>
  <r>
    <x v="3"/>
    <x v="10"/>
    <s v="Leyte"/>
    <n v="121561"/>
    <s v="Caabangan Elementary School"/>
    <s v="LA PAZ"/>
    <n v="2"/>
    <n v="1"/>
    <n v="2"/>
    <s v="CONSTRUCTION OF ONE (1) STOREY - TWO (2) CLASSROOMS SCHOOL BUILDING (WITH COMMON TOILET) WITH PROVISION OF RAINWATER COLLECTOR, SCHOOL FURNITURE, AND SOLAR PV ENERGY SYSTEM"/>
    <n v="12995983.5"/>
    <n v="11450720.529999999"/>
    <s v="Completed"/>
    <n v="1"/>
    <d v="2023-12-14T00:00:00"/>
    <d v="2023-12-08T00:00:00"/>
    <s v="2023-(RVIII)-LEYTE-LOT-1"/>
    <s v="2023-(RVIII)-LEYTE-LOT-1"/>
    <n v="45041"/>
    <n v="45049"/>
    <n v="45061"/>
    <n v="45104"/>
    <n v="45117"/>
    <s v="VHITS D.G. BUILDERS AND ENTERPRISES"/>
    <n v="0"/>
    <n v="0"/>
    <n v="0"/>
    <n v="0"/>
    <n v="0"/>
    <n v="1"/>
    <n v="0"/>
    <n v="0"/>
    <n v="0"/>
    <n v="0"/>
    <n v="0"/>
    <n v="2"/>
    <n v="0"/>
    <n v="0"/>
    <n v="0"/>
    <n v="0"/>
    <n v="0"/>
    <n v="1"/>
    <n v="0"/>
    <n v="1"/>
    <n v="0"/>
    <n v="1.24"/>
    <s v="-"/>
    <n v="0"/>
    <n v="1"/>
    <m/>
    <m/>
    <m/>
    <s v="CY 2024"/>
    <n v="1"/>
    <m/>
  </r>
  <r>
    <x v="3"/>
    <x v="10"/>
    <s v="Leyte"/>
    <n v="191564"/>
    <s v="Kiling Elementary School"/>
    <s v="MACARTHUR"/>
    <n v="2"/>
    <n v="1"/>
    <n v="2"/>
    <s v="CONSTRUCTION OF ONE (1) STOREY - TWO (2) CLASSROOMS SCHOOL BUILDING (WITHOUT TOILET) WITH PROVISION OF RAINWATER COLLECTOR, WATER AND SANITATION FACILITIES (4 - SEATER), SCHOOL FURNITURE, SOLAR PV ENERGY SYSTEM, AND WATER SYSTEM"/>
    <n v="12826208.380000001"/>
    <n v="9183502.0099999998"/>
    <s v="Completed"/>
    <n v="1"/>
    <d v="2023-12-18T00:00:00"/>
    <d v="2024-02-27T00:00:00"/>
    <s v="2023-(RVIII)-LEYTE-LOT-2"/>
    <s v="2023-(RVIII)-LEYTE-LOT-2"/>
    <n v="45041"/>
    <n v="45049"/>
    <n v="45061"/>
    <n v="45118"/>
    <n v="45121"/>
    <s v="ROVINVAL ENGINEERING AND CONSTRUCTION"/>
    <n v="0"/>
    <n v="0"/>
    <n v="0"/>
    <n v="0"/>
    <n v="0"/>
    <n v="1"/>
    <n v="0"/>
    <n v="0"/>
    <n v="0"/>
    <n v="0"/>
    <n v="0"/>
    <n v="2"/>
    <n v="0"/>
    <n v="0"/>
    <n v="0"/>
    <n v="0"/>
    <n v="0"/>
    <n v="1"/>
    <n v="0"/>
    <n v="1"/>
    <n v="0"/>
    <n v="3.24"/>
    <s v="-"/>
    <n v="0"/>
    <n v="1"/>
    <m/>
    <m/>
    <m/>
    <s v="CY 2024"/>
    <n v="1"/>
    <m/>
  </r>
  <r>
    <x v="3"/>
    <x v="10"/>
    <s v="Leyte"/>
    <n v="191565"/>
    <s v="San Pedro Elementary School"/>
    <s v="MACARTHUR"/>
    <n v="2"/>
    <n v="1"/>
    <n v="2"/>
    <s v="CONSTRUCTION OF ONE (1) STOREY - TWO (2) CLASSROOMS SCHOOL BUILDING (WITHOUT TOILET) WITH PROVISION OF RAINWATER COLLECTOR, WATER AND SANITATION FACILITIES (4 - SEATER), SCHOOL FURNITURE, SOLAR PV ENERGY SYSTEM, AND WATER SYSTEM"/>
    <n v="12844022.18"/>
    <n v="9192622.7300000004"/>
    <s v="Completed"/>
    <n v="1"/>
    <d v="2023-12-18T00:00:00"/>
    <d v="2024-02-27T00:00:00"/>
    <s v="2023-(RVIII)-LEYTE-LOT-3"/>
    <s v="2023-(RVIII)-LEYTE-LOT-3"/>
    <n v="45041"/>
    <n v="45049"/>
    <n v="45061"/>
    <n v="45118"/>
    <n v="45121"/>
    <s v="ROVINVAL ENGINEERING AND CONSTRUCTION"/>
    <n v="0"/>
    <n v="0"/>
    <n v="0"/>
    <n v="0"/>
    <n v="0"/>
    <n v="1"/>
    <n v="0"/>
    <n v="0"/>
    <n v="0"/>
    <n v="0"/>
    <n v="0"/>
    <n v="2"/>
    <n v="0"/>
    <n v="0"/>
    <n v="0"/>
    <n v="0"/>
    <n v="0"/>
    <n v="1"/>
    <n v="0"/>
    <n v="1"/>
    <n v="0"/>
    <n v="3.24"/>
    <s v="-"/>
    <n v="0"/>
    <n v="1"/>
    <m/>
    <m/>
    <m/>
    <s v="CY 2024"/>
    <n v="1"/>
    <m/>
  </r>
  <r>
    <x v="3"/>
    <x v="10"/>
    <s v="Leyte"/>
    <n v="121703"/>
    <s v="Camansi Primary School"/>
    <s v="MAYORGA"/>
    <n v="2"/>
    <n v="1"/>
    <n v="2"/>
    <s v="CONSTRUCTION OF ONE (1) STOREY - TWO (2) CLASSROOMS SCHOOL BUILDING (WITHOUT TOILET) WITH PROVISION OF RAINWATER COLLECTOR, WATER AND SANITATION FACILITIES (4 - SEATER), SCHOOL FURNITURE, SOLAR PV ENERGY SYSTEM, AND WATER SYSTEM"/>
    <n v="12803795.93"/>
    <n v="9403914.7599999998"/>
    <s v="Completed"/>
    <n v="1"/>
    <d v="2023-12-18T00:00:00"/>
    <d v="2024-02-27T00:00:00"/>
    <s v="2023-(RVIII)-LEYTE-LOT-4"/>
    <s v="2023-(RVIII)-LEYTE-LOT-4"/>
    <n v="45041"/>
    <n v="45049"/>
    <n v="45061"/>
    <n v="45118"/>
    <n v="45121"/>
    <s v="ROVINVAL ENGINEERING AND CONSTRUCTION"/>
    <n v="0"/>
    <n v="0"/>
    <n v="0"/>
    <n v="0"/>
    <n v="0"/>
    <n v="1"/>
    <n v="0"/>
    <n v="0"/>
    <n v="0"/>
    <n v="0"/>
    <n v="0"/>
    <n v="2"/>
    <n v="0"/>
    <n v="0"/>
    <n v="0"/>
    <n v="0"/>
    <n v="0"/>
    <n v="1"/>
    <n v="0"/>
    <n v="1"/>
    <n v="0"/>
    <n v="3.24"/>
    <s v="-"/>
    <n v="0"/>
    <n v="1"/>
    <m/>
    <m/>
    <m/>
    <s v="CY 2024"/>
    <n v="1"/>
    <m/>
  </r>
  <r>
    <x v="3"/>
    <x v="10"/>
    <s v="Leyte"/>
    <n v="121915"/>
    <s v="Mohon Primary School"/>
    <s v="TABONTABON"/>
    <n v="2"/>
    <n v="1"/>
    <n v="5"/>
    <s v="CONSTRUCTION OF ONE (1) STOREY - THREE (3) CLASSROOMS SCHOOL BUILDING (WITH COMMON TOILET) WITH PROVISION OF RAINWATER COLLECTOR, SCHOOL FURNITURE, AND SOLAR PV ENERGY SYSTEM, AND REPAIR AND REHABILITATION OF BUILDING NO. 1 - TWO (2) - CLASSROOM SCHOOL BUILDING (DPWH-BOD) - (7.00m x 8.00m)"/>
    <n v="16014286.059999999"/>
    <n v="11765349.85"/>
    <s v="Completed"/>
    <n v="1"/>
    <d v="2024-01-17T00:00:00"/>
    <d v="2024-04-01T00:00:00"/>
    <s v="2023-(RVIII)-LEYTE-LOT-5"/>
    <s v="2023-(RVIII)-LEYTE-LOT-5"/>
    <n v="45041"/>
    <n v="45049"/>
    <n v="45061"/>
    <n v="45118"/>
    <n v="45121"/>
    <s v="ROVINVAL ENGINEERING AND CONSTRUCTION"/>
    <n v="0"/>
    <n v="0"/>
    <n v="0"/>
    <n v="0"/>
    <n v="0"/>
    <n v="1"/>
    <n v="0"/>
    <n v="0"/>
    <n v="0"/>
    <n v="0"/>
    <n v="0"/>
    <n v="5"/>
    <n v="0"/>
    <n v="0"/>
    <n v="0"/>
    <n v="0"/>
    <n v="0"/>
    <n v="1"/>
    <n v="0"/>
    <n v="1"/>
    <n v="0"/>
    <n v="6.24"/>
    <s v="-"/>
    <n v="0"/>
    <n v="1"/>
    <m/>
    <m/>
    <m/>
    <s v="CY 2024"/>
    <n v="1"/>
    <m/>
  </r>
  <r>
    <x v="3"/>
    <x v="10"/>
    <s v="Leyte"/>
    <n v="121399"/>
    <s v="Baldoza Elementary School"/>
    <s v="HINDANG"/>
    <n v="5"/>
    <n v="1"/>
    <n v="3"/>
    <s v="CONSTRUCTION OF ONE (1) STOREY - THREE (3) CLASSROOMS SCHOOL BUILDING (WITH COMMON TOILET) WITH PROVISION OF RAINWATER COLLECTOR, SCHOOL FURNITURE, AND SOLAR PV ENERGY SYSTEM"/>
    <n v="14893613.629999999"/>
    <n v="12076295.82"/>
    <s v="Completed"/>
    <n v="1"/>
    <d v="2023-12-31T00:00:00"/>
    <d v="2024-04-08T00:00:00"/>
    <s v="2023-(RVIII)-LEYTE-LOT-6"/>
    <s v="2023-(RVIII)-LEYTE-LOT-6"/>
    <n v="45041"/>
    <n v="45049"/>
    <n v="45061"/>
    <n v="45114"/>
    <n v="45134"/>
    <s v="LJPM BUILDERS AND CONSTRUCTION SUPPLY"/>
    <n v="0"/>
    <n v="0"/>
    <n v="0"/>
    <n v="0"/>
    <n v="0"/>
    <n v="1"/>
    <n v="0"/>
    <n v="0"/>
    <n v="0"/>
    <n v="0"/>
    <n v="0"/>
    <n v="3"/>
    <n v="0"/>
    <n v="0"/>
    <n v="0"/>
    <n v="0"/>
    <n v="0"/>
    <n v="1"/>
    <n v="0"/>
    <n v="1"/>
    <n v="0"/>
    <n v="6.24"/>
    <s v="-"/>
    <n v="0"/>
    <n v="1"/>
    <m/>
    <m/>
    <m/>
    <s v="CY 2024"/>
    <n v="1"/>
    <m/>
  </r>
  <r>
    <x v="3"/>
    <x v="10"/>
    <s v="Northern Samar"/>
    <n v="122800"/>
    <s v="Tampipi Elementary School"/>
    <s v="BIRI"/>
    <n v="1"/>
    <n v="1"/>
    <n v="3"/>
    <s v="CONSTRUCTION OF ONE (1) STOREY - THREE (3) CLASSROOMS SCHOOL BUILDING (WITH COMMON TOILET) WITH PROVISION OF RAINWATER COLLECTOR, SCHOOL FURNITURE, SOLAR PV ENERGY SYSTEM AND WATER SYSTEM"/>
    <n v="16742342.16"/>
    <n v="13536456.34"/>
    <s v="Completed"/>
    <n v="1"/>
    <d v="2024-03-07T00:00:00"/>
    <d v="2024-10-31T00:00:00"/>
    <s v="CY2023-RVIII-NS-L1"/>
    <s v="CY2023-RVIII-NS-L1"/>
    <n v="45056"/>
    <n v="45064"/>
    <n v="45076"/>
    <n v="45120"/>
    <n v="45147"/>
    <s v="OPEN BUILDERS INC"/>
    <s v="Completed"/>
    <n v="0"/>
    <n v="0"/>
    <n v="0"/>
    <n v="0"/>
    <n v="1"/>
    <n v="0"/>
    <n v="0"/>
    <n v="0"/>
    <n v="0"/>
    <n v="0"/>
    <n v="3"/>
    <n v="0"/>
    <n v="0"/>
    <n v="0"/>
    <n v="0"/>
    <n v="0"/>
    <n v="1"/>
    <n v="0"/>
    <n v="0.95"/>
    <n v="5.0000000000000044E-2"/>
    <n v="5.25"/>
    <s v="-"/>
    <n v="0"/>
    <n v="1"/>
    <m/>
    <m/>
    <m/>
    <m/>
    <n v="1"/>
    <m/>
  </r>
  <r>
    <x v="3"/>
    <x v="10"/>
    <s v="Northern Samar"/>
    <n v="123246"/>
    <s v="Maragat ES"/>
    <s v="SAN VICENTE"/>
    <n v="1"/>
    <n v="1"/>
    <n v="3"/>
    <s v="CONSTRUCTION OF ONE (1) STOREY - THREE (3) CLASSROOMS SCHOOL BUILDING (WITH COMMON TOILET) WITH PROVISION OF RAINWATER COLLECTOR, SCHOOL FURNITURE, SOLAR PV ENERGY SYSTEM AND WATER SYSTEM"/>
    <n v="17137208.719999999"/>
    <n v="16694048.17"/>
    <s v="Completed"/>
    <n v="1"/>
    <d v="2023-11-30T00:00:00"/>
    <d v="2024-05-10T00:00:00"/>
    <s v="CY2023-RVIII-NS-L3"/>
    <s v="CY2023-RVIII-NS-L3"/>
    <n v="45056"/>
    <n v="45064"/>
    <n v="45076"/>
    <n v="45120"/>
    <n v="45135"/>
    <s v="SAL CONSTRUCTION"/>
    <s v="Completed"/>
    <n v="0"/>
    <n v="0"/>
    <n v="0"/>
    <n v="0"/>
    <n v="1"/>
    <n v="0"/>
    <n v="0"/>
    <n v="0"/>
    <n v="0"/>
    <n v="0"/>
    <n v="3"/>
    <n v="0"/>
    <n v="0"/>
    <n v="0"/>
    <n v="0"/>
    <n v="0"/>
    <n v="1"/>
    <n v="0"/>
    <n v="0.6"/>
    <n v="0.4"/>
    <n v="5.25"/>
    <s v="-"/>
    <n v="0"/>
    <n v="1"/>
    <m/>
    <m/>
    <m/>
    <m/>
    <n v="1"/>
    <m/>
  </r>
  <r>
    <x v="3"/>
    <x v="10"/>
    <s v="Northern Samar"/>
    <n v="123248"/>
    <s v="Sangputan ES"/>
    <s v="SAN VICENTE"/>
    <n v="1"/>
    <n v="1"/>
    <n v="3"/>
    <s v="CONSTRUCTION OF ONE (1) STOREY - THREE (3) CLASSROOMS SCHOOL BUILDING (WITH COMMON TOILET) WITH PROVISION OF RAINWATER COLLECTOR, SCHOOL FURNITURE, SOLAR PV ENERGY SYSTEM AND WATER SYSTEM"/>
    <n v="16979262.110000003"/>
    <n v="16779231.77"/>
    <s v="Completed"/>
    <n v="1"/>
    <d v="2024-02-25T00:00:00"/>
    <d v="2024-04-18T00:00:00"/>
    <s v="CY2024-RVIII-NS-L2"/>
    <s v="CY2024-RVIII-NS-L2"/>
    <n v="45056"/>
    <n v="45064"/>
    <n v="45076"/>
    <n v="45120"/>
    <n v="45138"/>
    <s v="CHRISTFER CONSTRUCTION AND SUPPLY"/>
    <s v="Completed"/>
    <n v="0"/>
    <n v="0"/>
    <n v="0"/>
    <n v="0"/>
    <n v="1"/>
    <n v="0"/>
    <n v="0"/>
    <n v="0"/>
    <n v="0"/>
    <n v="0"/>
    <n v="3"/>
    <n v="0"/>
    <n v="0"/>
    <n v="0"/>
    <n v="0"/>
    <n v="0"/>
    <n v="1"/>
    <n v="0"/>
    <n v="1"/>
    <n v="0"/>
    <n v="10.24"/>
    <s v="-"/>
    <n v="0"/>
    <n v="1"/>
    <m/>
    <m/>
    <m/>
    <m/>
    <n v="1"/>
    <m/>
  </r>
  <r>
    <x v="3"/>
    <x v="10"/>
    <s v="Samar (Western Samar)"/>
    <n v="123299"/>
    <s v="Tonga-Tonga Elementary School"/>
    <s v="ALMAGRO"/>
    <n v="1"/>
    <n v="1"/>
    <n v="2"/>
    <s v="CONSTRUCTION OF ONE (1) STOREY - TWO (2) CLASSROOMS SCHOOL BUILDING (WITH COMMON TOILET) WITH PROVISION OF SCHOOL FURNITURE,RAINWATER COLLECTOR AND SOLAR PV ENERGY SYSTEM"/>
    <n v="13792245.270000001"/>
    <n v="13635666.07"/>
    <s v="Completed"/>
    <n v="1"/>
    <d v="2024-01-25T00:00:00"/>
    <d v="2024-01-24T00:00:00"/>
    <s v="CY2023-LMSP-LOT1"/>
    <s v="2023-019"/>
    <n v="45022"/>
    <n v="45030"/>
    <n v="45044"/>
    <n v="45065"/>
    <n v="45096"/>
    <s v="SEGUA CONSTRUCTION"/>
    <s v="NONE"/>
    <n v="0"/>
    <n v="0"/>
    <n v="0"/>
    <n v="0"/>
    <n v="1"/>
    <n v="0"/>
    <n v="0"/>
    <n v="0"/>
    <n v="0"/>
    <n v="0"/>
    <n v="2"/>
    <n v="0"/>
    <n v="0"/>
    <n v="0"/>
    <n v="0"/>
    <n v="0"/>
    <n v="1"/>
    <n v="0"/>
    <n v="1"/>
    <n v="0"/>
    <n v="1.24"/>
    <s v="-"/>
    <n v="0"/>
    <n v="1"/>
    <m/>
    <m/>
    <m/>
    <s v="CY 2024"/>
    <n v="1"/>
    <m/>
  </r>
  <r>
    <x v="3"/>
    <x v="10"/>
    <s v="Samar (Western Samar)"/>
    <n v="123589"/>
    <s v="Cristina Elementary School"/>
    <s v="JIABONG"/>
    <n v="2"/>
    <n v="1"/>
    <n v="3"/>
    <s v="CONSTRUCTION OF ONE (1) STOREY - THREE (3) CLASSROOMS SCHOOL BUILDING (WITH COMMON TOILET) WITH PROVISION OF SCHOOL FURNITURE,AND SOLAR PV ENERGY SYSTEM"/>
    <n v="15199206.479999999"/>
    <n v="15033271.98"/>
    <s v="Completed"/>
    <n v="1"/>
    <d v="2023-12-26T00:00:00"/>
    <d v="2023-12-22T00:00:00"/>
    <s v="CY2023-LMSP-LOT2"/>
    <s v="2023-020"/>
    <n v="45022"/>
    <n v="45030"/>
    <n v="45044"/>
    <n v="45065"/>
    <n v="45096"/>
    <s v="TOM BUILDERS"/>
    <s v="NONE"/>
    <n v="0"/>
    <n v="0"/>
    <n v="0"/>
    <n v="0"/>
    <n v="1"/>
    <n v="0"/>
    <n v="0"/>
    <n v="0"/>
    <n v="0"/>
    <n v="0"/>
    <n v="3"/>
    <n v="0"/>
    <n v="0"/>
    <n v="0"/>
    <n v="0"/>
    <n v="0"/>
    <n v="1"/>
    <n v="0"/>
    <n v="1"/>
    <n v="0"/>
    <n v="1.24"/>
    <s v="-"/>
    <n v="0"/>
    <n v="1"/>
    <m/>
    <m/>
    <m/>
    <s v="CY 2024"/>
    <n v="1"/>
    <m/>
  </r>
  <r>
    <x v="3"/>
    <x v="10"/>
    <s v="Southern Leyte"/>
    <n v="122069"/>
    <s v="Cabulisan Multi-Grade Elem.School"/>
    <s v="HINUNDAYAN"/>
    <n v="2"/>
    <n v="1"/>
    <n v="4"/>
    <s v="CONSTRUCTION OF TWO (2) UNIT - ONE (1) STOREY - TWO (2) CLASSROOMS SCHOOL BUILDING (WITH COMMON TOILET) WITH PROVISION OF RAINWATER COLLECTOR, SCHOOL FURNITURE, SOLAR PV ENERGY SYSTEM AND WATER SYSTEM"/>
    <n v="20809347.25"/>
    <n v="11554829.220000001"/>
    <s v="Completed"/>
    <n v="1"/>
    <d v="2024-01-25T00:00:00"/>
    <d v="2024-04-14T00:00:00"/>
    <s v="CY2023-LMS-L1"/>
    <s v="CY2023-LMS-L1"/>
    <n v="45030"/>
    <n v="45041"/>
    <n v="45055"/>
    <n v="45124"/>
    <n v="45141"/>
    <s v="VHITS D.G. BUILDERS &amp; ENTERPRISES"/>
    <s v="Completed"/>
    <n v="0"/>
    <n v="0"/>
    <n v="0"/>
    <n v="0"/>
    <n v="1"/>
    <n v="0"/>
    <n v="0"/>
    <n v="0"/>
    <n v="0"/>
    <n v="0"/>
    <n v="4"/>
    <n v="0"/>
    <n v="0"/>
    <n v="0"/>
    <n v="0"/>
    <n v="0"/>
    <n v="1"/>
    <n v="0"/>
    <n v="1"/>
    <n v="0"/>
    <n v="3.24"/>
    <s v="-"/>
    <n v="0"/>
    <n v="1"/>
    <m/>
    <m/>
    <m/>
    <s v="CY 2024"/>
    <n v="1"/>
    <m/>
  </r>
  <r>
    <x v="3"/>
    <x v="10"/>
    <s v="Southern Leyte"/>
    <n v="122254"/>
    <s v="Sta. Filomena Elementary School"/>
    <s v="SAN JUAN (CABALIAN)"/>
    <n v="2"/>
    <n v="1"/>
    <n v="2"/>
    <s v="CONSTRUCTION OF ONE (1) STOREY - TWO (2) CLASSROOMS SCHOOL BUILDING (WITH COMMON TOILET) WITH PROVISION OF RAINWATER COLLECTOR, SCHOOL FURNITURE, SOLAR PV ENERGY SYSTEM AND WATER SYSTEM"/>
    <n v="13874607.84"/>
    <n v="7704585.1100000003"/>
    <s v="Completed"/>
    <n v="1"/>
    <d v="2023-12-16T00:00:00"/>
    <d v="2024-04-04T00:00:00"/>
    <s v="CY2023-LMS-L2"/>
    <s v="CY2023-LMS-L2"/>
    <n v="45030"/>
    <n v="45041"/>
    <n v="45055"/>
    <n v="45124"/>
    <n v="45141"/>
    <s v="VHITS D.G. BUILDERS &amp; ENTERPRISES"/>
    <s v="Completed"/>
    <n v="0"/>
    <n v="0"/>
    <n v="0"/>
    <n v="0"/>
    <n v="1"/>
    <n v="0"/>
    <n v="0"/>
    <n v="0"/>
    <n v="0"/>
    <n v="0"/>
    <n v="2"/>
    <n v="0"/>
    <n v="0"/>
    <n v="0"/>
    <n v="0"/>
    <n v="0"/>
    <n v="1"/>
    <n v="0"/>
    <n v="1"/>
    <n v="0"/>
    <n v="3.24"/>
    <s v="-"/>
    <n v="0"/>
    <n v="1"/>
    <m/>
    <m/>
    <m/>
    <s v="CY 2024"/>
    <n v="1"/>
    <m/>
  </r>
  <r>
    <x v="3"/>
    <x v="11"/>
    <s v="Lanao del Norte"/>
    <n v="127159"/>
    <s v="Bowi PS"/>
    <s v="PANTAR"/>
    <n v="1"/>
    <n v="1"/>
    <n v="2"/>
    <s v="CONSTRUCTION OF ONE (1) STOREY - TWO (2) CLASSROOMS SCHOOL BUILDING (WITH COMMON TOILET) WITH PROVISION OF   RAINWATER COLLECTOR, SCHOOL FURNITURE, SOLAR PV ENERGY SYSTEM AND WATER SYSTEM "/>
    <n v="17600258.639999997"/>
    <n v="14152726.43"/>
    <s v="Completed"/>
    <n v="1"/>
    <d v="2024-06-04T00:00:00"/>
    <d v="2024-05-30T00:00:00"/>
    <s v="2023 - 01(Infra)"/>
    <n v="44927"/>
    <d v="2023-07-28T00:00:00"/>
    <d v="2023-08-07T00:00:00"/>
    <d v="2023-08-22T00:00:00"/>
    <d v="2023-09-01T00:00:00"/>
    <d v="2023-12-07T00:00:00"/>
    <s v="SBM Builder's"/>
    <s v="Completed"/>
    <n v="0"/>
    <n v="0"/>
    <n v="0"/>
    <n v="0"/>
    <n v="1"/>
    <n v="0"/>
    <n v="0"/>
    <n v="0"/>
    <n v="0"/>
    <n v="0"/>
    <n v="2"/>
    <n v="0"/>
    <n v="0"/>
    <n v="0"/>
    <n v="0"/>
    <n v="0"/>
    <n v="1"/>
    <n v="0"/>
    <n v="1"/>
    <n v="0"/>
    <n v="7.24"/>
    <s v="-"/>
    <n v="0"/>
    <n v="1"/>
    <m/>
    <m/>
    <m/>
    <m/>
    <n v="1"/>
    <m/>
  </r>
  <r>
    <x v="3"/>
    <x v="11"/>
    <s v="Lanao del Norte"/>
    <n v="127175"/>
    <s v="Bulacon PS"/>
    <s v="SALVADOR"/>
    <n v="2"/>
    <n v="1"/>
    <n v="2"/>
    <s v="CONSTRUCTION OF ONE (1) STOREY - TWO (2) CLASSROOMS SCHOOL BUILDING (WITH COMMON TOILET) WITH PROVISION OF   RAINWATER COLLECTOR, SCHOOL FURNITURE, SOLAR PV ENERGY SYSTEM AND WATER SYSTEM "/>
    <n v="17609276.98"/>
    <n v="17116471.789999999"/>
    <s v="Completed"/>
    <n v="1"/>
    <d v="2025-03-20T00:00:00"/>
    <d v="2025-03-20T00:00:00"/>
    <s v="2024 - 09(Infra)"/>
    <n v="45536"/>
    <d v="2024-06-06T00:00:00"/>
    <d v="2024-06-14T00:00:00"/>
    <d v="2024-07-05T00:00:00"/>
    <d v="2024-08-05T00:00:00"/>
    <d v="2024-08-26T00:00:00"/>
    <s v="Lanao Genesis Construction Supply"/>
    <s v="1st contract was terminated; 2nd contract NTP on Aug. 2024, looking for source of water for watersystem"/>
    <n v="0"/>
    <n v="0"/>
    <n v="0"/>
    <n v="0"/>
    <n v="1"/>
    <n v="0"/>
    <n v="0"/>
    <n v="0"/>
    <n v="0"/>
    <n v="0"/>
    <n v="2"/>
    <n v="0"/>
    <n v="0"/>
    <n v="0"/>
    <n v="0"/>
    <n v="0"/>
    <n v="1"/>
    <n v="0"/>
    <n v="0.98"/>
    <n v="2.0000000000000018E-2"/>
    <n v="5.25"/>
    <s v="-"/>
    <n v="0"/>
    <n v="1"/>
    <m/>
    <m/>
    <m/>
    <m/>
    <n v="1"/>
    <m/>
  </r>
  <r>
    <x v="3"/>
    <x v="11"/>
    <s v="Misamis Occidental"/>
    <n v="501873"/>
    <s v="Locus Integrated School"/>
    <s v="SAPANG DALAGA"/>
    <n v="1"/>
    <n v="1"/>
    <n v="3"/>
    <s v="CONSTRUCTION OF ONE (1) STOREY - THREE (3) CLASSROOMS SCHOOL BUILDING (WITH COMMON TOILET) WITH PROVISION OF RAINWATER COLLECTOR, SCHOOL FURNITURE AND SOLAR PV ENERGY SYSTEM"/>
    <n v="17750076.129999999"/>
    <n v="17392036.739999998"/>
    <s v="Ongoing"/>
    <n v="0.95"/>
    <d v="2024-04-22T00:00:00"/>
    <d v="1899-12-30T00:00:00"/>
    <s v="LMS 2023 - RX - MISAMIS OCCIDENTAL - 001 - R"/>
    <s v="016-2023"/>
    <d v="2023-08-02T00:00:00"/>
    <d v="2023-08-10T00:00:00"/>
    <d v="2023-08-25T00:00:00"/>
    <d v="2023-09-06T00:00:00"/>
    <d v="2023-10-17T00:00:00"/>
    <s v="Genetian Builders &amp; Enterprises, Inc."/>
    <s v="Schedule for Final Inspection on June 4, 2025."/>
    <n v="0"/>
    <n v="0"/>
    <n v="0"/>
    <n v="1"/>
    <n v="0"/>
    <n v="0"/>
    <n v="0"/>
    <n v="0"/>
    <n v="0"/>
    <n v="3"/>
    <n v="0"/>
    <n v="0"/>
    <n v="0"/>
    <n v="0"/>
    <n v="0"/>
    <n v="1"/>
    <n v="0"/>
    <n v="0"/>
    <n v="0.95"/>
    <n v="0"/>
    <m/>
    <s v="-"/>
    <n v="0"/>
    <n v="1"/>
    <m/>
    <m/>
    <m/>
    <m/>
    <n v="1"/>
    <m/>
  </r>
  <r>
    <x v="3"/>
    <x v="11"/>
    <s v="Misamis Occidental"/>
    <n v="127539"/>
    <s v="Camanse ES"/>
    <s v="SINACABAN"/>
    <n v="2"/>
    <n v="1"/>
    <n v="3"/>
    <s v="CONSTRUCTION OF ONE (1) STOREY - THREE (3) CLASSROOMS SCHOOL BUILDING (WITH COMMON TOILET) WITH PROVISION OF RAINWATER COLLECTOR, SCHOOL FURNITURE AND SOLAR PV ENERGY SYSTEM"/>
    <n v="17472250.059999999"/>
    <n v="16780281.43"/>
    <s v="Completed"/>
    <n v="1"/>
    <d v="2024-05-06T00:00:00"/>
    <d v="2024-06-13T00:00:00"/>
    <s v="LMS 2023 - RX - MISAMIS OCCIDENTAL - 002 - R"/>
    <s v="017-2023"/>
    <d v="2023-08-02T00:00:00"/>
    <d v="2023-08-10T00:00:00"/>
    <d v="2023-08-25T00:00:00"/>
    <d v="2023-09-06T00:00:00"/>
    <d v="2023-11-08T00:00:00"/>
    <s v="Genetian Builders &amp; Enterprises, Inc."/>
    <s v="Completed with occupancy permit"/>
    <n v="0"/>
    <n v="0"/>
    <n v="0"/>
    <n v="0"/>
    <n v="1"/>
    <n v="0"/>
    <n v="0"/>
    <n v="0"/>
    <n v="0"/>
    <n v="0"/>
    <n v="3"/>
    <n v="0"/>
    <n v="0"/>
    <n v="0"/>
    <n v="0"/>
    <n v="0"/>
    <n v="1"/>
    <n v="0"/>
    <n v="1"/>
    <n v="0"/>
    <n v="10.24"/>
    <s v="-"/>
    <n v="0"/>
    <n v="1"/>
    <m/>
    <m/>
    <m/>
    <m/>
    <n v="1"/>
    <m/>
  </r>
  <r>
    <x v="3"/>
    <x v="11"/>
    <s v="Misamis Oriental"/>
    <n v="130154"/>
    <s v="Kinanao Pamalihi ES"/>
    <s v="BALINGASAG"/>
    <n v="1"/>
    <n v="1"/>
    <n v="4"/>
    <s v="CONSTRUCTION OF 2 UNITS ONE (1) STOREY - TWO (2) CLASSROOMS SCHOOL BUILDING (WITH COMMON TOILET) WITH PROVISION OF RAINWATER COLLECTOR, SCHOOL FURNITURE, SOLAR PV ENERGY SYSTEM, AND WATER SYSTEM"/>
    <n v="19632409.940000001"/>
    <n v="17364431.280000001"/>
    <s v="Completed"/>
    <n v="1"/>
    <d v="2024-05-04T00:00:00"/>
    <d v="2024-12-15T00:00:00"/>
    <s v="PB - Construction-2023-002"/>
    <n v="4673305"/>
    <s v="June 3,2023"/>
    <s v="June 13,2023"/>
    <s v="June 27,2023"/>
    <s v="July 27,2023"/>
    <d v="2023-12-29T00:00:00"/>
    <s v="Minkonstrak Engineering and Gen Services"/>
    <s v="Completed"/>
    <n v="0"/>
    <n v="0"/>
    <n v="0"/>
    <n v="0"/>
    <n v="1"/>
    <n v="0"/>
    <n v="0"/>
    <n v="0"/>
    <n v="0"/>
    <n v="0"/>
    <n v="4"/>
    <n v="0"/>
    <n v="0"/>
    <n v="0"/>
    <n v="0"/>
    <n v="0"/>
    <n v="1"/>
    <n v="0"/>
    <n v="1"/>
    <n v="0"/>
    <n v="1.25"/>
    <s v="-"/>
    <n v="0"/>
    <n v="1"/>
    <m/>
    <m/>
    <m/>
    <m/>
    <n v="1"/>
    <m/>
  </r>
  <r>
    <x v="3"/>
    <x v="12"/>
    <s v="Davao del Norte"/>
    <n v="101973"/>
    <s v="Kamingawan ES"/>
    <s v="TALAINGOD"/>
    <s v="1st"/>
    <n v="1"/>
    <n v="2"/>
    <s v="CONSTRUCTION OF ONE (1) STOREY - TWO (2) CLASSROOMS SCHOOL BUILDING (WITH COMMON TOILET) WITH PROVISION OF SOLAR PV ENERGY SYSTEM, SCHOOL FURNITURE, RAIN WATER COLLECTOR AND WATER SYSTEM"/>
    <n v="19766589.100000001"/>
    <m/>
    <s v="Ongoing"/>
    <n v="0.9"/>
    <m/>
    <m/>
    <m/>
    <m/>
    <m/>
    <m/>
    <m/>
    <m/>
    <m/>
    <m/>
    <s v="abandoned/ issued suspension  due to unaccessable road"/>
    <n v="0"/>
    <n v="0"/>
    <n v="0"/>
    <n v="1"/>
    <n v="0"/>
    <n v="0"/>
    <n v="0"/>
    <n v="0"/>
    <n v="0"/>
    <n v="2"/>
    <n v="0"/>
    <n v="0"/>
    <n v="0"/>
    <n v="0"/>
    <n v="0"/>
    <n v="1"/>
    <n v="0"/>
    <n v="0"/>
    <n v="0.9"/>
    <n v="0"/>
    <m/>
    <m/>
    <n v="0"/>
    <m/>
    <m/>
    <m/>
    <m/>
    <m/>
    <n v="2"/>
    <m/>
  </r>
  <r>
    <x v="3"/>
    <x v="12"/>
    <s v="Davao del Norte"/>
    <n v="501904"/>
    <s v="Dulyan Integrated School"/>
    <s v="TALAINGOD"/>
    <s v="2nd"/>
    <n v="1"/>
    <n v="2"/>
    <s v="CONSTRUCTION OF ONE (1) STOREY - TWO (2) CLASSROOMS SCHOOL BUILDING (WITH COMMON TOILET) WITH PROVISION OF SOLAR PV ENERGY SYSTEM, SCHOOL FURNITURE, RAIN WATER COLLECTOR AND WATER SYSTEM"/>
    <n v="16958383.689999998"/>
    <m/>
    <s v="Completed"/>
    <n v="1"/>
    <m/>
    <m/>
    <m/>
    <m/>
    <m/>
    <m/>
    <m/>
    <m/>
    <m/>
    <m/>
    <s v="abandoned/ issued suspension  due to unaccessable road"/>
    <n v="0"/>
    <n v="0"/>
    <n v="0"/>
    <n v="0"/>
    <n v="1"/>
    <n v="0"/>
    <n v="0"/>
    <n v="0"/>
    <n v="0"/>
    <n v="0"/>
    <n v="2"/>
    <n v="0"/>
    <n v="0"/>
    <n v="0"/>
    <n v="0"/>
    <n v="0"/>
    <n v="1"/>
    <n v="0"/>
    <n v="1"/>
    <n v="0"/>
    <n v="4.25"/>
    <m/>
    <n v="0"/>
    <m/>
    <m/>
    <m/>
    <m/>
    <m/>
    <n v="2"/>
    <m/>
  </r>
  <r>
    <x v="3"/>
    <x v="12"/>
    <s v="Mati City"/>
    <n v="102157"/>
    <s v="Catmonan Elementary School"/>
    <s v="CITY OF MATI (Capital)"/>
    <n v="2"/>
    <n v="1"/>
    <n v="4"/>
    <s v="CONSTRUCTION OF ONE (1) STOREY - FOUR (4) CLASSROOMS SCHOOL BUILDING (WITH COMMON TOILET) WITH PROVISION OF SCHOOL FURNITURE"/>
    <n v="13168096.279999999"/>
    <n v="12980986.68"/>
    <s v="Completed"/>
    <n v="1"/>
    <d v="2024-06-09T00:00:00"/>
    <d v="2024-07-23T00:00:00"/>
    <m/>
    <m/>
    <s v="June 23, 2023"/>
    <s v="June 30, 2023"/>
    <s v="July 12, 2023"/>
    <s v="August 24, 2023"/>
    <d v="2023-09-04T00:00:00"/>
    <s v="Matt Glass/Aluminum/Construction Supply and Allied Services"/>
    <s v="w/ time extension due to shearline"/>
    <n v="0"/>
    <n v="0"/>
    <n v="0"/>
    <n v="0"/>
    <n v="1"/>
    <n v="0"/>
    <n v="0"/>
    <n v="0"/>
    <n v="0"/>
    <n v="0"/>
    <n v="4"/>
    <n v="0"/>
    <n v="0"/>
    <n v="0"/>
    <n v="0"/>
    <n v="0"/>
    <n v="1"/>
    <n v="0"/>
    <n v="1"/>
    <n v="0"/>
    <n v="8.24"/>
    <s v="-"/>
    <n v="0"/>
    <n v="1"/>
    <m/>
    <m/>
    <m/>
    <m/>
    <n v="1"/>
    <m/>
  </r>
  <r>
    <x v="3"/>
    <x v="12"/>
    <s v="Mati City"/>
    <n v="129418"/>
    <s v="Magum ES"/>
    <s v="CITY OF MATI (Capital)"/>
    <n v="2"/>
    <n v="1"/>
    <n v="4"/>
    <s v="CONSTRUCTION OF ONE (1) STOREY - FOUR (4) CLASSROOMS SCHOOL BUILDING (WITH COMMON TOILET) WITH PROVISION OF SCHOOL FURNITURE"/>
    <n v="12551905.329999998"/>
    <n v="12370674.27"/>
    <s v="Completed"/>
    <n v="1"/>
    <d v="2024-06-09T00:00:00"/>
    <d v="2024-07-23T00:00:00"/>
    <m/>
    <m/>
    <s v="June 23, 2023"/>
    <s v="June 30, 2023"/>
    <s v="July 12, 2023"/>
    <s v="August 24, 2023"/>
    <d v="2023-09-04T00:00:00"/>
    <s v="Matt Glass/Aluminum/Construction Supply and Allied Services"/>
    <s v="w/ time extension due to shearline"/>
    <n v="0"/>
    <n v="0"/>
    <n v="0"/>
    <n v="0"/>
    <n v="1"/>
    <n v="0"/>
    <n v="0"/>
    <n v="0"/>
    <n v="0"/>
    <n v="0"/>
    <n v="4"/>
    <n v="0"/>
    <n v="0"/>
    <n v="0"/>
    <n v="0"/>
    <n v="0"/>
    <n v="1"/>
    <n v="0"/>
    <n v="1"/>
    <n v="0"/>
    <n v="8.24"/>
    <s v="-"/>
    <n v="0"/>
    <n v="1"/>
    <m/>
    <m/>
    <m/>
    <m/>
    <n v="1"/>
    <m/>
  </r>
  <r>
    <x v="3"/>
    <x v="12"/>
    <s v="Mati City"/>
    <n v="129394"/>
    <s v="Serafin Vizconde Sr. Elementary School"/>
    <s v="CITY OF MATI (Capital)"/>
    <n v="2"/>
    <n v="1"/>
    <n v="4"/>
    <s v="CONSTRUCTION OF ONE (1) STOREY - FOUR (4) CLASSROOMS SCHOOL BUILDING (WITH COMMON TOILET) WITH PROVISION OF SCHOOL FURNITURE"/>
    <n v="12355882.59"/>
    <n v="12174043.029999999"/>
    <s v="Completed"/>
    <n v="1"/>
    <d v="2024-06-09T00:00:00"/>
    <d v="2024-07-23T00:00:00"/>
    <m/>
    <m/>
    <s v="June 23, 2023"/>
    <s v="June 30, 2023"/>
    <s v="July 12, 2023"/>
    <s v="August 24, 2023"/>
    <d v="2023-09-04T00:00:00"/>
    <s v="Matt Glass/Aluminum/Construction Supply and Allied Services"/>
    <s v="w/ time extension due to shearline"/>
    <n v="0"/>
    <n v="0"/>
    <n v="0"/>
    <n v="0"/>
    <n v="1"/>
    <n v="0"/>
    <n v="0"/>
    <n v="0"/>
    <n v="0"/>
    <n v="0"/>
    <n v="4"/>
    <n v="0"/>
    <n v="0"/>
    <n v="0"/>
    <n v="0"/>
    <n v="0"/>
    <n v="1"/>
    <n v="0"/>
    <n v="1"/>
    <n v="0"/>
    <n v="8.24"/>
    <s v="-"/>
    <n v="0"/>
    <n v="1"/>
    <m/>
    <m/>
    <m/>
    <m/>
    <n v="1"/>
    <m/>
  </r>
  <r>
    <x v="3"/>
    <x v="12"/>
    <s v="Mati City"/>
    <n v="102164"/>
    <s v="Talucanga Elementary School"/>
    <s v="CITY OF MATI (Capital)"/>
    <n v="2"/>
    <n v="1"/>
    <n v="4"/>
    <s v="CONSTRUCTION OF ONE (1) STOREY - FOUR (4) CLASSROOMS SCHOOL BUILDING (WITH COMMON TOILET) WITH PROVISION OF SCHOOL FURNITURE"/>
    <n v="14492041.68"/>
    <n v="11647469.140000001"/>
    <s v="Completed"/>
    <n v="1"/>
    <d v="2024-06-09T00:00:00"/>
    <d v="2024-07-23T00:00:00"/>
    <m/>
    <m/>
    <s v="June 23, 2023"/>
    <s v="June 30, 2023"/>
    <s v="July 12, 2023"/>
    <s v="August 24, 2023"/>
    <d v="2023-09-04T00:00:00"/>
    <s v="BQPC Corp."/>
    <m/>
    <n v="0"/>
    <n v="0"/>
    <n v="0"/>
    <n v="0"/>
    <n v="1"/>
    <n v="0"/>
    <n v="0"/>
    <n v="0"/>
    <n v="0"/>
    <n v="0"/>
    <n v="4"/>
    <n v="0"/>
    <n v="0"/>
    <n v="0"/>
    <n v="0"/>
    <n v="0"/>
    <n v="1"/>
    <n v="0"/>
    <n v="1"/>
    <n v="0"/>
    <n v="6.24"/>
    <s v="-"/>
    <n v="0"/>
    <n v="1"/>
    <m/>
    <m/>
    <m/>
    <s v="CY 2024"/>
    <n v="1"/>
    <m/>
  </r>
  <r>
    <x v="4"/>
    <x v="0"/>
    <s v="Abra"/>
    <n v="305090"/>
    <s v="Mataragan NAS"/>
    <s v="MALIBCONG"/>
    <s v="Lone "/>
    <n v="1"/>
    <n v="2"/>
    <s v="CONSTRUCTION OF ONE (1) STOREY - TWO (2) CLASSROOMS SCHOOL BUILDING (WITH COMMON TOILET) WITH PROVISION OF RAINWATER COLLECTOR, SCHOOL FURNITURE AND WATER SYSTEM"/>
    <n v="9889180.8900000006"/>
    <n v="9770516.9000000004"/>
    <s v="Completed"/>
    <n v="1"/>
    <s v="May 13, 2025"/>
    <s v="May  17, 2025_x000a_ "/>
    <s v="CAR-ABRA-2024-04-005"/>
    <s v="2024-07-011"/>
    <s v="June15, 2024"/>
    <s v="June 21, 2024"/>
    <s v="July 03, 2024"/>
    <s v="July 12, 2024"/>
    <s v="September 3, 2024"/>
    <s v="SEMBRI CONSTRUCTION"/>
    <s v="N/A"/>
    <n v="0"/>
    <n v="0"/>
    <n v="0"/>
    <n v="0"/>
    <n v="1"/>
    <n v="0"/>
    <n v="0"/>
    <n v="0"/>
    <n v="0"/>
    <n v="0"/>
    <n v="2"/>
    <n v="0"/>
    <n v="0"/>
    <n v="0"/>
    <n v="0"/>
    <n v="0"/>
    <n v="1"/>
    <n v="0"/>
    <n v="0.82"/>
    <n v="0.18000000000000005"/>
    <n v="5.25"/>
    <m/>
    <m/>
    <m/>
    <m/>
    <m/>
    <m/>
    <m/>
    <m/>
    <s v="5th"/>
  </r>
  <r>
    <x v="4"/>
    <x v="0"/>
    <s v="Abra"/>
    <n v="305104"/>
    <s v="Tineg National High School"/>
    <s v="TINEG"/>
    <s v="Lone "/>
    <n v="1"/>
    <n v="2"/>
    <s v="CONSTRUCTION OF ONE (1) STOREY - TWO (2) CLASSROOMS SCHOOL BUILDING (WITH COMMON TOILET) WITH PROVISION OF RAINWATER COLLECTOR, SCHOOL FURNITURE AND WATER SYSTEM"/>
    <n v="9742716.2400000002"/>
    <n v="9626000.2200000007"/>
    <s v="Ongoing"/>
    <n v="0.79600000000000004"/>
    <s v="May 13, 2025"/>
    <d v="1899-12-30T00:00:00"/>
    <s v="CAR-ABRA-2024-04-005"/>
    <s v="2024-07-011"/>
    <s v="June15, 2024"/>
    <s v="June 21, 2024"/>
    <s v="July 03, 2024"/>
    <s v="July 12, 2024"/>
    <s v="September 3, 2024"/>
    <s v="SEMBRI CONSTRUCTION"/>
    <s v="suspended due to inaccesibility of roads"/>
    <n v="0"/>
    <n v="0"/>
    <n v="0"/>
    <n v="1"/>
    <n v="0"/>
    <n v="0"/>
    <n v="0"/>
    <n v="0"/>
    <n v="0"/>
    <n v="2"/>
    <n v="0"/>
    <n v="0"/>
    <n v="0"/>
    <n v="0"/>
    <n v="0"/>
    <n v="1"/>
    <n v="0"/>
    <n v="0"/>
    <n v="0.15"/>
    <n v="0.64600000000000002"/>
    <m/>
    <m/>
    <m/>
    <m/>
    <m/>
    <m/>
    <m/>
    <m/>
    <m/>
    <s v="1st"/>
  </r>
  <r>
    <x v="4"/>
    <x v="0"/>
    <s v="Apayao"/>
    <n v="135242"/>
    <s v="Namaltugan ES"/>
    <s v="CALANASAN (BAYAG)"/>
    <s v="Lone"/>
    <n v="1"/>
    <n v="2"/>
    <s v="CONSTRUCTION OF ONE (1) STOREY - TWO (2) CLASSROOMS SCHOOL BUILDING (WITH COMMON TOILET) WITH PROVISION OF SCHOOL FURNITURE, SOLAR PV ENERGY SYSTEM AND WATER SYSTEM"/>
    <n v="12848533.6"/>
    <n v="11097515.65"/>
    <s v="Completed"/>
    <n v="1"/>
    <s v="January 22,2025"/>
    <d v="1899-12-30T00:00:00"/>
    <s v="LMS-2024-002"/>
    <s v="N/A"/>
    <s v="Dec 28,2023"/>
    <s v="January 5,2024"/>
    <s v="January 22,2024"/>
    <s v="February 7,2024"/>
    <s v="June 17,2024"/>
    <s v="J.G. Yacas Construction,Supply and Equipment Rentals"/>
    <s v="ongoing correction of punchlist"/>
    <n v="0"/>
    <n v="0"/>
    <n v="0"/>
    <n v="0"/>
    <n v="1"/>
    <n v="0"/>
    <n v="0"/>
    <n v="0"/>
    <n v="0"/>
    <n v="0"/>
    <n v="2"/>
    <n v="0"/>
    <n v="0"/>
    <n v="0"/>
    <n v="0"/>
    <n v="0"/>
    <n v="1"/>
    <n v="0"/>
    <n v="1"/>
    <n v="0"/>
    <n v="4.25"/>
    <m/>
    <m/>
    <m/>
    <m/>
    <m/>
    <m/>
    <m/>
    <m/>
    <s v="3rd"/>
  </r>
  <r>
    <x v="4"/>
    <x v="0"/>
    <s v="Apayao"/>
    <n v="135257"/>
    <s v="Caglayan ES"/>
    <s v="CONNER"/>
    <s v="Lone"/>
    <n v="1"/>
    <n v="2"/>
    <s v="CONSTRUCTION OF ONE (1) STOREY - TWO (2) CLASSROOMS SCHOOL BUILDING (WITH COMMON TOILET) WITH PROVISION OF SCHOOL FURNITURE, SOLAR PV ENERGY SYSTEM AND WATER SYSTEM"/>
    <n v="11380362.069999998"/>
    <n v="12529250.6"/>
    <s v="Completed"/>
    <n v="1"/>
    <s v="January 17,2025"/>
    <d v="1899-12-30T00:00:00"/>
    <s v="LMS-2024-001"/>
    <s v="N/A"/>
    <s v="Dec 28,2023"/>
    <s v="January 5,2024"/>
    <s v="January 22,2024"/>
    <s v="February 7,2024"/>
    <s v="June 17,2024"/>
    <s v="J.G. Yacas Construction,Supply and Equipment Rentals"/>
    <s v="ongoing correction of punchlist"/>
    <n v="0"/>
    <n v="0"/>
    <n v="0"/>
    <n v="0"/>
    <n v="1"/>
    <n v="0"/>
    <n v="0"/>
    <n v="0"/>
    <n v="0"/>
    <n v="0"/>
    <n v="2"/>
    <n v="0"/>
    <n v="0"/>
    <n v="0"/>
    <n v="0"/>
    <n v="0"/>
    <n v="1"/>
    <n v="0"/>
    <n v="1"/>
    <n v="0"/>
    <n v="4.25"/>
    <m/>
    <m/>
    <m/>
    <m/>
    <m/>
    <m/>
    <m/>
    <m/>
    <s v="3rd"/>
  </r>
  <r>
    <x v="4"/>
    <x v="0"/>
    <s v="Benguet"/>
    <n v="135684"/>
    <s v="Yabyabuan MG School"/>
    <s v="SABLAN"/>
    <s v="Lone "/>
    <n v="1"/>
    <n v="2"/>
    <s v="CONSTRUCTION OF ONE (1) STOREY - TWO (2) CLASSROOMS SCHOOL BUILDING (WITH COMMON TOILET) WITH PROVISION OF RAINWATER COLLECTOR, SCHOOL FURNITURE, SOLAR PV ENERGY SYSTEM, WATER SYSTEM AND SITE DEVELOPMENT"/>
    <n v="18336389.210000001"/>
    <n v="17444882.84"/>
    <s v="Completed"/>
    <n v="1"/>
    <d v="2025-01-22T00:00:00"/>
    <d v="2025-01-15T00:00:00"/>
    <s v="LMS-2024-02"/>
    <s v="LMS-2024-02"/>
    <d v="2023-06-12T00:00:00"/>
    <d v="2023-12-13T00:00:00"/>
    <d v="2023-12-27T00:00:00"/>
    <d v="2024-02-07T00:00:00"/>
    <d v="2024-05-27T00:00:00"/>
    <s v="MANIMELDS CONSTRUCTION AND IRON WORKS"/>
    <n v="0"/>
    <n v="0"/>
    <n v="0"/>
    <n v="0"/>
    <n v="0"/>
    <n v="1"/>
    <n v="0"/>
    <n v="0"/>
    <n v="0"/>
    <n v="0"/>
    <n v="0"/>
    <n v="2"/>
    <n v="0"/>
    <n v="0"/>
    <n v="0"/>
    <n v="0"/>
    <n v="0"/>
    <n v="1"/>
    <n v="0"/>
    <n v="1"/>
    <n v="0"/>
    <n v="3.25"/>
    <m/>
    <m/>
    <m/>
    <m/>
    <m/>
    <m/>
    <m/>
    <m/>
    <s v="4th"/>
  </r>
  <r>
    <x v="4"/>
    <x v="0"/>
    <s v="Benguet"/>
    <n v="135685"/>
    <s v="Andolor ES"/>
    <s v="TUBA"/>
    <s v="Lone "/>
    <n v="1"/>
    <n v="2"/>
    <s v="CONSTRUCTION OF ONE (1) STOREY - TWO (2) CLASSROOMS SCHOOL BUILDING (WITH COMMON TOILET) WITH PROVISION OF RAINWATER COLLECTOR, SCHOOL FURNITURE, SOLAR PV ENERGY SYSTEM, WATER SYSTEM AND SITE DEVELOPMENT"/>
    <n v="15677245.35"/>
    <n v="14458792.439999999"/>
    <s v="Completed"/>
    <n v="1"/>
    <d v="2025-01-16T00:00:00"/>
    <d v="2025-01-10T00:00:00"/>
    <s v="LMS-2024-01"/>
    <s v="LMS-2024-01"/>
    <d v="2023-06-12T00:00:00"/>
    <d v="2023-12-13T00:00:00"/>
    <d v="2023-12-27T00:00:00"/>
    <d v="2024-02-07T00:00:00"/>
    <d v="2024-05-21T00:00:00"/>
    <s v="KAIT BUILDERS AND CONSTRUCTION"/>
    <n v="0"/>
    <n v="0"/>
    <n v="0"/>
    <n v="0"/>
    <n v="0"/>
    <n v="1"/>
    <n v="0"/>
    <n v="0"/>
    <n v="0"/>
    <n v="0"/>
    <n v="0"/>
    <n v="2"/>
    <n v="0"/>
    <n v="0"/>
    <n v="0"/>
    <n v="0"/>
    <n v="0"/>
    <n v="1"/>
    <n v="0"/>
    <n v="1"/>
    <n v="0"/>
    <n v="2.25"/>
    <m/>
    <m/>
    <m/>
    <m/>
    <m/>
    <m/>
    <m/>
    <m/>
    <s v="5th"/>
  </r>
  <r>
    <x v="4"/>
    <x v="0"/>
    <s v="Ifugao"/>
    <n v="135753"/>
    <s v="Halag E/S - Halag 3 (Riverside)"/>
    <s v="AGUINALDO"/>
    <s v="Lone "/>
    <n v="1"/>
    <n v="2"/>
    <s v="CONSTRUCTION OF ONE (1) STOREY TWO (2)  (WITH COMMON TOILET) WITH PROVISION OF SCHOOL FURNITURE, WATER SYSTEM, SLOPE PROTECTION AND PERIMETER FENCE (ONE BAY=3.0M)"/>
    <n v="16279751.9"/>
    <n v="15802017.060000001"/>
    <s v="Ongoing"/>
    <n v="0.75"/>
    <d v="2025-06-06T00:00:00"/>
    <d v="2025-06-02T00:00:00"/>
    <s v="n/a"/>
    <s v="2024-03"/>
    <d v="2023-11-28T00:00:00"/>
    <d v="2023-12-05T00:00:00"/>
    <d v="2023-12-18T00:00:00"/>
    <d v="2024-01-02T00:00:00"/>
    <d v="2024-05-31T00:00:00"/>
    <s v="MR-G Construction"/>
    <n v="0"/>
    <n v="0"/>
    <n v="0"/>
    <n v="0"/>
    <n v="1"/>
    <n v="0"/>
    <n v="0"/>
    <n v="0"/>
    <n v="0"/>
    <n v="0"/>
    <n v="2"/>
    <n v="0"/>
    <n v="0"/>
    <n v="0"/>
    <n v="0"/>
    <n v="0"/>
    <n v="1"/>
    <n v="0"/>
    <n v="0"/>
    <n v="0.43"/>
    <n v="0.32"/>
    <m/>
    <m/>
    <m/>
    <m/>
    <m/>
    <m/>
    <m/>
    <m/>
    <m/>
    <s v="5th"/>
  </r>
  <r>
    <x v="4"/>
    <x v="0"/>
    <s v="Ifugao"/>
    <n v="135912"/>
    <s v="Pulaan PS"/>
    <s v="LAMUT"/>
    <s v="Lone "/>
    <n v="1"/>
    <n v="4"/>
    <s v="CONSTRUCTION OF ONE (1) STOREY FOUR (4)  (WITH COMMON TOILET) WITH PROVISION OF SCHOOL FURNITURE, WATER SYSTEM,CONCRETE PAVEMENT AND PERIMETER FENCE (ONE BAY=3.0M)"/>
    <n v="18781299.099999998"/>
    <n v="17620179.52"/>
    <s v="Ongoing"/>
    <n v="0.73"/>
    <d v="2025-06-06T00:00:00"/>
    <d v="1899-12-30T00:00:00"/>
    <s v="n/a"/>
    <s v="2024-04"/>
    <d v="2023-11-28T00:00:00"/>
    <d v="2023-12-05T00:00:00"/>
    <d v="2023-12-18T00:00:00"/>
    <d v="2024-01-18T00:00:00"/>
    <d v="2024-05-31T00:00:00"/>
    <s v="Al Muhandis Construction"/>
    <n v="0"/>
    <n v="0"/>
    <n v="0"/>
    <n v="0"/>
    <n v="1"/>
    <n v="0"/>
    <n v="0"/>
    <n v="0"/>
    <n v="0"/>
    <n v="0"/>
    <n v="4"/>
    <n v="0"/>
    <n v="0"/>
    <n v="0"/>
    <n v="0"/>
    <n v="0"/>
    <n v="1"/>
    <n v="0"/>
    <n v="0"/>
    <n v="0.22"/>
    <n v="0.51"/>
    <m/>
    <m/>
    <m/>
    <m/>
    <m/>
    <m/>
    <m/>
    <m/>
    <m/>
    <s v="2nd"/>
  </r>
  <r>
    <x v="4"/>
    <x v="0"/>
    <s v="Kalinga"/>
    <n v="136052"/>
    <s v="Taggay Elementary School"/>
    <s v="PINUKPUK"/>
    <s v="Lone "/>
    <n v="1"/>
    <n v="3"/>
    <s v="PROPOSED CONSTRUCTION OF ONE (1) STOREY - THREE (3) CLASSROOMS SCHOOL BUILDING (WITH COMMON TOILET) WITH PROVISION OF SCHOOL FURNITURE, WATER SYSTEM AND SITE LEVELING/IMPROVEMENT"/>
    <n v="17317546.859999999"/>
    <n v="16893904.27"/>
    <s v="Ongoing"/>
    <n v="0.7"/>
    <s v="March 19, 2025"/>
    <d v="1899-12-30T00:00:00"/>
    <s v="LMS 2024-CAR-KALINA-001"/>
    <s v="LMS 2024-CAR-KALINA-001"/>
    <s v="November 24, 2023"/>
    <s v="December 5, 2023"/>
    <s v="December 19, 2023"/>
    <s v="February 5, 2024"/>
    <s v="August 14, 2024"/>
    <s v="Mighty Stellar Development Construction"/>
    <n v="0"/>
    <n v="0"/>
    <n v="0"/>
    <n v="0"/>
    <n v="1"/>
    <n v="0"/>
    <n v="0"/>
    <n v="0"/>
    <n v="0"/>
    <n v="0"/>
    <n v="3"/>
    <n v="0"/>
    <n v="0"/>
    <n v="0"/>
    <n v="0"/>
    <n v="0"/>
    <n v="1"/>
    <n v="0"/>
    <n v="0"/>
    <n v="0.35"/>
    <n v="0.35"/>
    <m/>
    <m/>
    <m/>
    <m/>
    <m/>
    <m/>
    <m/>
    <m/>
    <m/>
    <s v="4th"/>
  </r>
  <r>
    <x v="4"/>
    <x v="0"/>
    <s v="Kalinga"/>
    <n v="136064"/>
    <s v="Liwan West Annex (Alibangbang PS)"/>
    <s v="RIZAL (LIWAN)"/>
    <s v="Lone "/>
    <n v="1"/>
    <n v="3"/>
    <s v="PROPOSED CONSTRUCTION OF ONE (1) STOREY - THREE (3) CLASSROOMS SCHOOL BUILDING (WITH OUT TOILET) WITH PROVISION OF WATER AND SANITATION FACILITIES (4-SEATER), SCHOOL FURNITURE, SOLAR ENERGY SYSTEM AND PEREMETER FENCE "/>
    <n v="19599915.890000001"/>
    <n v="19115517.140000001"/>
    <s v="Ongoing"/>
    <n v="0.7"/>
    <s v="April 7, 2025"/>
    <d v="1899-12-30T00:00:00"/>
    <s v="LMS 2024-CAR-KALINA-002"/>
    <s v="LMS 2024-CAR-KALINA-002"/>
    <s v="November 24, 2023"/>
    <s v="December 5, 2023"/>
    <s v="December 19, 2023"/>
    <s v="January 30, 2024"/>
    <s v="August 18, 2024"/>
    <s v="CNL Construction"/>
    <n v="0"/>
    <n v="0"/>
    <n v="0"/>
    <n v="0"/>
    <n v="1"/>
    <n v="0"/>
    <n v="0"/>
    <n v="0"/>
    <n v="0"/>
    <n v="0"/>
    <n v="3"/>
    <n v="0"/>
    <n v="0"/>
    <n v="0"/>
    <n v="0"/>
    <n v="0"/>
    <n v="1"/>
    <n v="0"/>
    <n v="0"/>
    <n v="0.35"/>
    <n v="0.35"/>
    <m/>
    <m/>
    <m/>
    <m/>
    <m/>
    <m/>
    <m/>
    <m/>
    <m/>
    <s v="3rd"/>
  </r>
  <r>
    <x v="4"/>
    <x v="0"/>
    <s v="Mt. Province"/>
    <n v="136308"/>
    <s v="Natta'longan Elementary School"/>
    <s v="PARACELIS"/>
    <s v="Lone "/>
    <n v="1"/>
    <n v="4"/>
    <s v="CONSTRUCTION OF 2 UNITS ONE (1) STOREY - TWO (2) CLASSROOMS SCHOOL BUILDING (ELEVATED) (WITH COMMON TOILET) WITH PROVISION OF SCHOOL FURNITURE, SOLAR PV ENERGY SYSTEM AND WATER SYSTEM"/>
    <n v="50525998.850000001"/>
    <n v="49519489.880000003"/>
    <s v="Ongoing"/>
    <n v="0.76"/>
    <d v="2025-05-01T00:00:00"/>
    <d v="1899-12-30T00:00:00"/>
    <s v="INFRA-2023 -007"/>
    <s v="INFRA-2023 -007"/>
    <s v="November 25, 2023"/>
    <s v="December 4, 2023"/>
    <s v="December 18, 2023"/>
    <s v="December 27, 2023"/>
    <d v="2024-07-05T00:00:00"/>
    <s v="APO General Construction"/>
    <n v="0"/>
    <n v="0"/>
    <n v="0"/>
    <n v="0"/>
    <n v="1"/>
    <n v="0"/>
    <n v="0"/>
    <n v="0"/>
    <n v="0"/>
    <n v="0"/>
    <n v="4"/>
    <n v="0"/>
    <n v="0"/>
    <n v="0"/>
    <n v="0"/>
    <n v="0"/>
    <n v="1"/>
    <n v="0"/>
    <n v="0"/>
    <n v="0.75"/>
    <n v="1.0000000000000009E-2"/>
    <m/>
    <m/>
    <m/>
    <m/>
    <m/>
    <m/>
    <m/>
    <m/>
    <m/>
    <s v="1st"/>
  </r>
  <r>
    <x v="4"/>
    <x v="0"/>
    <s v="Mt. Province"/>
    <n v="136331"/>
    <s v="Tambingan Elementary School"/>
    <s v="SABANGAN"/>
    <s v="Lone "/>
    <n v="1"/>
    <n v="4"/>
    <s v="CONSTRUCTION OF 2 UNITS ONE (1) STOREY - TWO (2) CLASSROOMS SCHOOL BUILDING (WITH COMMON TOILET) WITH PROVISION OF SCHOOL FURNITURE, SOLAR PV ENERGY SYSTEM AND WATER SYSTEM"/>
    <n v="51045855.219999999"/>
    <n v="50030042.700000003"/>
    <s v="Ongoing"/>
    <n v="0.82"/>
    <d v="2025-05-31T00:00:00"/>
    <d v="1899-12-30T00:00:00"/>
    <s v="INFRA-2023 -008"/>
    <s v="INFRA-2023 -008"/>
    <s v="November 25, 2023"/>
    <s v="December 4, 2023"/>
    <s v="December 18, 2023"/>
    <s v="December 27, 2023"/>
    <d v="2024-07-05T00:00:00"/>
    <s v="FB Bantales Eng'g &amp; Const'n"/>
    <n v="0"/>
    <n v="0"/>
    <n v="0"/>
    <n v="0"/>
    <n v="1"/>
    <n v="0"/>
    <n v="0"/>
    <n v="0"/>
    <n v="0"/>
    <n v="0"/>
    <n v="4"/>
    <n v="0"/>
    <n v="0"/>
    <n v="0"/>
    <n v="0"/>
    <n v="0"/>
    <n v="1"/>
    <n v="0"/>
    <n v="0"/>
    <n v="0.8"/>
    <n v="1.9999999999999907E-2"/>
    <m/>
    <m/>
    <m/>
    <m/>
    <m/>
    <m/>
    <m/>
    <m/>
    <m/>
    <s v="1st"/>
  </r>
  <r>
    <x v="4"/>
    <x v="0"/>
    <s v="Tabuk City"/>
    <n v="220525"/>
    <s v="BURAYUKAN ELEMENTARY SCHOOL"/>
    <s v="CITY OF TABUK (Capital)"/>
    <s v="Lone "/>
    <n v="1"/>
    <n v="4"/>
    <s v="PROPOSED CONSTRUCTION OF ONE (1) STOREY - FOUR (4) CLASSROOMS SCHOOL BUILDING (WITH COMMON TOILET) WITH PROVISION OF RAINWATER COLLECTOR, SCHOOL FURNITURE, PERIMETER FENCE, SlOPE PROTECTION, SCHOOL GATE AND WATER SYSTEM"/>
    <n v="26997429.039999999"/>
    <n v="26751878.940000001"/>
    <s v="Completed"/>
    <n v="1"/>
    <s v="February 9 ,2025"/>
    <d v="2024-11-01T00:00:00"/>
    <s v="I-2023-4"/>
    <s v="I-2023-4"/>
    <s v="December 2 - December 21, 2023"/>
    <s v="December 8, 2023 @ 8:00pm"/>
    <s v="December 21, 2023 @ 10:00am"/>
    <s v="January 22, 2024"/>
    <s v="May 15, 2024"/>
    <s v="Bangyan 3D Construction"/>
    <n v="0"/>
    <n v="0"/>
    <n v="0"/>
    <n v="0"/>
    <n v="0"/>
    <n v="1"/>
    <n v="0"/>
    <n v="0"/>
    <n v="0"/>
    <n v="0"/>
    <n v="0"/>
    <n v="4"/>
    <n v="0"/>
    <n v="0"/>
    <n v="0"/>
    <n v="0"/>
    <n v="0"/>
    <n v="1"/>
    <n v="0"/>
    <n v="1"/>
    <n v="0"/>
    <n v="11.24"/>
    <m/>
    <m/>
    <m/>
    <m/>
    <m/>
    <m/>
    <m/>
    <m/>
    <s v="3rd"/>
  </r>
  <r>
    <x v="4"/>
    <x v="0"/>
    <s v="Tabuk City"/>
    <n v="136111"/>
    <s v="SOTTO ELEMENTARY SCHOOL"/>
    <s v="CITY OF TABUK (Capital)"/>
    <s v="Lone "/>
    <n v="1"/>
    <n v="4"/>
    <s v="PROPOSED CONSTRUCTION OF ONE (1) STOREY - FOUR (4) CLASSROOMS SCHOOL BUILDING (WITH COMMON TOILET) WITH PROVISION OF RAINWATER COLLECTOR, SCHOOL FURNITURE, PERIMETER FENCE, SlOPE PROTECTION, SCHOOL GATE AND WATER SYSTEM"/>
    <n v="24327074.029999997"/>
    <n v="24078626.440000001"/>
    <s v="Completed"/>
    <n v="1"/>
    <s v="February 9 ,2025"/>
    <d v="2024-11-01T00:00:00"/>
    <s v="I-2024-I"/>
    <s v="I-2024-I"/>
    <s v="January 3 - January 22, 2024"/>
    <s v="January 10, 2024 @ 10:00am"/>
    <s v="January 22, 2024 @ 1:00pm"/>
    <s v="January 26, 2024"/>
    <s v="May 15, 2024"/>
    <s v="Bangyan 3D Construction"/>
    <n v="0"/>
    <n v="0"/>
    <n v="0"/>
    <n v="0"/>
    <n v="0"/>
    <n v="1"/>
    <n v="0"/>
    <n v="0"/>
    <n v="0"/>
    <n v="0"/>
    <n v="0"/>
    <n v="4"/>
    <n v="0"/>
    <n v="0"/>
    <n v="0"/>
    <n v="0"/>
    <n v="0"/>
    <n v="1"/>
    <n v="0"/>
    <n v="1"/>
    <n v="0"/>
    <n v="11.24"/>
    <m/>
    <m/>
    <m/>
    <m/>
    <m/>
    <m/>
    <m/>
    <m/>
    <s v="1st"/>
  </r>
  <r>
    <x v="4"/>
    <x v="1"/>
    <s v="Agusan del Norte"/>
    <n v="131588"/>
    <s v="RAM Elementary School"/>
    <s v="TUBAY"/>
    <s v="2nd"/>
    <n v="1"/>
    <n v="4"/>
    <s v=": CONSTRUCTION OF TWO (2) UNITS ONE (1) STOREY TWO (2) CLASSROOMS SCHOOL BUILDING  (WITH COMMON TOILET) WITH PROVISION OF RAINWATER COLLECTOR SCHOOL FURNITURE, SOLAR PV ENERGY SYSTEM AND WATER SYSTEM"/>
    <n v="23088243.68"/>
    <n v="0"/>
    <s v="Ongoing"/>
    <n v="0.7"/>
    <d v="1899-12-30T00:00:00"/>
    <d v="1899-12-30T00:00:00"/>
    <n v="0"/>
    <n v="0"/>
    <d v="1899-12-30T00:00:00"/>
    <d v="1899-12-30T00:00:00"/>
    <d v="1899-12-30T00:00:00"/>
    <d v="1899-12-30T00:00:00"/>
    <d v="1899-12-30T00:00:00"/>
    <n v="0"/>
    <n v="0"/>
    <n v="0"/>
    <n v="0"/>
    <n v="0"/>
    <n v="1"/>
    <n v="0"/>
    <n v="0"/>
    <n v="0"/>
    <n v="0"/>
    <n v="0"/>
    <n v="4"/>
    <n v="0"/>
    <n v="0"/>
    <n v="0"/>
    <n v="0"/>
    <n v="0"/>
    <n v="1"/>
    <n v="0"/>
    <n v="0"/>
    <n v="0"/>
    <n v="0.7"/>
    <m/>
    <m/>
    <m/>
    <m/>
    <m/>
    <m/>
    <m/>
    <m/>
    <m/>
    <s v="5th"/>
  </r>
  <r>
    <x v="4"/>
    <x v="1"/>
    <s v="Agusan del Sur"/>
    <n v="212051"/>
    <s v="Jose T. Cuyos, Sr. I PS"/>
    <s v="ROSARIO"/>
    <s v="1st "/>
    <n v="1"/>
    <n v="4"/>
    <s v="CONSTRUCTION OF TWO(2) UNITS - ONE (1) STOREY - TWO (2) CLASSROOMS SCHOOL BUILDING (WITH COMMON TOILET) WITH PROVISION OF RAINWATER COLLECTOR, SCHOOL FURNITURE and SOLAR PV ENERGY SYSTEM"/>
    <n v="20300220.620000001"/>
    <n v="17777918.710000001"/>
    <s v="Completed"/>
    <n v="1"/>
    <d v="2025-01-07T00:00:00"/>
    <d v="2025-01-07T00:00:00"/>
    <s v="2024-06-028"/>
    <s v="2024-04-010"/>
    <d v="2024-05-01T00:00:00"/>
    <d v="2024-05-07T00:00:00"/>
    <d v="2024-05-20T00:00:00"/>
    <d v="2024-06-05T00:00:00"/>
    <d v="2024-08-07T00:00:00"/>
    <s v="OBMB BUILDERS"/>
    <n v="0"/>
    <n v="0"/>
    <n v="0"/>
    <n v="0"/>
    <n v="0"/>
    <n v="1"/>
    <n v="0"/>
    <n v="0"/>
    <n v="0"/>
    <n v="0"/>
    <n v="0"/>
    <n v="4"/>
    <n v="0"/>
    <n v="0"/>
    <n v="0"/>
    <n v="0"/>
    <n v="0"/>
    <n v="1"/>
    <n v="0"/>
    <n v="1"/>
    <n v="0"/>
    <n v="4.25"/>
    <m/>
    <m/>
    <m/>
    <m/>
    <m/>
    <m/>
    <m/>
    <m/>
    <s v="4th"/>
  </r>
  <r>
    <x v="4"/>
    <x v="1"/>
    <s v="Bayugan City"/>
    <n v="131643"/>
    <s v="Taglibas ES"/>
    <s v="CITY OF BAYUGAN"/>
    <s v="1st"/>
    <n v="1"/>
    <n v="4"/>
    <s v="CONSTRUCTION OF TWO (2) UNITS ONE (1) STOREY TWO (2) CLASSROOMS SCHOOL BUILDING  (WITH COMMON TOILET) WITH PROVISION OF RAINWATER SCHOOL FURNITURE, SOLAR PV ENERGY SYSTEM AND WATER SYSTEM COLLECTOR, "/>
    <n v="22961884"/>
    <n v="0"/>
    <s v="Ongoing"/>
    <n v="0.85"/>
    <d v="1899-12-30T00:00:00"/>
    <d v="1899-12-30T00:00:00"/>
    <n v="0"/>
    <n v="0"/>
    <d v="1899-12-30T00:00:00"/>
    <d v="1899-12-30T00:00:00"/>
    <d v="1899-12-30T00:00:00"/>
    <d v="1899-12-30T00:00:00"/>
    <d v="1899-12-30T00:00:00"/>
    <n v="0"/>
    <s v="Mt. Ararat realigned to Taglibas ES"/>
    <n v="0"/>
    <n v="0"/>
    <n v="0"/>
    <n v="1"/>
    <n v="0"/>
    <n v="0"/>
    <n v="0"/>
    <n v="0"/>
    <n v="0"/>
    <n v="4"/>
    <n v="0"/>
    <n v="0"/>
    <n v="0"/>
    <n v="0"/>
    <n v="0"/>
    <n v="1"/>
    <n v="0"/>
    <n v="0"/>
    <n v="0"/>
    <n v="0.85"/>
    <m/>
    <m/>
    <m/>
    <m/>
    <n v="1"/>
    <n v="4"/>
    <n v="22961884"/>
    <m/>
    <m/>
    <s v="4th"/>
  </r>
  <r>
    <x v="4"/>
    <x v="1"/>
    <s v="Butuan City"/>
    <n v="132072"/>
    <s v="Doña Teodora ES"/>
    <s v="BUTUAN CITY (Capital)"/>
    <s v="1st"/>
    <n v="1"/>
    <n v="6"/>
    <s v="CONSTRUCTION OF SCHOOL BUILDING (WITH TOILET) WITH PROVISION OF RAINWATER COLLECTOR, SCHOOL FURNITURE, SOLAR PV ENERGY SYSTEM, WATER SYSTEM AND FLOOD MARKER "/>
    <n v="27272727.27"/>
    <n v="25950680.710000001"/>
    <s v="Ongoing"/>
    <n v="0.95"/>
    <d v="1899-12-30T00:00:00"/>
    <d v="1899-12-30T00:00:00"/>
    <n v="0"/>
    <n v="0"/>
    <d v="1899-12-30T00:00:00"/>
    <d v="1899-12-30T00:00:00"/>
    <d v="1899-12-30T00:00:00"/>
    <d v="1899-12-30T00:00:00"/>
    <d v="1899-12-30T00:00:00"/>
    <n v="0"/>
    <s v="with suballotment already downloaded"/>
    <n v="0"/>
    <n v="0"/>
    <n v="0"/>
    <n v="1"/>
    <n v="0"/>
    <n v="0"/>
    <n v="0"/>
    <n v="0"/>
    <n v="0"/>
    <n v="6"/>
    <n v="0"/>
    <n v="0"/>
    <n v="0"/>
    <n v="0"/>
    <n v="0"/>
    <n v="1"/>
    <n v="0"/>
    <n v="0"/>
    <n v="0.95"/>
    <n v="0"/>
    <m/>
    <m/>
    <m/>
    <m/>
    <m/>
    <m/>
    <m/>
    <m/>
    <m/>
    <s v="4th"/>
  </r>
  <r>
    <x v="4"/>
    <x v="1"/>
    <s v="Cabadbaran City"/>
    <n v="330101"/>
    <s v="Puting Bato National High School"/>
    <s v="CITY OF CABADBARAN"/>
    <s v="2nd"/>
    <n v="1"/>
    <n v="4"/>
    <s v="PROPOSED CONSTRUCTION OF ONE (1) STOREY - FOUR (4) CLASSROOMS SCHOOL BUILDING (WITH COMMON TOILET) WITH PROVISION OF RAINWATER COLLECTOR, SCHOOL FURNITURE, SOLAR PV ENERGY SYSTEM, AND WATER SYSTEM"/>
    <n v="22850951.919999998"/>
    <n v="2923591.71"/>
    <s v="Ongoing"/>
    <n v="0.9"/>
    <d v="2025-01-31T00:00:00"/>
    <d v="1899-12-30T00:00:00"/>
    <n v="10312123"/>
    <n v="10312123"/>
    <d v="2023-11-13T00:00:00"/>
    <d v="2023-11-09T00:00:00"/>
    <d v="2023-12-06T00:00:00"/>
    <d v="2024-05-24T00:00:00"/>
    <d v="2024-05-24T00:00:00"/>
    <s v="RELY CONSTRUCTION"/>
    <n v="0"/>
    <n v="0"/>
    <n v="0"/>
    <n v="0"/>
    <n v="1"/>
    <n v="0"/>
    <n v="0"/>
    <n v="0"/>
    <n v="0"/>
    <n v="0"/>
    <n v="4"/>
    <n v="0"/>
    <n v="0"/>
    <n v="0"/>
    <n v="0"/>
    <n v="0"/>
    <n v="1"/>
    <n v="0"/>
    <n v="0"/>
    <n v="0.9"/>
    <n v="0"/>
    <m/>
    <m/>
    <m/>
    <m/>
    <m/>
    <m/>
    <m/>
    <m/>
    <m/>
    <s v="5th"/>
  </r>
  <r>
    <x v="4"/>
    <x v="1"/>
    <s v="Dinagat Island"/>
    <n v="132558"/>
    <s v="Sta Cruz Elementary School"/>
    <s v="TUBAJON"/>
    <s v="Lone"/>
    <n v="1"/>
    <n v="4"/>
    <s v="PROPOSED CONSTRUCTION OF ONE (1) STOREY-FOUR (4) CLASSROOMS SCHOOL BUILDING (WITH COMMON TOILET) WITH PROVISION OF RAIN WATER COLLECTOR, SOLAR PV ENERGY SYSTEM, FURNITURES AND WATER SYSTEM"/>
    <n v="22210093.610000003"/>
    <n v="21098025.140000001"/>
    <s v="Completed"/>
    <n v="1"/>
    <d v="2024-11-20T00:00:00"/>
    <d v="2025-05-22T00:00:00"/>
    <s v="INFRA2023-004"/>
    <s v="INFRA2023-004"/>
    <d v="2023-12-04T00:00:00"/>
    <d v="2023-12-11T00:00:00"/>
    <d v="2024-01-03T00:00:00"/>
    <d v="2024-01-31T00:00:00"/>
    <d v="2024-05-25T00:00:00"/>
    <s v="RJB CONSTRUCTION AND SUPPLY"/>
    <n v="0"/>
    <n v="0"/>
    <n v="0"/>
    <n v="0"/>
    <n v="0"/>
    <n v="1"/>
    <n v="0"/>
    <n v="0"/>
    <n v="0"/>
    <n v="0"/>
    <n v="0"/>
    <n v="4"/>
    <n v="0"/>
    <n v="0"/>
    <n v="0"/>
    <n v="0"/>
    <n v="0"/>
    <n v="1"/>
    <n v="0"/>
    <n v="1"/>
    <n v="0"/>
    <n v="4.25"/>
    <m/>
    <m/>
    <m/>
    <m/>
    <m/>
    <m/>
    <m/>
    <m/>
    <s v="5th"/>
  </r>
  <r>
    <x v="4"/>
    <x v="1"/>
    <s v="Siargao"/>
    <n v="132223"/>
    <s v="N.Sering  Comm. Sch.ES"/>
    <s v="SOCORRO"/>
    <s v="1st"/>
    <n v="1"/>
    <n v="2"/>
    <s v="CONSTRUCTION OF SCHOOL BUILDING (WITH TOILET) WITH PROVISION OF RAINWATER COLLECTOR, SCHOOL FURNITURE, SOLAR PV ENERGY SYSTEM, WATER SYSTEM AND FLOOD MARKER "/>
    <n v="16637813.310000001"/>
    <n v="16378679.01"/>
    <s v="Ongoing"/>
    <n v="0.18"/>
    <d v="2024-08-27T00:00:00"/>
    <d v="1899-12-30T00:00:00"/>
    <s v="BEFF-INFRA2024-001"/>
    <s v="BEFF-INFRA2024-001"/>
    <d v="2024-01-27T00:00:00"/>
    <d v="2024-02-07T00:00:00"/>
    <d v="2024-04-02T00:00:00"/>
    <d v="2024-04-02T00:00:00"/>
    <d v="2024-05-29T00:00:00"/>
    <s v="AN ESCALANTE CONSTRUCTION INC."/>
    <n v="0"/>
    <n v="0"/>
    <n v="0"/>
    <n v="0"/>
    <n v="1"/>
    <n v="0"/>
    <n v="0"/>
    <n v="0"/>
    <n v="0"/>
    <n v="0"/>
    <n v="2"/>
    <n v="0"/>
    <n v="0"/>
    <n v="0"/>
    <n v="0"/>
    <n v="0"/>
    <n v="1"/>
    <n v="0"/>
    <n v="0"/>
    <n v="0.18"/>
    <n v="0"/>
    <m/>
    <m/>
    <m/>
    <m/>
    <m/>
    <m/>
    <m/>
    <m/>
    <m/>
    <s v="1st"/>
  </r>
  <r>
    <x v="4"/>
    <x v="1"/>
    <s v="Surigao City"/>
    <n v="132242"/>
    <s v="Alegria ES"/>
    <s v="SURIGAO CITY (Capital)"/>
    <s v="2nd "/>
    <n v="1"/>
    <n v="4"/>
    <s v="CONSTRUCTION OF ONE (1) STOREY - FOUR (4) CLASSROOMS SCHOOL BUILDING (WITH COMMON TOILET) WITH PROVISION OF RAINWATER COLLECTOR, SCHOOL FURNITURE, SOLAR PV ENERGY SYSTEM, AND WATER SYSTEM"/>
    <n v="22395355.379999999"/>
    <n v="18148693.460000001"/>
    <s v="Completed"/>
    <n v="1"/>
    <d v="2025-01-21T00:00:00"/>
    <d v="2025-01-20T00:00:00"/>
    <s v="2023-11-577"/>
    <s v="FY-2023-INFRA-015"/>
    <d v="2023-12-10T00:00:00"/>
    <d v="2023-12-18T00:00:00"/>
    <d v="2024-01-05T00:00:00"/>
    <d v="2024-07-26T00:00:00"/>
    <d v="2024-08-09T00:00:00"/>
    <s v="RELY CONSTRUCTION AND SUPPLY INC."/>
    <n v="0"/>
    <n v="0"/>
    <n v="0"/>
    <n v="0"/>
    <n v="0"/>
    <n v="1"/>
    <n v="0"/>
    <n v="0"/>
    <n v="0"/>
    <n v="0"/>
    <n v="0"/>
    <n v="4"/>
    <n v="0"/>
    <n v="0"/>
    <n v="0"/>
    <n v="0"/>
    <n v="0"/>
    <n v="1"/>
    <n v="0"/>
    <n v="1"/>
    <n v="0"/>
    <n v="4.25"/>
    <m/>
    <m/>
    <m/>
    <m/>
    <m/>
    <m/>
    <m/>
    <m/>
    <s v="1st"/>
  </r>
  <r>
    <x v="4"/>
    <x v="1"/>
    <s v="Surigao del Norte"/>
    <n v="132481"/>
    <s v="Sani-Sani PS"/>
    <s v="PLACER"/>
    <s v="2nd"/>
    <n v="1"/>
    <n v="2"/>
    <s v="CONSTRUCTION OF 1STY2CL (WITH TOILET) WITH PROVISION OF RAINWATER COLLECTOR, SCHOOL FURNITURE, SOLAR PV ENERGY SYSTEM, WATER SYSTEM AND FLOOD MARKER "/>
    <n v="18036516.810000002"/>
    <n v="17823108.98"/>
    <s v="Completed"/>
    <n v="1"/>
    <d v="2024-10-20T00:00:00"/>
    <d v="2024-12-09T00:00:00"/>
    <s v="2024-001-LMS-CARAGA"/>
    <s v="INFRA003-2024"/>
    <d v="2023-11-09T00:00:00"/>
    <d v="2023-11-16T00:00:00"/>
    <d v="2023-11-28T00:00:00"/>
    <d v="2024-05-09T00:00:00"/>
    <d v="2024-05-13T00:00:00"/>
    <s v="RJB CONSTRUCTION AND SUPPLY"/>
    <s v="WITH TIME EXTENSION"/>
    <n v="0"/>
    <n v="0"/>
    <n v="0"/>
    <n v="0"/>
    <n v="1"/>
    <n v="0"/>
    <n v="0"/>
    <n v="0"/>
    <n v="0"/>
    <n v="0"/>
    <n v="2"/>
    <n v="0"/>
    <n v="0"/>
    <n v="0"/>
    <n v="0"/>
    <n v="0"/>
    <n v="1"/>
    <n v="0"/>
    <n v="1"/>
    <n v="0"/>
    <n v="4.25"/>
    <m/>
    <m/>
    <m/>
    <m/>
    <m/>
    <m/>
    <m/>
    <m/>
    <s v="4th"/>
  </r>
  <r>
    <x v="4"/>
    <x v="1"/>
    <s v="Surigao del Sur"/>
    <n v="500571"/>
    <s v="Pakwan Integrated School"/>
    <s v="LANUZA"/>
    <s v="1st"/>
    <n v="1"/>
    <n v="4"/>
    <s v="PROPOSED CONSTRUCTION OF ONE (1) STOREY - FOUR (4) CLASSROOMS SCHOOL BUILDING (WITH COMMON TOILET) WITH PROVISION OF RAINWATER COLLECTOR, SCHOOL FURNITURE, SOLAR PV ENERGY SYSTEM, AND WATER SYSTEM"/>
    <n v="21869030.829999998"/>
    <n v="21626168.4137371"/>
    <s v="Ongoing"/>
    <n v="0.9"/>
    <d v="2025-04-12T00:00:00"/>
    <d v="1899-12-30T00:00:00"/>
    <s v="LMS 2024 - R XIII - SURIGAO DEL SUR - 003"/>
    <s v="008 - 2024"/>
    <d v="2023-11-09T00:00:00"/>
    <d v="2023-11-15T00:00:00"/>
    <d v="2023-11-30T00:00:00"/>
    <d v="2024-02-19T00:00:00"/>
    <d v="2024-10-14T00:00:00"/>
    <s v="RELY CONSTRUCTION AND SUPPLY"/>
    <s v="Contract time extension approved due to impassable roads caused by severe weather"/>
    <n v="0"/>
    <n v="0"/>
    <n v="0"/>
    <n v="1"/>
    <n v="0"/>
    <n v="0"/>
    <n v="0"/>
    <n v="0"/>
    <n v="0"/>
    <n v="4"/>
    <n v="0"/>
    <n v="0"/>
    <n v="0"/>
    <n v="0"/>
    <n v="0"/>
    <n v="1"/>
    <n v="0"/>
    <n v="0"/>
    <n v="0.9"/>
    <n v="0"/>
    <m/>
    <m/>
    <m/>
    <m/>
    <m/>
    <m/>
    <m/>
    <m/>
    <m/>
    <s v="4th"/>
  </r>
  <r>
    <x v="4"/>
    <x v="1"/>
    <s v="Tandag City"/>
    <n v="132965"/>
    <s v="Hitaob Elementary School"/>
    <s v="CITY OF TANDAG (Capital)"/>
    <s v="1st "/>
    <n v="1"/>
    <n v="4"/>
    <s v="PROPOSED CONSTRUCTION OF ONE (1) STOREY - FOUR (4) CLASSROOMS SCHOOL BUILDING (WITH COMMON TOILET) WITH PROVISION OF RAINWATER COLLECTOR, SCHOOL FURNITURE, SOLAR PV ENERGY SYSTEM, AND WATER SYSTEM"/>
    <n v="22162351.68"/>
    <n v="17311234.52"/>
    <s v="Ongoing"/>
    <n v="0.4"/>
    <d v="2025-01-07T00:00:00"/>
    <d v="1899-12-30T00:00:00"/>
    <s v="2023-11-201"/>
    <n v="0"/>
    <d v="2023-11-29T00:00:00"/>
    <d v="2023-12-07T00:00:00"/>
    <d v="2023-12-27T00:00:00"/>
    <d v="2024-01-10T00:00:00"/>
    <d v="2024-07-09T00:00:00"/>
    <s v="Grandstellar Builders Inc."/>
    <s v="with time extension and suspension"/>
    <n v="0"/>
    <n v="0"/>
    <n v="0"/>
    <n v="1"/>
    <n v="0"/>
    <n v="0"/>
    <n v="0"/>
    <n v="0"/>
    <n v="0"/>
    <n v="4"/>
    <n v="0"/>
    <n v="0"/>
    <n v="0"/>
    <n v="0"/>
    <n v="0"/>
    <n v="1"/>
    <n v="0"/>
    <n v="0"/>
    <n v="0.4"/>
    <n v="0"/>
    <m/>
    <m/>
    <m/>
    <m/>
    <m/>
    <m/>
    <m/>
    <m/>
    <m/>
    <s v="4th"/>
  </r>
  <r>
    <x v="4"/>
    <x v="2"/>
    <s v="La Union"/>
    <n v="101087"/>
    <s v="Sasaba PS"/>
    <s v="SANTOL"/>
    <s v="1st "/>
    <n v="1"/>
    <n v="3"/>
    <s v="PROPOSED CONSTRUCTION OF ONE (1) STOREY - THREE (3) CLASSROOMS SCHOOL BUILDING (WITH COMMON TOILET) WITH PROVISION OF RAINWATER COLLECTOR, SCHOOL FURNITURE, PERIMETER FENCE (1 BAY = 3.0m), SOLAR PV ENERGY SYSTEM, AND WATER SYSTEM"/>
    <n v="17022941.100000001"/>
    <n v="16772636.16"/>
    <s v="Completed"/>
    <n v="1"/>
    <d v="2024-12-20T00:00:00"/>
    <d v="2024-12-10T00:00:00"/>
    <s v="2024LMS RO1-01"/>
    <s v="SDOLU-2024 LMS-01"/>
    <d v="2024-08-04T00:00:00"/>
    <d v="2024-03-26T00:00:00"/>
    <d v="2024-04-11T00:00:00"/>
    <d v="2024-04-18T00:00:00"/>
    <d v="2024-06-24T00:00:00"/>
    <s v="DPV BUILDERS AND CONSTRUCTION SUPPLY"/>
    <s v="Completed"/>
    <n v="0"/>
    <n v="0"/>
    <n v="0"/>
    <n v="0"/>
    <n v="1"/>
    <n v="0"/>
    <n v="0"/>
    <n v="0"/>
    <n v="0"/>
    <n v="0"/>
    <n v="3"/>
    <n v="0"/>
    <n v="0"/>
    <n v="0"/>
    <n v="0"/>
    <n v="0"/>
    <n v="1"/>
    <n v="0"/>
    <n v="1"/>
    <n v="0"/>
    <n v="2.25"/>
    <m/>
    <m/>
    <m/>
    <m/>
    <m/>
    <m/>
    <m/>
    <m/>
    <s v="1st"/>
  </r>
  <r>
    <x v="4"/>
    <x v="2"/>
    <s v="La Union"/>
    <n v="100821"/>
    <s v="Bitag Elementary School"/>
    <s v="ARINGAY"/>
    <s v="2nd"/>
    <n v="1"/>
    <n v="3"/>
    <s v="PROPOSED CONSTRUCTION OF ONE (1) STOREY - THREE (3) CLASSROOMS SCHOOL BUILDING (WITH COMMON TOILET) WITH PROVISION OF RAINWATER COLLECTOR, SCHOOL FURNITURE, PERIMETER FENCE (1 BAY = 3.0m), SOLAR PV ENERGY SYSTEM, AND WATER SYSTEM"/>
    <n v="17910473.719999999"/>
    <n v="17679318.859999999"/>
    <s v="Completed"/>
    <n v="1"/>
    <d v="2025-04-28T00:00:00"/>
    <d v="2025-05-06T00:00:00"/>
    <s v="2024LMS RO1-02"/>
    <s v="SDOLU-2024 LMS-02"/>
    <d v="2024-08-04T00:00:00"/>
    <d v="2024-03-26T00:00:00"/>
    <d v="2024-04-11T00:00:00"/>
    <d v="2024-04-18T00:00:00"/>
    <d v="2024-06-24T00:00:00"/>
    <s v="LAV CONSTRUCTION AND SUPPLY"/>
    <s v="Completed"/>
    <n v="0"/>
    <n v="0"/>
    <n v="0"/>
    <n v="0"/>
    <n v="1"/>
    <n v="0"/>
    <n v="0"/>
    <n v="0"/>
    <n v="0"/>
    <n v="0"/>
    <n v="3"/>
    <n v="0"/>
    <n v="0"/>
    <n v="0"/>
    <n v="0"/>
    <n v="0"/>
    <n v="1"/>
    <n v="0"/>
    <n v="0.85"/>
    <n v="0.15000000000000002"/>
    <n v="5.25"/>
    <m/>
    <m/>
    <m/>
    <m/>
    <m/>
    <m/>
    <m/>
    <m/>
    <s v="1st"/>
  </r>
  <r>
    <x v="4"/>
    <x v="2"/>
    <s v="Pangasinan I, Lingayen"/>
    <n v="500371"/>
    <s v="Awag Integrated School"/>
    <s v="ANDA"/>
    <s v="1st "/>
    <n v="1"/>
    <n v="3"/>
    <s v="CONSTRUCTION OF SCHOOL BUILDING (WITH TOILET) WITH PROVISION OF RAINWATER COLLECTOR, SCHOOL FURNITURE, SOLAR PV ENERGY SYSTEM, WATER SYSTEM AND FLOOD MARKER "/>
    <n v="17171717.170000002"/>
    <n v="11559999.130000001"/>
    <s v="Ongoing"/>
    <n v="0.95"/>
    <d v="2025-05-05T00:00:00"/>
    <d v="2025-05-02T00:00:00"/>
    <s v="2024-06-003-INFRA"/>
    <s v="n/a"/>
    <d v="2024-06-27T00:00:00"/>
    <d v="2024-07-05T00:00:00"/>
    <d v="2024-07-17T00:00:00"/>
    <d v="2024-08-15T00:00:00"/>
    <d v="2024-10-08T00:00:00"/>
    <s v="JFM Altitude Construction Corporation"/>
    <s v="for final inspection"/>
    <n v="0"/>
    <n v="0"/>
    <n v="0"/>
    <n v="1"/>
    <n v="0"/>
    <n v="0"/>
    <n v="0"/>
    <n v="0"/>
    <n v="0"/>
    <n v="3"/>
    <n v="0"/>
    <n v="0"/>
    <n v="0"/>
    <n v="0"/>
    <n v="0"/>
    <n v="1"/>
    <n v="0"/>
    <n v="0"/>
    <n v="0.5"/>
    <n v="0.44999999999999996"/>
    <m/>
    <m/>
    <m/>
    <m/>
    <m/>
    <m/>
    <m/>
    <m/>
    <m/>
    <s v="1st"/>
  </r>
  <r>
    <x v="4"/>
    <x v="3"/>
    <s v="Cagayan"/>
    <n v="501171"/>
    <s v="Taguing Integrated School"/>
    <s v="BAGGAO"/>
    <s v="1st"/>
    <n v="1"/>
    <n v="4"/>
    <s v="PROPOSED CONSTRUCTION OF ONE (1) STOREY - FOUR (4) CLASSROOMS AND  WITH PROVISION OF RAINWATER COLLECTOR, SCHOOL FURNITURE,  AND WATER SYSTEM"/>
    <n v="13818238.93"/>
    <n v="8116162.4000000004"/>
    <s v="Ongoing"/>
    <n v="0.95"/>
    <s v="OCTOBER 26, 2024"/>
    <d v="1899-12-30T00:00:00"/>
    <s v="PROPOSED CONSTRUCTION OF ONE (1) STOREY - FOUR (4) CLASSROOMS AND  WITH PROVISION OF RAINWATER COLLECTOR, SCHOOL FURNITURE,  AND WATER SYSTEM"/>
    <s v="INFRA 2023-0125 LOT 1"/>
    <s v="November 13, 2023"/>
    <s v="NOVEMBER 5, 2023"/>
    <s v="DECEMBER 5, 2023"/>
    <s v="MAY 13, 2024"/>
    <s v="MAY 29, 2024"/>
    <s v="GCPK CONSTRUCTION AND SUPPLY"/>
    <n v="0"/>
    <n v="0"/>
    <n v="0"/>
    <n v="0"/>
    <n v="1"/>
    <n v="0"/>
    <n v="0"/>
    <n v="0"/>
    <n v="0"/>
    <n v="0"/>
    <n v="4"/>
    <n v="0"/>
    <n v="0"/>
    <n v="0"/>
    <n v="0"/>
    <n v="0"/>
    <n v="1"/>
    <n v="0"/>
    <n v="0"/>
    <n v="0.78"/>
    <n v="0.16999999999999993"/>
    <m/>
    <m/>
    <m/>
    <m/>
    <m/>
    <m/>
    <m/>
    <m/>
    <m/>
    <s v="1st"/>
  </r>
  <r>
    <x v="4"/>
    <x v="3"/>
    <s v="Cagayan"/>
    <n v="102578"/>
    <s v="Tabbac ES"/>
    <s v="BUGUEY"/>
    <s v="1st"/>
    <n v="1"/>
    <n v="3"/>
    <s v="PROPOSED CONSTRUCTION OF ONE (1) STOREY - THREE (3) CLASSROOM SCHOOL BUILDING (WITH COMMON TOILET) WITH PROVISION OF RAINWATER COLLECTOR, SCHOOL FURNITURE, SOLAR PV ENERGY SYSTEM, AND WATER SYSTEM"/>
    <n v="17029400.359999999"/>
    <n v="11646330.27"/>
    <s v="Completed"/>
    <n v="1"/>
    <s v="OCTOBER 27, 2024"/>
    <d v="1899-12-30T00:00:00"/>
    <s v="PROPOSED CONSTRUCTION OF ONE (1) STOREY - THREE (3) CLASSROOM SCHOOL BUILDING (WITH COMMON TOILET) WITH PROVISION OF RAINWATER COLLECTOR, SCHOOL FURNITURE, SOLAR PV ENERGY SYSTEM, AND WATER SYSTEM"/>
    <s v="INFRA 2023-0125 LOT 3"/>
    <s v="November 13, 2023"/>
    <s v="NOVEMBER 5, 2023"/>
    <s v="DECEMBER 5, 2023"/>
    <s v="MAY 17, 2024"/>
    <s v="MAY 30, 2024"/>
    <s v="GANIE CONSTRUCTION"/>
    <s v="For final inspection"/>
    <n v="0"/>
    <n v="0"/>
    <n v="0"/>
    <n v="0"/>
    <n v="1"/>
    <n v="0"/>
    <n v="0"/>
    <n v="0"/>
    <n v="0"/>
    <n v="0"/>
    <n v="3"/>
    <n v="0"/>
    <n v="0"/>
    <n v="0"/>
    <n v="0"/>
    <n v="0"/>
    <n v="1"/>
    <n v="0"/>
    <n v="0.96"/>
    <n v="4.0000000000000036E-2"/>
    <n v="5.25"/>
    <m/>
    <m/>
    <m/>
    <m/>
    <m/>
    <m/>
    <m/>
    <m/>
    <s v="1st"/>
  </r>
  <r>
    <x v="4"/>
    <x v="3"/>
    <s v="Cagayan"/>
    <n v="102736"/>
    <s v="Tucalana Elementary School"/>
    <s v="LAL-LO"/>
    <s v="1st"/>
    <n v="1"/>
    <n v="4"/>
    <s v="PROPOSED CONSTRUCTION OF ONE (1) STOREY - FOUR (4) CLASSROOMS AND  WITH PROVISION OF RAINWATER COLLECTOR, SCHOOL FURNITURE,  AND WATER SYSTEM"/>
    <n v="11886988.83"/>
    <n v="13638101.5"/>
    <s v="Ongoing"/>
    <n v="0.92"/>
    <s v="November 20, 2024"/>
    <d v="1899-12-30T00:00:00"/>
    <s v="PROPOSED CONSTRUCTION OF ONE (1) STOREY - FOUR (4) CLASSROOMS AND  WITH PROVISION OF RAINWATER COLLECTOR, SCHOOL FURNITURE,  AND WATER SYSTEM"/>
    <s v="INFRA 2023-0125 LOT 2"/>
    <s v="November 13, 2023"/>
    <s v="NOVEMBER 5, 2023"/>
    <s v="DECEMBER 5, 2023"/>
    <s v="MAY 13, 2024"/>
    <s v="may 24, 2024"/>
    <s v="JIRK CONSTRUCTION"/>
    <n v="0"/>
    <n v="0"/>
    <n v="0"/>
    <n v="0"/>
    <n v="1"/>
    <n v="0"/>
    <n v="0"/>
    <n v="0"/>
    <n v="0"/>
    <n v="0"/>
    <n v="4"/>
    <n v="0"/>
    <n v="0"/>
    <n v="0"/>
    <n v="0"/>
    <n v="0"/>
    <n v="1"/>
    <n v="0"/>
    <n v="0"/>
    <n v="0.85"/>
    <n v="7.0000000000000062E-2"/>
    <m/>
    <m/>
    <m/>
    <m/>
    <m/>
    <m/>
    <m/>
    <m/>
    <m/>
    <s v="1st"/>
  </r>
  <r>
    <x v="4"/>
    <x v="3"/>
    <s v="Cagayan"/>
    <n v="155003"/>
    <s v="Balagan Elementary School"/>
    <s v="SANTO NIÑO (FAIRE)"/>
    <s v="2nd "/>
    <n v="1"/>
    <n v="2"/>
    <s v="PROPOSED CONSTRUCTION OF ONE (1) STOREY - TWO (2) CLASSROOMS SCHOOL BUILDING (WITH COMMON TOILET) WITH PROVISION OF RAINWATER COLLECTOR, SCHOOL FURNITURE, SOLAR PV ENERGY SYSTEM, AND WATER SYSTEM - 2CL"/>
    <n v="14163603.199999999"/>
    <n v="10105949.449999999"/>
    <s v="Ongoing"/>
    <n v="0.89"/>
    <s v="OCTOBER 25, 2024"/>
    <d v="1899-12-30T00:00:00"/>
    <s v="PROPOSED CONSTRUCTION OF ONE (1) STOREY - TWO (2) CLASSROOMS SCHOOL BUILDING (WITH COMMON TOILET) WITH PROVISION OF RAINWATER COLLECTOR, SCHOOL FURNITURE, SOLAR PV ENERGY SYSTEM, AND WATER SYSTEM - 2CL"/>
    <s v="INFRA 2023-0125 LOT 4"/>
    <s v="November 13, 2023"/>
    <s v="NOVEMBER 5, 2023"/>
    <s v="DECEMBER 5, 2023"/>
    <s v="MAY 13, 2024"/>
    <s v="MAY 29, 2024"/>
    <s v="BIFESA CONSTRUCTION"/>
    <n v="0"/>
    <n v="0"/>
    <n v="0"/>
    <n v="0"/>
    <n v="1"/>
    <n v="0"/>
    <n v="0"/>
    <n v="0"/>
    <n v="0"/>
    <n v="0"/>
    <n v="2"/>
    <n v="0"/>
    <n v="0"/>
    <n v="0"/>
    <n v="0"/>
    <n v="0"/>
    <n v="1"/>
    <n v="0"/>
    <n v="0"/>
    <n v="0.85"/>
    <n v="4.0000000000000036E-2"/>
    <m/>
    <m/>
    <m/>
    <m/>
    <m/>
    <m/>
    <m/>
    <m/>
    <m/>
    <s v="1st"/>
  </r>
  <r>
    <x v="4"/>
    <x v="3"/>
    <s v="City of Ilagan"/>
    <n v="103408"/>
    <s v="San Rafael ES"/>
    <s v="ILAGAN CITY (CAPITAL)"/>
    <s v="1st "/>
    <n v="1"/>
    <n v="2"/>
    <s v="CONSTRUCTION OF SCHOOL BUILDING (WITH TOILET) WITH PROVISION OF RAINWATER COLLECTOR, SCHOOL FURNITURE, SOLAR PV ENERGY SYSTEM, WATER SYSTEM AND FLOOD MARKER "/>
    <n v="17171717.170000002"/>
    <n v="16958663.800000001"/>
    <s v="Completed"/>
    <n v="1"/>
    <d v="2024-11-03T00:00:00"/>
    <s v="february 03,2025"/>
    <n v="10315778"/>
    <s v="INF-2024-02"/>
    <d v="2023-11-13T00:00:00"/>
    <s v="NOVEMEBR 20, 2023"/>
    <s v="DECEMBER 04,2023"/>
    <d v="2023-12-28T00:00:00"/>
    <d v="2024-06-24T00:00:00"/>
    <s v="SMT CONSTRUCTION"/>
    <n v="0"/>
    <n v="0"/>
    <n v="0"/>
    <n v="0"/>
    <n v="0"/>
    <n v="1"/>
    <n v="0"/>
    <n v="0"/>
    <n v="0"/>
    <n v="0"/>
    <n v="0"/>
    <n v="2"/>
    <n v="0"/>
    <n v="0"/>
    <n v="0"/>
    <n v="0"/>
    <n v="0"/>
    <n v="1"/>
    <n v="0"/>
    <n v="1"/>
    <n v="0"/>
    <n v="3.25"/>
    <m/>
    <m/>
    <m/>
    <m/>
    <m/>
    <m/>
    <m/>
    <m/>
    <s v="1st"/>
  </r>
  <r>
    <x v="4"/>
    <x v="3"/>
    <s v="Isabela"/>
    <n v="103273"/>
    <s v="San Andres Elementary School"/>
    <s v="DELFIN ALBANO (MAGSAYSAY)"/>
    <s v="1st "/>
    <n v="1"/>
    <n v="4"/>
    <s v="PROPOSED CONSTRUCTION OF 2 UNITS-ONE (1) STOREY - TWO (2) CLASSROOMS SCHOOL BUILDING (WITH COMMON TOILET) WITH PROVISION OF RAINWATER COLLECTOR, SCHOOL FURNITURE, SOLAR PV ENERGY SYSTEM, AND WATER SYSTEM"/>
    <n v="22766285.57"/>
    <n v="22493466.300000001"/>
    <s v="Completed"/>
    <n v="1"/>
    <d v="1899-12-30T00:00:00"/>
    <d v="2025-02-25T00:00:00"/>
    <s v="Proj. No 2023-11-01"/>
    <s v="2024-0501"/>
    <s v="November 11,2023"/>
    <s v="November 20,2023"/>
    <s v="December 05,2023"/>
    <d v="2023-12-13T00:00:00"/>
    <s v="May 15,2024"/>
    <s v="CAMBERWELL CONSTRUCTION AND SUPPLIES"/>
    <n v="0"/>
    <n v="0"/>
    <n v="0"/>
    <n v="0"/>
    <n v="0"/>
    <n v="1"/>
    <n v="0"/>
    <n v="0"/>
    <n v="0"/>
    <n v="0"/>
    <n v="0"/>
    <n v="4"/>
    <n v="0"/>
    <n v="0"/>
    <n v="0"/>
    <n v="0"/>
    <n v="0"/>
    <n v="1"/>
    <n v="0"/>
    <n v="1"/>
    <n v="0"/>
    <n v="2.25"/>
    <m/>
    <m/>
    <m/>
    <m/>
    <m/>
    <m/>
    <m/>
    <m/>
    <s v="1st"/>
  </r>
  <r>
    <x v="4"/>
    <x v="3"/>
    <s v="Isabela"/>
    <n v="501150"/>
    <s v="Daragutan West Integrated School"/>
    <s v="SAN MARIANO"/>
    <s v="2nd "/>
    <n v="1"/>
    <n v="2"/>
    <s v="PROPOSED CONSTRUCTION OF ONE (1) STOREY - TWO (2) CLASSROOMS SCHOOL BUILDING (WITH COMMON TOILET) WITH PROVISION OF RAINWATER COLLECTOR, SCHOOL FURNITURE, SOLAR PV ENERGY SYSTEM, AND WATER SYSTEM"/>
    <n v="13962204.510000002"/>
    <n v="13788225.529999999"/>
    <s v="Completed"/>
    <n v="1"/>
    <d v="1899-12-30T00:00:00"/>
    <d v="2024-12-10T00:00:00"/>
    <s v="Proj. No 2023-11-01"/>
    <s v="2024-0501"/>
    <s v="November 11,2023"/>
    <s v="November 20,2023"/>
    <s v="December 05,2023"/>
    <d v="2023-12-13T00:00:00"/>
    <s v="May 15,2024"/>
    <s v="CAMBERWELL CONSTRUCTION AND SUPPLIES"/>
    <n v="0"/>
    <n v="0"/>
    <n v="0"/>
    <n v="0"/>
    <n v="0"/>
    <n v="1"/>
    <n v="0"/>
    <n v="0"/>
    <n v="0"/>
    <n v="0"/>
    <n v="0"/>
    <n v="2"/>
    <n v="0"/>
    <n v="0"/>
    <n v="0"/>
    <n v="0"/>
    <n v="0"/>
    <n v="1"/>
    <n v="0"/>
    <n v="1"/>
    <n v="0"/>
    <n v="2.25"/>
    <m/>
    <m/>
    <m/>
    <m/>
    <m/>
    <m/>
    <m/>
    <m/>
    <s v="1st"/>
  </r>
  <r>
    <x v="4"/>
    <x v="3"/>
    <s v="Isabela"/>
    <n v="501310"/>
    <s v="Dibulo Integrated School"/>
    <s v="DINAPIGUE"/>
    <s v="4th "/>
    <n v="1"/>
    <n v="4"/>
    <s v="PROPOSED CONSTRUCTION OF 2 UNITS-ONE (1) STOREY - TWO (2) CLASSROOMS SCHOOL BUILDING (WITH COMMON TOILET) WITH PROVISION OF RAINWATER COLLECTOR, SCHOOL FURNITURE, SOLAR PV ENERGY SYSTEM, AND WATER SYSTEM"/>
    <n v="22800890.389999997"/>
    <n v="22463533.84"/>
    <s v="Completed"/>
    <n v="1"/>
    <d v="1899-12-30T00:00:00"/>
    <d v="2025-05-14T00:00:00"/>
    <s v="Proj. No 2023-11-02"/>
    <s v="2024-0502"/>
    <s v="November 11,2023"/>
    <s v="November 20,2023"/>
    <s v="December 05,2023"/>
    <d v="2023-12-13T00:00:00"/>
    <s v="May 15,2024"/>
    <s v="CAMBERWELL CONSTRUCTION AND SUPPLIES"/>
    <n v="0"/>
    <n v="0"/>
    <n v="0"/>
    <n v="0"/>
    <n v="0"/>
    <n v="1"/>
    <n v="0"/>
    <n v="0"/>
    <n v="0"/>
    <n v="0"/>
    <n v="0"/>
    <n v="4"/>
    <n v="0"/>
    <n v="0"/>
    <n v="0"/>
    <n v="0"/>
    <n v="0"/>
    <n v="1"/>
    <n v="0"/>
    <n v="1"/>
    <n v="0"/>
    <n v="2.25"/>
    <m/>
    <m/>
    <m/>
    <m/>
    <m/>
    <m/>
    <m/>
    <m/>
    <s v="1st"/>
  </r>
  <r>
    <x v="4"/>
    <x v="3"/>
    <s v="Isabela"/>
    <n v="103462"/>
    <s v="Dalibubon Elementary School"/>
    <s v="JONES"/>
    <s v="4th "/>
    <n v="1"/>
    <n v="2"/>
    <s v="PROPOSED CONSTRUCTION OF ONE (1) STOREY - TWO (2) CLASSROOMS SCHOOL BUILDING (WITH COMMON TOILET) WITH PROVISION OF RAINWATER COLLECTOR, SCHOOL FURNITURE, SOLAR PV ENERGY SYSTEM, AND WATER SYSTEM"/>
    <n v="13962204.510000002"/>
    <n v="13788225.529999999"/>
    <s v="Completed"/>
    <n v="1"/>
    <d v="1899-12-30T00:00:00"/>
    <d v="2025-05-14T00:00:00"/>
    <s v="Proj. No 2023-11-02"/>
    <s v="2024-0502"/>
    <s v="November 11,2023"/>
    <s v="November 20,2023"/>
    <s v="December 05,2023"/>
    <d v="2023-12-13T00:00:00"/>
    <s v="May 15,2024"/>
    <s v="CAMBERWELL CONSTRUCTION AND SUPPLIES"/>
    <n v="0"/>
    <n v="0"/>
    <n v="0"/>
    <n v="0"/>
    <n v="0"/>
    <n v="1"/>
    <n v="0"/>
    <n v="0"/>
    <n v="0"/>
    <n v="0"/>
    <n v="0"/>
    <n v="2"/>
    <n v="0"/>
    <n v="0"/>
    <n v="0"/>
    <n v="0"/>
    <n v="0"/>
    <n v="1"/>
    <n v="0"/>
    <n v="1"/>
    <n v="0"/>
    <n v="2.25"/>
    <m/>
    <m/>
    <m/>
    <m/>
    <m/>
    <m/>
    <m/>
    <m/>
    <s v="1st"/>
  </r>
  <r>
    <x v="4"/>
    <x v="3"/>
    <s v="Isabela"/>
    <n v="103498"/>
    <s v="Manano Elementary School - Main"/>
    <s v="MALLIG"/>
    <s v="5th "/>
    <n v="1"/>
    <n v="2"/>
    <s v="PROPOSED CONSTRUCTION OF ONE (1) STOREY - TWO (2) CLASSROOMS SCHOOL BUILDING (WITH COMMON TOILET) WITH PROVISION OF RAINWATER COLLECTOR, SCHOOL FURNITURE, SOLAR PV ENERGY SYSTEM, AND WATER SYSTEM"/>
    <n v="13962204.510000002"/>
    <n v="13822582.460000001"/>
    <s v="Completed"/>
    <n v="1"/>
    <d v="1899-12-30T00:00:00"/>
    <d v="2024-10-14T00:00:00"/>
    <s v="Proj. No 2023-11-03"/>
    <s v="2024-0503"/>
    <s v="November 11,2023"/>
    <s v="November 20,2023"/>
    <s v="December 05,2023"/>
    <d v="2023-12-13T00:00:00"/>
    <s v="May 15,2024"/>
    <s v="CAMBERWELL CONSTRUCTION AND SUPPLIES"/>
    <n v="0"/>
    <n v="0"/>
    <n v="0"/>
    <n v="0"/>
    <n v="0"/>
    <n v="1"/>
    <n v="0"/>
    <n v="0"/>
    <n v="0"/>
    <n v="0"/>
    <n v="0"/>
    <n v="2"/>
    <n v="0"/>
    <n v="0"/>
    <n v="0"/>
    <n v="0"/>
    <n v="0"/>
    <n v="1"/>
    <n v="0"/>
    <n v="1"/>
    <n v="0"/>
    <n v="2.25"/>
    <m/>
    <m/>
    <m/>
    <m/>
    <m/>
    <m/>
    <m/>
    <m/>
    <s v="1st"/>
  </r>
  <r>
    <x v="4"/>
    <x v="3"/>
    <s v="Isabela"/>
    <n v="103284"/>
    <s v="Benguet Elementary School"/>
    <s v="ECHAGUE"/>
    <s v="6th "/>
    <n v="1"/>
    <n v="4"/>
    <s v="PROPOSED CONSTRUCTION OF 2 UNITS-ONE (1) STOREY - TWO (2) CLASSROOMS SCHOOL BUILDING (WITH COMMON TOILET) WITH PROVISION OF RAINWATER COLLECTOR, SCHOOL FURNITURE, SOLAR PV ENERGY SYSTEM, AND WATER SYSTEM"/>
    <n v="22800890.389999997"/>
    <n v="22572881.489999998"/>
    <s v="Completed"/>
    <n v="1"/>
    <d v="1899-12-30T00:00:00"/>
    <d v="2025-05-14T00:00:00"/>
    <s v="Proj. No 2023-11-03"/>
    <s v="2024-0503"/>
    <s v="November 11,2023"/>
    <s v="November 20,2023"/>
    <s v="December 05,2023"/>
    <d v="2023-12-13T00:00:00"/>
    <s v="May 15,2024"/>
    <s v="CAMBERWELL CONSTRUCTION AND SUPPLIES"/>
    <n v="0"/>
    <n v="0"/>
    <n v="0"/>
    <n v="0"/>
    <n v="0"/>
    <n v="1"/>
    <n v="0"/>
    <n v="0"/>
    <n v="0"/>
    <n v="0"/>
    <n v="0"/>
    <n v="4"/>
    <n v="0"/>
    <n v="0"/>
    <n v="0"/>
    <n v="0"/>
    <n v="0"/>
    <n v="1"/>
    <n v="0"/>
    <n v="1"/>
    <n v="0"/>
    <n v="2.25"/>
    <m/>
    <m/>
    <m/>
    <m/>
    <m/>
    <m/>
    <m/>
    <m/>
    <s v="1st"/>
  </r>
  <r>
    <x v="4"/>
    <x v="3"/>
    <s v="Nueva Vizcaya"/>
    <n v="156001"/>
    <s v="Tidang Village ES"/>
    <s v="KAYAPA"/>
    <s v="Lone "/>
    <n v="1"/>
    <n v="2"/>
    <s v="CONSTRUCTION OF SCHOOL BUILDING (WITH TOILET) WITH PROVISION OF RAINWATER COLLECTOR, SCHOOL FURNITURE, SOLAR PV ENERGY SYSTEM, WATER SYSTEM AND FLOOD MARKER "/>
    <n v="17157372.609999999"/>
    <n v="13430612.1"/>
    <s v="Completed"/>
    <n v="1"/>
    <s v="11/27/2024"/>
    <s v="March 6, 2025"/>
    <s v="PB01-004-SDONV-CY2024LMS"/>
    <s v="PB01-004-SDONV-CY2024LMS"/>
    <s v="01/21/2024"/>
    <s v="01/20/2024"/>
    <d v="2024-07-02T00:00:00"/>
    <s v="02/26/2024"/>
    <d v="2024-10-05T00:00:00"/>
    <s v="MBW Construction"/>
    <s v="with time extension due to bad weather"/>
    <n v="0"/>
    <n v="0"/>
    <n v="0"/>
    <n v="0"/>
    <n v="1"/>
    <n v="0"/>
    <n v="0"/>
    <n v="0"/>
    <n v="0"/>
    <n v="0"/>
    <n v="2"/>
    <n v="0"/>
    <n v="0"/>
    <n v="0"/>
    <n v="0"/>
    <n v="0"/>
    <n v="1"/>
    <n v="0"/>
    <n v="0.94550000000000001"/>
    <n v="5.4499999999999993E-2"/>
    <n v="5.25"/>
    <m/>
    <m/>
    <m/>
    <m/>
    <m/>
    <m/>
    <m/>
    <m/>
    <s v="1st"/>
  </r>
  <r>
    <x v="4"/>
    <x v="3"/>
    <s v="Quirino"/>
    <n v="156510"/>
    <s v="Didang PS"/>
    <s v="NAGTIPUNAN"/>
    <s v="Lone "/>
    <n v="1"/>
    <n v="2"/>
    <s v="CONSTRUCTION OF SCHOOL BUILDING (WITH TOILET) WITH PROVISION OF RAINWATER COLLECTOR, SCHOOL FURNITURE, SOLAR PV ENERGY SYSTEM, WATER SYSTEM AND FLOOD MARKER "/>
    <n v="11267016.460000001"/>
    <n v="10547583.26"/>
    <s v="Completed"/>
    <n v="1"/>
    <d v="2024-09-18T00:00:00"/>
    <d v="1899-12-30T00:00:00"/>
    <s v="LMS 2024 - II - QUIRINO - 001"/>
    <s v="53-12-22-2023"/>
    <d v="2023-12-23T00:00:00"/>
    <d v="2023-12-29T00:00:00"/>
    <d v="2024-01-11T00:00:00"/>
    <d v="2024-02-15T00:00:00"/>
    <d v="2024-06-05T00:00:00"/>
    <s v="NTL BUILDERS &amp; DEVELOPER"/>
    <s v="with Time Extension"/>
    <n v="0"/>
    <n v="0"/>
    <n v="0"/>
    <n v="0"/>
    <n v="1"/>
    <n v="0"/>
    <n v="0"/>
    <n v="0"/>
    <n v="0"/>
    <n v="0"/>
    <n v="2"/>
    <n v="0"/>
    <n v="0"/>
    <n v="0"/>
    <n v="0"/>
    <n v="0"/>
    <n v="1"/>
    <n v="0"/>
    <n v="0.95"/>
    <n v="5.0000000000000044E-2"/>
    <n v="5.25"/>
    <m/>
    <m/>
    <m/>
    <m/>
    <m/>
    <m/>
    <m/>
    <m/>
    <s v="1st"/>
  </r>
  <r>
    <x v="4"/>
    <x v="14"/>
    <s v="Bulacan"/>
    <n v="158519"/>
    <s v="Talamsi II ES"/>
    <s v="DOÑA REMEDIOS TRINIDAD"/>
    <s v="1st "/>
    <n v="1"/>
    <n v="2"/>
    <s v="CONSTRUCTION OF SCHOOL BUILDING (WITH TOILET) WITH PROVISION OF RAINWATER COLLECTOR, SCHOOL FURNITURE, SOLAR PV ENERGY SYSTEM, WATER SYSTEM AND FLOOD MARKER "/>
    <n v="18181818.18"/>
    <n v="17959590.649999999"/>
    <s v="Completed"/>
    <n v="1"/>
    <d v="2025-01-08T00:00:00"/>
    <d v="2024-12-20T00:00:00"/>
    <s v="PB-24-005"/>
    <s v="PB-24-05-011"/>
    <d v="2023-12-05T00:00:00"/>
    <d v="2023-12-14T00:00:00"/>
    <d v="2023-12-27T00:00:00"/>
    <d v="2024-01-08T00:00:00"/>
    <d v="2024-06-05T00:00:00"/>
    <s v="EMICA BUILDERS AND SUPPLY"/>
    <n v="0"/>
    <n v="0"/>
    <n v="0"/>
    <n v="0"/>
    <n v="0"/>
    <n v="1"/>
    <n v="0"/>
    <n v="0"/>
    <n v="0"/>
    <n v="0"/>
    <n v="0"/>
    <n v="2"/>
    <n v="0"/>
    <n v="0"/>
    <n v="0"/>
    <n v="0"/>
    <n v="0"/>
    <n v="1"/>
    <n v="0"/>
    <n v="1"/>
    <n v="0"/>
    <n v="12.24"/>
    <m/>
    <m/>
    <m/>
    <m/>
    <m/>
    <m/>
    <m/>
    <m/>
    <s v="1st"/>
  </r>
  <r>
    <x v="4"/>
    <x v="14"/>
    <s v="Nueva Ecija"/>
    <n v="105296"/>
    <s v="Manuel Tiaoqui Elementary School (Formerly Tagtagumbao PS)"/>
    <s v="CUYAPO"/>
    <s v="1st "/>
    <n v="1"/>
    <n v="2"/>
    <s v="CONSTRUCTION OF SCHOOL BUILDING (WITH TOILET) WITH PROVISION OF RAINWATER COLLECTOR, SCHOOL FURNITURE, SOLAR PV ENERGY SYSTEM, WATER SYSTEM AND FLOOD MARKER "/>
    <n v="14568887.399999999"/>
    <n v="14370537.84"/>
    <s v="Completed"/>
    <n v="1"/>
    <d v="2025-01-12T00:00:00"/>
    <d v="2025-03-11T00:00:00"/>
    <s v="DEPED-NE-INFRA-063-2024"/>
    <s v="INFRA-NE-LMS-001-2024"/>
    <d v="2024-03-08T00:00:00"/>
    <d v="2024-03-20T00:00:00"/>
    <d v="2024-04-02T00:00:00"/>
    <d v="2024-05-22T00:00:00"/>
    <d v="2024-08-15T00:00:00"/>
    <s v="IJKMAE CONSTRUCTION INC."/>
    <n v="0"/>
    <n v="0"/>
    <n v="0"/>
    <n v="0"/>
    <n v="0"/>
    <n v="1"/>
    <n v="0"/>
    <n v="0"/>
    <n v="0"/>
    <n v="0"/>
    <n v="0"/>
    <n v="2"/>
    <n v="0"/>
    <n v="0"/>
    <n v="0"/>
    <n v="0"/>
    <n v="0"/>
    <n v="1"/>
    <n v="0"/>
    <n v="1"/>
    <n v="0"/>
    <n v="3.25"/>
    <m/>
    <m/>
    <m/>
    <m/>
    <m/>
    <m/>
    <m/>
    <m/>
    <s v="1st"/>
  </r>
  <r>
    <x v="4"/>
    <x v="14"/>
    <s v="Nueva Ecija"/>
    <n v="159020"/>
    <s v="Tamale ES (Former Jaime L. Gamilla ES Annex)"/>
    <s v="BONGABON"/>
    <s v="3rd "/>
    <n v="1"/>
    <n v="2"/>
    <s v="CONSTRUCTION OF SCHOOL BUILDING (WITH TOILET) WITH PROVISION OF RAINWATER COLLECTOR, SCHOOL FURNITURE, SOLAR PV ENERGY SYSTEM, WATER SYSTEM AND FLOOD MARKER "/>
    <n v="17167389.490000002"/>
    <n v="16942768.530000001"/>
    <s v="Completed"/>
    <n v="1"/>
    <d v="2025-01-12T00:00:00"/>
    <d v="2025-03-11T00:00:00"/>
    <s v="DEPED-NE-INFRA-063-2024"/>
    <s v="INFRA-NE-LMS-002-2024"/>
    <d v="2024-03-08T00:00:00"/>
    <d v="2024-03-20T00:00:00"/>
    <d v="2024-04-02T00:00:00"/>
    <d v="2024-05-22T00:00:00"/>
    <d v="2024-08-15T00:00:00"/>
    <s v="JOYUS CONSTRUCTION"/>
    <n v="0"/>
    <n v="0"/>
    <n v="0"/>
    <n v="0"/>
    <n v="0"/>
    <n v="1"/>
    <n v="0"/>
    <n v="0"/>
    <n v="0"/>
    <n v="0"/>
    <n v="0"/>
    <n v="2"/>
    <n v="0"/>
    <n v="0"/>
    <n v="0"/>
    <n v="0"/>
    <n v="0"/>
    <n v="1"/>
    <n v="0"/>
    <n v="1"/>
    <n v="0"/>
    <n v="3.25"/>
    <m/>
    <m/>
    <m/>
    <m/>
    <m/>
    <m/>
    <m/>
    <m/>
    <s v="1st"/>
  </r>
  <r>
    <x v="4"/>
    <x v="14"/>
    <s v="Nueva Ecija"/>
    <n v="105594"/>
    <s v="Singgalat ES"/>
    <s v="PALAYAN CITY (Capital)"/>
    <s v="3rd "/>
    <n v="1"/>
    <n v="2"/>
    <s v="CONSTRUCTION OF SCHOOL BUILDING (WITH TOILET) WITH PROVISION OF RAINWATER COLLECTOR, SCHOOL FURNITURE, SOLAR PV ENERGY SYSTEM, WATER SYSTEM AND FLOOD MARKER "/>
    <n v="17167389.490000002"/>
    <n v="16832451.48"/>
    <s v="Completed"/>
    <n v="1"/>
    <d v="2025-01-05T00:00:00"/>
    <d v="2024-11-28T00:00:00"/>
    <s v="DEPED-NE-INFRA-063-2024"/>
    <s v="INFRA-NE-LMS-003-2024"/>
    <d v="2024-03-08T00:00:00"/>
    <d v="2024-03-20T00:00:00"/>
    <d v="2024-04-02T00:00:00"/>
    <d v="2024-05-22T00:00:00"/>
    <d v="2024-08-08T00:00:00"/>
    <s v="V TRILLANA BUILDERS &amp; TRADING"/>
    <n v="0"/>
    <n v="0"/>
    <n v="0"/>
    <n v="0"/>
    <n v="0"/>
    <n v="1"/>
    <n v="0"/>
    <n v="0"/>
    <n v="0"/>
    <n v="0"/>
    <n v="0"/>
    <n v="2"/>
    <n v="0"/>
    <n v="0"/>
    <n v="0"/>
    <n v="0"/>
    <n v="0"/>
    <n v="1"/>
    <n v="0"/>
    <n v="1"/>
    <n v="0"/>
    <n v="12.24"/>
    <m/>
    <m/>
    <m/>
    <m/>
    <m/>
    <m/>
    <m/>
    <m/>
    <s v="2nd"/>
  </r>
  <r>
    <x v="4"/>
    <x v="14"/>
    <s v="Pampanga"/>
    <n v="502153"/>
    <s v="Sebitanan Integrated School"/>
    <s v="SASMUAN (SEXMOAN)"/>
    <s v="2nd "/>
    <n v="1"/>
    <n v="6"/>
    <s v="PROPOSED CONSTRUCTION OF ONE (1) STOREY - SIX (6) CLASSROOMS SCHOOL BUILDING (WITH COMMON TOILET IN EACH CLASSROOM) WITH PROVISION OF SCHOOL FURNITURE"/>
    <n v="17171717.170000002"/>
    <n v="16961394.449999999"/>
    <s v="Completed"/>
    <n v="1"/>
    <d v="2025-01-05T00:00:00"/>
    <d v="2025-01-03T00:00:00"/>
    <s v="I-2024-002"/>
    <s v="I-2024-002"/>
    <d v="2023-11-16T00:00:00"/>
    <d v="2023-11-24T00:00:00"/>
    <d v="2023-12-06T00:00:00"/>
    <d v="2024-05-24T00:00:00"/>
    <d v="2024-05-31T00:00:00"/>
    <s v="V. TRILLANA BUILDERS AND TRADING"/>
    <n v="0"/>
    <n v="0"/>
    <n v="0"/>
    <n v="0"/>
    <n v="0"/>
    <n v="1"/>
    <n v="0"/>
    <n v="0"/>
    <n v="0"/>
    <n v="0"/>
    <n v="0"/>
    <n v="6"/>
    <n v="0"/>
    <n v="0"/>
    <n v="0"/>
    <n v="0"/>
    <n v="0"/>
    <n v="1"/>
    <n v="0"/>
    <n v="1"/>
    <n v="0"/>
    <n v="1.25"/>
    <m/>
    <m/>
    <m/>
    <m/>
    <m/>
    <m/>
    <m/>
    <m/>
    <s v="1st"/>
  </r>
  <r>
    <x v="4"/>
    <x v="14"/>
    <s v="Pampanga"/>
    <n v="300939"/>
    <s v="Tagulod High School"/>
    <s v="CANDABA"/>
    <s v="4th"/>
    <n v="1"/>
    <n v="6"/>
    <s v="PROPOSED CONSTRUCTION OF ONE (1) STOREY - SIX (6) CLASSROOMS SCHOOL BUILDING (WITH COMMON TOILET IN EACH CLASSROOM) WITH PROVISION OF SCHOOL FURNITURE &amp; DETACHED HANDWASHING FACILITY"/>
    <n v="17171717.170000002"/>
    <n v="16964878.390000001"/>
    <s v="Completed"/>
    <n v="1"/>
    <d v="2024-12-30T00:00:00"/>
    <d v="2024-12-09T00:00:00"/>
    <s v="I-2024-003"/>
    <s v="I-2024-003"/>
    <d v="2023-11-16T00:00:00"/>
    <d v="2023-11-24T00:00:00"/>
    <d v="2023-12-06T00:00:00"/>
    <d v="2024-05-24T00:00:00"/>
    <d v="2024-05-31T00:00:00"/>
    <s v="TRACCOR BUILDERS"/>
    <n v="0"/>
    <n v="0"/>
    <n v="0"/>
    <n v="0"/>
    <n v="0"/>
    <n v="1"/>
    <n v="0"/>
    <n v="0"/>
    <n v="0"/>
    <n v="0"/>
    <n v="0"/>
    <n v="6"/>
    <n v="0"/>
    <n v="0"/>
    <n v="0"/>
    <n v="0"/>
    <n v="0"/>
    <n v="1"/>
    <n v="0"/>
    <n v="1"/>
    <n v="0"/>
    <n v="12.24"/>
    <m/>
    <m/>
    <m/>
    <m/>
    <m/>
    <m/>
    <m/>
    <m/>
    <s v="1st"/>
  </r>
  <r>
    <x v="4"/>
    <x v="14"/>
    <s v="Tarlac"/>
    <n v="106552"/>
    <s v="Sapang ES"/>
    <s v="MONCADA"/>
    <s v="1st "/>
    <n v="1"/>
    <n v="4"/>
    <s v="PROPOSED CONSTRUCTION OF ONE (1) STOREY - FOUR (4) CLASSROOMS SCHOOL BUILDING (WITH COMMON TOILET) WITH PROVISION OF RAINWATER COLLECTOR, SCHOOL FURNITURE, AND WATER SYSTEM"/>
    <n v="12791493.32"/>
    <n v="8769144.6500000004"/>
    <s v="Ongoing"/>
    <n v="0.95"/>
    <d v="2025-05-01T00:00:00"/>
    <d v="1899-12-30T00:00:00"/>
    <n v="0"/>
    <n v="0"/>
    <d v="1899-12-30T00:00:00"/>
    <d v="2024-06-03T00:00:00"/>
    <d v="2024-06-17T00:00:00"/>
    <d v="2024-06-28T00:00:00"/>
    <d v="2024-09-18T00:00:00"/>
    <s v="HOR-VERT ENTERPRISES"/>
    <n v="0"/>
    <n v="0"/>
    <n v="0"/>
    <n v="0"/>
    <n v="1"/>
    <n v="0"/>
    <n v="0"/>
    <n v="0"/>
    <n v="0"/>
    <n v="0"/>
    <n v="4"/>
    <n v="0"/>
    <n v="0"/>
    <n v="0"/>
    <n v="0"/>
    <n v="0"/>
    <n v="1"/>
    <n v="0"/>
    <n v="0"/>
    <n v="0.85"/>
    <n v="9.9999999999999978E-2"/>
    <m/>
    <m/>
    <m/>
    <m/>
    <m/>
    <m/>
    <m/>
    <m/>
    <m/>
    <s v="4th"/>
  </r>
  <r>
    <x v="4"/>
    <x v="14"/>
    <s v="Zambales"/>
    <n v="106945"/>
    <s v="Buhawen Elementary School"/>
    <s v="SAN MARCELINO"/>
    <s v="1st "/>
    <n v="1"/>
    <n v="2"/>
    <s v="CONSTRUCTION OF SCHOOL BUILDING (WITH TOILET) WITH PROVISION OF RAINWATER COLLECTOR, SCHOOL FURNITURE, SOLAR PV ENERGY SYSTEM, WATER SYSTEM AND FLOOD MARKER "/>
    <n v="17171717.170000002"/>
    <n v="16950000"/>
    <s v="Completed"/>
    <n v="1"/>
    <d v="2025-01-02T00:00:00"/>
    <d v="2025-02-15T00:00:00"/>
    <s v="Infra-2024-001"/>
    <s v="Infra-2024-002"/>
    <d v="2023-11-23T00:00:00"/>
    <d v="2023-11-29T00:00:00"/>
    <d v="2023-12-11T00:00:00"/>
    <d v="2023-12-18T00:00:00"/>
    <d v="2024-06-06T00:00:00"/>
    <s v="V. TRILLANA BUILDERS AND TRADING"/>
    <n v="0"/>
    <n v="0"/>
    <n v="0"/>
    <n v="0"/>
    <n v="0"/>
    <n v="1"/>
    <n v="0"/>
    <n v="0"/>
    <n v="0"/>
    <n v="0"/>
    <n v="0"/>
    <n v="2"/>
    <n v="0"/>
    <n v="0"/>
    <n v="0"/>
    <n v="0"/>
    <n v="0"/>
    <n v="1"/>
    <n v="0"/>
    <n v="1"/>
    <n v="0"/>
    <n v="4.25"/>
    <m/>
    <m/>
    <m/>
    <m/>
    <m/>
    <m/>
    <m/>
    <m/>
    <s v="1st"/>
  </r>
  <r>
    <x v="4"/>
    <x v="14"/>
    <s v="Zambales"/>
    <n v="106915"/>
    <s v="Manggahan Elementary School"/>
    <s v="PALAUIG"/>
    <s v="2nd "/>
    <n v="1"/>
    <n v="2"/>
    <s v="CONSTRUCTION OF SCHOOL BUILDING (WITH TOILET) WITH PROVISION OF RAINWATER COLLECTOR, SCHOOL FURNITURE, SOLAR PV ENERGY SYSTEM, WATER SYSTEM AND FLOOD MARKER "/>
    <n v="17171717.170000002"/>
    <n v="13378953.800000001"/>
    <s v="Completed"/>
    <n v="1"/>
    <d v="2024-12-04T00:00:00"/>
    <d v="2025-05-06T00:00:00"/>
    <s v="Infra-2024-001"/>
    <s v="Infra-2024-004"/>
    <d v="2023-11-23T00:00:00"/>
    <d v="2023-11-29T00:00:00"/>
    <d v="2023-12-11T00:00:00"/>
    <d v="2023-12-18T00:00:00"/>
    <d v="2024-06-07T00:00:00"/>
    <s v="THREE CM Builders"/>
    <n v="0"/>
    <n v="0"/>
    <n v="0"/>
    <n v="0"/>
    <n v="0"/>
    <n v="1"/>
    <n v="0"/>
    <n v="0"/>
    <n v="0"/>
    <n v="0"/>
    <n v="0"/>
    <n v="2"/>
    <n v="0"/>
    <n v="0"/>
    <n v="0"/>
    <n v="0"/>
    <n v="0"/>
    <n v="1"/>
    <n v="0"/>
    <n v="1"/>
    <n v="0"/>
    <n v="4.25"/>
    <m/>
    <m/>
    <m/>
    <m/>
    <m/>
    <m/>
    <m/>
    <m/>
    <s v="3rd"/>
  </r>
  <r>
    <x v="4"/>
    <x v="4"/>
    <s v="Batangas"/>
    <n v="107828"/>
    <s v="Gumapac Barangay School"/>
    <s v="TUY"/>
    <s v="1st "/>
    <n v="1"/>
    <n v="2"/>
    <s v="CONSTRUCTION OF ONE (1) STOREY - TWO (2) CLASSROOMS SCHOOL BUILDING (WITH COMMON TOILET) WITH PROVISION OF RAIN WATER COLLECTOR, SCHOOL FURNITURE, SOLAR PV ENERGY SYSTEM, AND WATER SYSTEM"/>
    <n v="18412863.760000002"/>
    <n v="17900000"/>
    <s v="Ongoing"/>
    <n v="0.35"/>
    <d v="2025-08-04T00:00:00"/>
    <s v="N/A"/>
    <s v="LMS 2024 - IVA - BATANGAS - 001"/>
    <s v="LMS 2024 - IVA - BATANGAS - 001"/>
    <s v="June 11,2024"/>
    <d v="2024-06-18T00:00:00"/>
    <d v="2024-07-01T00:00:00"/>
    <d v="2024-07-17T00:00:00"/>
    <d v="2025-01-30T00:00:00"/>
    <s v="Botey Construction"/>
    <n v="0"/>
    <n v="0"/>
    <n v="0"/>
    <n v="0"/>
    <n v="1"/>
    <n v="0"/>
    <n v="0"/>
    <n v="0"/>
    <n v="0"/>
    <n v="0"/>
    <n v="2"/>
    <n v="0"/>
    <n v="0"/>
    <n v="0"/>
    <n v="0"/>
    <n v="0"/>
    <n v="1"/>
    <n v="0"/>
    <n v="0"/>
    <n v="0"/>
    <n v="0.35"/>
    <m/>
    <m/>
    <m/>
    <m/>
    <m/>
    <m/>
    <m/>
    <m/>
    <m/>
    <s v="1st"/>
  </r>
  <r>
    <x v="4"/>
    <x v="4"/>
    <s v="Batangas"/>
    <n v="107583"/>
    <s v="Tulos Elementary School"/>
    <s v="ROSARIO"/>
    <s v="4th "/>
    <n v="1"/>
    <n v="2"/>
    <s v="CONSTRUCTION OF ONE (1) STOREY - TWO (2) CLASSROOMS SCHOOL BUILDING (WITH COMMON TOILET) WITH PROVISION OF RAIN WATER COLLECTOR, SCHOOL FURNITURE, SOLAR PV ENERGY SYSTEM, AND WATER SYSTEM"/>
    <n v="18151995.699999999"/>
    <n v="18150000"/>
    <s v="Ongoing"/>
    <n v="0.35"/>
    <d v="2025-08-04T00:00:00"/>
    <s v="N/A"/>
    <s v="LMS 2024 - IVA - BATANGAS - 002"/>
    <s v="LMS 2024 - IVA - BATANGAS - 002"/>
    <s v="June 11,2024"/>
    <d v="2024-06-18T00:00:00"/>
    <d v="2024-07-01T00:00:00"/>
    <d v="2024-07-17T00:00:00"/>
    <d v="2025-01-30T00:00:00"/>
    <s v="Botey Construction"/>
    <n v="0"/>
    <n v="0"/>
    <n v="0"/>
    <n v="0"/>
    <n v="1"/>
    <n v="0"/>
    <n v="0"/>
    <n v="0"/>
    <n v="0"/>
    <n v="0"/>
    <n v="2"/>
    <n v="0"/>
    <n v="0"/>
    <n v="0"/>
    <n v="0"/>
    <n v="0"/>
    <n v="1"/>
    <n v="0"/>
    <n v="0"/>
    <n v="0.25"/>
    <n v="9.9999999999999978E-2"/>
    <m/>
    <m/>
    <m/>
    <m/>
    <m/>
    <m/>
    <m/>
    <m/>
    <m/>
    <s v="1st"/>
  </r>
  <r>
    <x v="4"/>
    <x v="4"/>
    <s v="Cavite"/>
    <n v="108119"/>
    <s v="Guitasin Primary School"/>
    <s v="SILANG"/>
    <s v="5th"/>
    <n v="1"/>
    <n v="4"/>
    <s v="PROPOSED CONSTRUCTION OF ONE (1) STOREY - FOUR (4) CLASSROOMS SCHOOL BUILDING (WITH COMMON TOILET) WITH PROVISION OF RAINWATER COLLECTOR, SCHOOL FURNITURE, SOLAR PV ENERGY SYSTEM, AND WATER SYSTEM"/>
    <n v="25252525.25"/>
    <n v="24907973.66"/>
    <s v="Ongoing"/>
    <n v="0.5"/>
    <d v="2025-07-13T00:00:00"/>
    <d v="1899-12-30T00:00:00"/>
    <s v="RIVACaviteBACInfra 005-2024"/>
    <s v="RIVACaviteBACInfra 005-2024"/>
    <d v="2024-08-01T00:00:00"/>
    <d v="2024-08-08T00:00:00"/>
    <d v="2024-08-27T00:00:00"/>
    <s v="Jan. 6. 2025"/>
    <s v="Jan. 14, 2025"/>
    <s v="R.A. Del Rosario Construction"/>
    <s v="On-going masonry works and preparation of roofing works"/>
    <n v="0"/>
    <n v="0"/>
    <n v="0"/>
    <n v="1"/>
    <n v="0"/>
    <n v="0"/>
    <n v="0"/>
    <n v="0"/>
    <n v="0"/>
    <n v="4"/>
    <n v="0"/>
    <n v="0"/>
    <n v="0"/>
    <n v="0"/>
    <n v="0"/>
    <n v="1"/>
    <n v="0"/>
    <n v="0"/>
    <n v="0.15"/>
    <n v="0.35"/>
    <m/>
    <m/>
    <m/>
    <m/>
    <m/>
    <m/>
    <m/>
    <m/>
    <m/>
    <s v="1st"/>
  </r>
  <r>
    <x v="4"/>
    <x v="4"/>
    <s v="Laguna"/>
    <n v="164519"/>
    <s v="Sitio Pulot/Bay ES"/>
    <s v="KALAYAAN"/>
    <s v="4th "/>
    <n v="1"/>
    <n v="2"/>
    <s v="CONSTRUCTION OF ONE (1) STOREY - TWO (2) CLASSROOMS SCHOOL BUILDING (WITH COMMON TOILET) WITH PROVISION OF RAIN WATER COLLECTOR, SCHOOL FURNITURE, SOLAR PV ENERGY SYSTEM, AND WATER SYSTEM"/>
    <n v="16454451.879999999"/>
    <s v="N/A"/>
    <s v="Under Procurement"/>
    <n v="0"/>
    <s v="N/A"/>
    <s v="N/A"/>
    <s v="N/A"/>
    <s v="N/A"/>
    <s v="N/A"/>
    <s v="N/A"/>
    <s v="N/A"/>
    <s v="N/A"/>
    <s v="N/A"/>
    <s v="N/A"/>
    <s v="For reversion due to the issue on School Site with NPC (under negotiation) / awaiting letter from SDO."/>
    <n v="0"/>
    <n v="0"/>
    <n v="1"/>
    <n v="0"/>
    <n v="0"/>
    <n v="0"/>
    <n v="0"/>
    <n v="0"/>
    <n v="2"/>
    <n v="0"/>
    <n v="0"/>
    <n v="0"/>
    <n v="0"/>
    <n v="0"/>
    <n v="1"/>
    <n v="0"/>
    <n v="0"/>
    <n v="0"/>
    <n v="0"/>
    <n v="0"/>
    <m/>
    <m/>
    <m/>
    <m/>
    <m/>
    <m/>
    <m/>
    <m/>
    <m/>
    <s v="3rd"/>
  </r>
  <r>
    <x v="4"/>
    <x v="4"/>
    <s v="Quezon"/>
    <n v="108570"/>
    <s v="SAN RAFAEL ELEMENTARY SCHOOL"/>
    <s v="BURDEOS"/>
    <s v="1st "/>
    <n v="1"/>
    <n v="2"/>
    <s v="CONSTRUCTION OF ONE (1) STOREY - TWO (2) CLASSROOMS SCHOOL BUILDING (WITH COMMON TOILET) WITH PROVISION OF RAIN WATER COLLECTOR, SCHOOL FURNITURE, SOLAR PV ENERGY SYSTEM, AND WATER SYSTEM"/>
    <n v="19200611.34"/>
    <n v="18954730.710000001"/>
    <s v="Completed"/>
    <n v="1"/>
    <d v="2025-03-05T00:00:00"/>
    <d v="2025-03-04T00:00:00"/>
    <s v="2023-05-INFRAEPA"/>
    <s v="2023-05-INFRAEPA"/>
    <d v="2023-11-24T00:00:00"/>
    <d v="2023-12-01T00:00:00"/>
    <d v="2023-12-15T00:00:00"/>
    <d v="2023-12-29T00:00:00"/>
    <d v="2024-05-20T00:00:00"/>
    <s v="N.T. Sotelo Contruction &amp; Supply Corporation"/>
    <s v="Completed"/>
    <n v="0"/>
    <n v="0"/>
    <n v="0"/>
    <n v="0"/>
    <n v="1"/>
    <n v="0"/>
    <n v="0"/>
    <n v="0"/>
    <n v="0"/>
    <n v="0"/>
    <n v="2"/>
    <n v="0"/>
    <n v="0"/>
    <n v="0"/>
    <n v="0"/>
    <n v="0"/>
    <n v="1"/>
    <n v="0"/>
    <n v="0.87"/>
    <n v="0.13"/>
    <n v="5.25"/>
    <m/>
    <m/>
    <m/>
    <m/>
    <m/>
    <m/>
    <m/>
    <m/>
    <s v="3rd"/>
  </r>
  <r>
    <x v="4"/>
    <x v="4"/>
    <s v="Quezon"/>
    <n v="109096"/>
    <s v="Segaras ES"/>
    <s v="SAN ANDRES"/>
    <s v="3rd "/>
    <n v="1"/>
    <n v="2"/>
    <s v="CONSTRUCTION OF ONE (1) STOREY - TWO (2) CLASSROOMS SCHOOL BUILDING (WITH COMMON TOILET) WITH PROVISION OF RAIN WATER COLLECTOR, SCHOOL FURNITURE, SOLAR PV ENERGY SYSTEM, AND WATER SYSTEM"/>
    <n v="16402689.460000001"/>
    <n v="13000000"/>
    <s v="Completed"/>
    <n v="1"/>
    <d v="2024-11-15T00:00:00"/>
    <d v="2024-10-18T00:00:00"/>
    <s v="2023-05-INFRAEPA"/>
    <s v="2023-05-INFRAEPA"/>
    <d v="2023-11-24T00:00:00"/>
    <d v="2023-12-01T00:00:00"/>
    <d v="2023-12-15T00:00:00"/>
    <d v="2023-12-29T00:00:00"/>
    <d v="2024-05-20T00:00:00"/>
    <s v="Botey Construction"/>
    <s v="Completed"/>
    <n v="0"/>
    <n v="0"/>
    <n v="0"/>
    <n v="0"/>
    <n v="1"/>
    <n v="0"/>
    <n v="0"/>
    <n v="0"/>
    <n v="0"/>
    <n v="0"/>
    <n v="2"/>
    <n v="0"/>
    <n v="0"/>
    <n v="0"/>
    <n v="0"/>
    <n v="0"/>
    <n v="1"/>
    <n v="0"/>
    <n v="1"/>
    <n v="0"/>
    <n v="10.24"/>
    <m/>
    <m/>
    <m/>
    <m/>
    <m/>
    <m/>
    <m/>
    <m/>
    <s v="3rd"/>
  </r>
  <r>
    <x v="4"/>
    <x v="4"/>
    <s v="Quezon"/>
    <n v="108735"/>
    <s v="DUNGAWAN PAALYUNAN ES"/>
    <s v="GUINAYANGAN"/>
    <s v="4th "/>
    <n v="1"/>
    <n v="2"/>
    <s v="CONSTRUCTION OF ONE (1) STOREY - TWO (2) CLASSROOMS SCHOOL BUILDING (WITH COMMON TOILET) WITH PROVISION OF RAIN WATER COLLECTOR, SCHOOL FURNITURE, SOLAR PV ENERGY SYSTEM, AND WATER SYSTEM"/>
    <n v="16402689.460000001"/>
    <n v="14411651.630000001"/>
    <s v="Completed"/>
    <n v="1"/>
    <d v="2024-11-15T00:00:00"/>
    <d v="2025-01-30T00:00:00"/>
    <s v="2023-05-INFRAEPA"/>
    <s v="2023-05-INFRAEPA"/>
    <d v="2023-11-24T00:00:00"/>
    <d v="2023-12-01T00:00:00"/>
    <d v="2023-12-15T00:00:00"/>
    <d v="2023-12-29T00:00:00"/>
    <d v="2024-05-20T00:00:00"/>
    <s v="M.G. Villamin Construction"/>
    <s v="Completed"/>
    <n v="0"/>
    <n v="0"/>
    <n v="0"/>
    <n v="0"/>
    <n v="1"/>
    <n v="0"/>
    <n v="0"/>
    <n v="0"/>
    <n v="0"/>
    <n v="0"/>
    <n v="2"/>
    <n v="0"/>
    <n v="0"/>
    <n v="0"/>
    <n v="0"/>
    <n v="0"/>
    <n v="1"/>
    <n v="0"/>
    <n v="1"/>
    <n v="0"/>
    <n v="12.24"/>
    <m/>
    <m/>
    <m/>
    <m/>
    <m/>
    <m/>
    <m/>
    <m/>
    <s v="1st"/>
  </r>
  <r>
    <x v="4"/>
    <x v="4"/>
    <s v="Tayabas City"/>
    <n v="109249"/>
    <s v="Eugenio Francia Elementary School"/>
    <s v="CITY OF TAYABAS"/>
    <s v="1st "/>
    <n v="1"/>
    <n v="4"/>
    <s v="PROPOSED CONSTRUCTION OF ONE (1) STOREY - FOUR (4) CLASSROOMS SCHOOL BUILDING (WITH COMMON TOILET), SCHOOL FURNITURE, SOLAR PV ENERGY SYSTEM, AND WATER SYSTEM"/>
    <n v="23636363.640000001"/>
    <s v="N/A"/>
    <s v="Under Procurement"/>
    <n v="0"/>
    <s v="N/A"/>
    <s v="N/A"/>
    <s v="N/A"/>
    <s v="N/A"/>
    <s v="N/A"/>
    <s v="N/A"/>
    <s v="N/A"/>
    <s v="N/A"/>
    <s v="N/A"/>
    <s v="N/A"/>
    <s v="Preparation of Plans / POW/DUPA_x000a__x000a_Modified Design"/>
    <n v="0"/>
    <n v="0"/>
    <n v="1"/>
    <n v="0"/>
    <n v="0"/>
    <n v="0"/>
    <n v="0"/>
    <n v="0"/>
    <n v="4"/>
    <n v="0"/>
    <n v="0"/>
    <n v="0"/>
    <n v="0"/>
    <n v="0"/>
    <n v="1"/>
    <n v="0"/>
    <n v="0"/>
    <n v="0"/>
    <n v="0"/>
    <n v="0"/>
    <m/>
    <m/>
    <m/>
    <m/>
    <m/>
    <m/>
    <m/>
    <m/>
    <m/>
    <s v="1st"/>
  </r>
  <r>
    <x v="4"/>
    <x v="5"/>
    <s v="Oriental Mindoro"/>
    <n v="137017"/>
    <s v="Magdayaga Elementary School"/>
    <s v="Bongabong"/>
    <s v="2nd"/>
    <n v="1"/>
    <n v="4"/>
    <s v="PROPOSED CONSTRUCTION OF ONE (1) STOREY - FOUR (4) CLASSROOMS SCHOOL BUILDING (WITH COMMON TOILET) WITH PROVISION OF SCHOOL FURNITURE AND SOLAR PV ENERGY SYSTEM"/>
    <n v="21109748.66"/>
    <n v="20837923.609999999"/>
    <s v="Completed"/>
    <n v="1"/>
    <d v="2025-01-25T00:00:00"/>
    <d v="2023-12-20T00:00:00"/>
    <s v="LMS 2024 - MIMAROPA - ORIENTAL MINDORO - 003"/>
    <s v="LMS 15-2024"/>
    <s v="Nov. 29, 2023"/>
    <s v="Dec. 7, 2023"/>
    <s v="Dec. 20, 2023"/>
    <s v="Jan. 4, 2024"/>
    <s v="May 20, 2024"/>
    <s v="CMSEL CONST. AND DEVELOPER"/>
    <n v="0"/>
    <n v="0"/>
    <n v="0"/>
    <n v="0"/>
    <n v="0"/>
    <n v="1"/>
    <n v="0"/>
    <n v="0"/>
    <n v="0"/>
    <n v="0"/>
    <n v="0"/>
    <n v="4"/>
    <n v="0"/>
    <n v="0"/>
    <n v="0"/>
    <n v="0"/>
    <n v="0"/>
    <n v="1"/>
    <n v="0"/>
    <n v="1"/>
    <n v="0"/>
    <n v="1.25"/>
    <m/>
    <m/>
    <m/>
    <m/>
    <m/>
    <m/>
    <m/>
    <m/>
    <s v="1st"/>
  </r>
  <r>
    <x v="4"/>
    <x v="5"/>
    <s v="Oriental Mindoro"/>
    <n v="306032"/>
    <s v="Bailan Katutubong Mangyan High School"/>
    <s v="Bulalcao"/>
    <s v="2nd"/>
    <n v="1"/>
    <n v="4"/>
    <s v="PROPOSED CONSTRUCTION OF ONE (1) STOREY - FOUR (4) CLASSROOMS SCHOOL BUILDING (WITH COMMON TOILET) WITH PROVISION OF SCHOOL FURNITURE AND SOLAR PV ENERGY SYSTEM"/>
    <n v="21994317.960000001"/>
    <n v="21725000"/>
    <s v="Completed"/>
    <n v="1"/>
    <d v="2025-05-27T00:00:00"/>
    <d v="2025-05-23T00:00:00"/>
    <s v="LMS 2024 - MIMAROPA - ORIENTAL MINDORO - 002"/>
    <s v="LMS 14-2024"/>
    <s v="Nov. 29, 2023"/>
    <s v="Dec. 7, 2023"/>
    <s v="Dec. 20, 2023"/>
    <s v="Jan. 4, 2024"/>
    <s v="May 20, 2024"/>
    <s v="A.D.L. CONSTRAK OPC"/>
    <s v="With contract time extensions due to frequent rains and armed conflict. Final payment on process."/>
    <n v="0"/>
    <n v="0"/>
    <n v="0"/>
    <n v="0"/>
    <n v="1"/>
    <n v="0"/>
    <n v="0"/>
    <n v="0"/>
    <n v="0"/>
    <n v="0"/>
    <n v="4"/>
    <n v="0"/>
    <n v="0"/>
    <n v="0"/>
    <n v="0"/>
    <n v="0"/>
    <n v="1"/>
    <n v="0"/>
    <n v="0.86"/>
    <n v="0.14000000000000001"/>
    <n v="5.25"/>
    <m/>
    <m/>
    <m/>
    <m/>
    <m/>
    <m/>
    <m/>
    <m/>
    <s v="1st"/>
  </r>
  <r>
    <x v="4"/>
    <x v="5"/>
    <s v="Oriental Mindoro"/>
    <n v="137102"/>
    <s v="EM Fabella-Ansaldo Elementary School"/>
    <s v="Roxas"/>
    <s v="2nd"/>
    <n v="1"/>
    <n v="4"/>
    <s v="PROPOSED CONSTRUCTION OF ONE (1) STOREY - FOUR (4) CLASSROOMS SCHOOL BUILDING (WITH COMMON TOILET) WITH PROVISION OF SCHOOL FURNITURE AND SOLAR PV ENERGY SYSTEM"/>
    <n v="20756365.760000002"/>
    <n v="20230000"/>
    <s v="Completed"/>
    <n v="1"/>
    <d v="2025-01-25T00:00:00"/>
    <d v="2024-12-03T00:00:00"/>
    <s v="LMS 2024 - MIMAROPA - ORIENTAL MINDORO - 001"/>
    <s v="LMS 13-2024"/>
    <s v="Nov. 29, 2023"/>
    <s v="Dec. 7, 2023"/>
    <s v="Dec. 20, 2023"/>
    <s v="Jan. 4, 2024"/>
    <s v="May 20, 2024"/>
    <s v="A.D.L. CONSTRAK OPC"/>
    <n v="0"/>
    <n v="0"/>
    <n v="0"/>
    <n v="0"/>
    <n v="0"/>
    <n v="1"/>
    <n v="0"/>
    <n v="0"/>
    <n v="0"/>
    <n v="0"/>
    <n v="0"/>
    <n v="4"/>
    <n v="0"/>
    <n v="0"/>
    <n v="0"/>
    <n v="0"/>
    <n v="0"/>
    <n v="1"/>
    <n v="0"/>
    <n v="1"/>
    <n v="0"/>
    <n v="1.25"/>
    <m/>
    <m/>
    <m/>
    <m/>
    <m/>
    <m/>
    <m/>
    <m/>
    <s v="1st"/>
  </r>
  <r>
    <x v="4"/>
    <x v="5"/>
    <s v="Palawan"/>
    <n v="111056"/>
    <s v="Batang-Batang Beach Elementary School"/>
    <s v="NARRA"/>
    <s v="2nd "/>
    <n v="1"/>
    <n v="4"/>
    <s v="CONSTRUCTION OF SCHOOL BUILDING (WITH TOILET) WITH PROVISION OF RAINWATER COLLECTOR, SCHOOL FURNITURE, SOLAR PV ENERGY SYSTEM, WATER SYSTEM AND FLOOD MARKER "/>
    <n v="17171717.170000002"/>
    <n v="15827000"/>
    <s v="Ongoing"/>
    <n v="0.15"/>
    <d v="2025-10-22T00:00:00"/>
    <d v="1899-12-30T00:00:00"/>
    <s v="2024-01-001_INFRA"/>
    <s v="2025-03-001"/>
    <d v="2024-11-15T00:00:00"/>
    <d v="2024-11-26T00:00:00"/>
    <d v="2024-11-29T00:00:00"/>
    <d v="2025-12-16T00:00:00"/>
    <d v="2025-03-26T00:00:00"/>
    <s v="Maryknoll Builders &amp; Ssupply"/>
    <s v="NEGOTIATED PROCUREMENT"/>
    <n v="0"/>
    <n v="0"/>
    <n v="0"/>
    <n v="1"/>
    <n v="0"/>
    <n v="0"/>
    <n v="0"/>
    <n v="0"/>
    <n v="0"/>
    <n v="4"/>
    <n v="0"/>
    <n v="0"/>
    <n v="0"/>
    <n v="0"/>
    <n v="0"/>
    <n v="1"/>
    <n v="0"/>
    <n v="0"/>
    <n v="0.15"/>
    <n v="0"/>
    <m/>
    <m/>
    <m/>
    <m/>
    <m/>
    <m/>
    <m/>
    <m/>
    <m/>
    <s v="1st"/>
  </r>
  <r>
    <x v="4"/>
    <x v="5"/>
    <s v="Puerto Princesa City"/>
    <n v="111511"/>
    <s v="Cabayugan ES - Sugod Extension"/>
    <s v="PUERTO PRINCESA CITY (Capital)"/>
    <s v="3rd"/>
    <n v="1"/>
    <n v="4"/>
    <s v="PROPOSED CONSTRUCTION OF ONE (1) STOREY - FOUR (4) CLASSROOMS SCHOOL BUILDING (WITH COMMON TOILET) WITH PROVISION OF SCHOOL FURNITURE AND SOLAR PV ENERGY SYSTEM"/>
    <n v="21248071.440000001"/>
    <n v="20966655"/>
    <s v="Ongoing"/>
    <n v="0.5"/>
    <s v="May 18, 2025"/>
    <d v="1899-12-30T00:00:00"/>
    <s v="LMS 2024 - MIMAROPA - PUERTO PRINCESA CITY - 002"/>
    <s v="INFRA 2024-07-005"/>
    <d v="2024-06-25T00:00:00"/>
    <d v="2024-07-01T00:00:00"/>
    <s v="July 15, 2024"/>
    <s v="July 23, 2024"/>
    <s v="Sept. 19, 2024"/>
    <s v="Maryknoll Builders &amp; Ssupply"/>
    <n v="0"/>
    <n v="0"/>
    <n v="0"/>
    <n v="0"/>
    <n v="1"/>
    <n v="0"/>
    <n v="0"/>
    <n v="0"/>
    <n v="0"/>
    <n v="0"/>
    <n v="4"/>
    <n v="0"/>
    <n v="0"/>
    <n v="0"/>
    <n v="0"/>
    <n v="0"/>
    <n v="1"/>
    <n v="0"/>
    <n v="0"/>
    <n v="0.5"/>
    <n v="0"/>
    <m/>
    <m/>
    <m/>
    <m/>
    <m/>
    <m/>
    <m/>
    <m/>
    <m/>
    <s v="4th"/>
  </r>
  <r>
    <x v="4"/>
    <x v="5"/>
    <s v="Puerto Princesa City"/>
    <n v="111520"/>
    <s v="Makirawa ES"/>
    <s v="PUERTO PRINCESA CITY (Capital)"/>
    <s v="3rd"/>
    <n v="1"/>
    <n v="4"/>
    <s v="PROPOSED CONSTRUCTION OF ONE (1) STOREY - FOUR (4) CLASSROOMS SCHOOL BUILDING (WITH COMMON TOILET) WITH PROVISION OF SCHOOL FURNITURE AND SOLAR PV ENERGY SYSTEM"/>
    <n v="20830359.960000001"/>
    <n v="20620761"/>
    <s v="Completed"/>
    <n v="1"/>
    <s v="January 15, 2025"/>
    <d v="1899-12-30T00:00:00"/>
    <s v="LMS 2024 - MIMAROPA - PUERTO PRINCESA CITY - 001"/>
    <s v="INFRA 2023-11-04"/>
    <s v="Nov. 22, 2023"/>
    <s v="Nov. 28, 2023"/>
    <s v="Dec. 11, 2023"/>
    <s v="Dec. 22, 2023"/>
    <s v="May 13, 2024"/>
    <s v="Joint Venture of Ian Jason Construction &amp; Supply and RBM2 Construction"/>
    <s v="For Final Inspection"/>
    <n v="0"/>
    <n v="0"/>
    <n v="0"/>
    <n v="0"/>
    <n v="1"/>
    <n v="0"/>
    <n v="0"/>
    <n v="0"/>
    <n v="0"/>
    <n v="0"/>
    <n v="4"/>
    <n v="0"/>
    <n v="0"/>
    <n v="0"/>
    <n v="0"/>
    <n v="0"/>
    <n v="1"/>
    <n v="0"/>
    <n v="1"/>
    <n v="0"/>
    <n v="4.25"/>
    <m/>
    <m/>
    <m/>
    <m/>
    <m/>
    <m/>
    <m/>
    <m/>
    <s v="1st"/>
  </r>
  <r>
    <x v="4"/>
    <x v="5"/>
    <s v="Romblon"/>
    <n v="171008"/>
    <s v="Palati PS"/>
    <s v="ODIONGAN"/>
    <s v="Lone "/>
    <n v="1"/>
    <n v="3"/>
    <s v="LMSP - PROPOSED CONSTRUCTION OF ONE (1) STOREY - THREE (3) CLASSROOMS SCHOOL BUILDING (WITH COMMON TOILET) WITH PROVISION OF RAINWATER COLLECTOR, SCHOOL FURNITURE, AND SOLAR PV ENERGY SYSTEM"/>
    <n v="19645773.819999997"/>
    <n v="0"/>
    <s v="Ongoing"/>
    <n v="0.79769999999999996"/>
    <d v="1899-12-30T00:00:00"/>
    <d v="1899-12-30T00:00:00"/>
    <s v="INF-LMS-2024-01"/>
    <s v="INF-LMS-2024-01"/>
    <d v="2023-11-14T00:00:00"/>
    <d v="2023-11-21T00:00:00"/>
    <d v="2023-12-05T00:00:00"/>
    <d v="2024-01-29T00:00:00"/>
    <d v="2024-05-22T00:00:00"/>
    <s v="RMR Construction and Trading"/>
    <n v="0"/>
    <n v="0"/>
    <n v="0"/>
    <n v="0"/>
    <n v="1"/>
    <n v="0"/>
    <n v="0"/>
    <n v="0"/>
    <n v="0"/>
    <n v="0"/>
    <n v="3"/>
    <n v="0"/>
    <n v="0"/>
    <n v="0"/>
    <n v="0"/>
    <n v="0"/>
    <n v="1"/>
    <n v="0"/>
    <n v="0"/>
    <n v="0.65"/>
    <n v="0.14769999999999994"/>
    <m/>
    <m/>
    <m/>
    <m/>
    <m/>
    <m/>
    <m/>
    <m/>
    <m/>
    <s v="1st"/>
  </r>
  <r>
    <x v="4"/>
    <x v="5"/>
    <s v="Romblon"/>
    <n v="111437"/>
    <s v="Layag Cultural Minority School"/>
    <s v="SAN FERNANDO"/>
    <s v="Lone "/>
    <n v="1"/>
    <n v="2"/>
    <s v="LMSP - PROPOSED CONSTRUCTION OF ONE (1) STOREY - TWO (2) CLASSROOMS SCHOOL BUILDING (WITH COMMON TOILET) WITH PROVISION OF RAINWATER COLLECTOR, SCHOOL FURNITURE, AND SOLAR PV ENERGY SYSTEM"/>
    <n v="15486264.530000001"/>
    <n v="0"/>
    <s v="Ongoing"/>
    <n v="0.4"/>
    <d v="1899-12-30T00:00:00"/>
    <d v="1899-12-30T00:00:00"/>
    <s v="INF-LMS-2024-02"/>
    <s v="INF-LMS-2024-02"/>
    <d v="2023-11-14T00:00:00"/>
    <d v="2023-11-21T00:00:00"/>
    <d v="2023-12-05T00:00:00"/>
    <d v="2024-01-29T00:00:00"/>
    <d v="2024-05-22T00:00:00"/>
    <s v="RMR Construction and Trading"/>
    <n v="0"/>
    <n v="0"/>
    <n v="0"/>
    <n v="0"/>
    <n v="1"/>
    <n v="0"/>
    <n v="0"/>
    <n v="0"/>
    <n v="0"/>
    <n v="0"/>
    <n v="2"/>
    <n v="0"/>
    <n v="0"/>
    <n v="0"/>
    <n v="0"/>
    <n v="0"/>
    <n v="1"/>
    <n v="0"/>
    <n v="0"/>
    <n v="0.4"/>
    <n v="0"/>
    <m/>
    <m/>
    <m/>
    <m/>
    <m/>
    <m/>
    <m/>
    <m/>
    <m/>
    <s v="1st"/>
  </r>
  <r>
    <x v="4"/>
    <x v="6"/>
    <s v="Dapitan City"/>
    <n v="125928"/>
    <s v="Daro Elementary School"/>
    <s v="DAPITAN CITY"/>
    <s v="1st "/>
    <n v="1"/>
    <n v="4"/>
    <s v="PROPOSED CONSTRUCTION OF 2 UNITs ONE (1) STOREY - TWO (2) CLASSROOMS SCHOOL BUILDING (WITH COMMON TOILET) WITH PROVISION OF RAINWATER COLLECTOR, SCHOOL FURNITURE, PERIMETER SOLAR LIGHT, SOLAR PV ENERGY SYSTEM AND WATER SYSTEM"/>
    <n v="22816847.469999999"/>
    <n v="22512075.600000001"/>
    <s v="Ongoing"/>
    <n v="0.7"/>
    <s v="November 14, 2024"/>
    <s v="-"/>
    <s v="SDODAP-INFRA-2023-004"/>
    <s v="SDODAP-INFRA-2023-004"/>
    <s v="November 14, 2023"/>
    <s v="November 21, 2023"/>
    <s v="December 07, 2023"/>
    <s v="May 06, 2024"/>
    <s v="May 17, 2024"/>
    <s v="MORTE CONSTRUCTION"/>
    <s v="-"/>
    <n v="0"/>
    <n v="0"/>
    <n v="0"/>
    <n v="1"/>
    <n v="0"/>
    <n v="0"/>
    <n v="0"/>
    <n v="0"/>
    <n v="0"/>
    <n v="4"/>
    <n v="0"/>
    <n v="0"/>
    <n v="0"/>
    <n v="0"/>
    <n v="0"/>
    <n v="1"/>
    <n v="0"/>
    <n v="0"/>
    <n v="0.7"/>
    <n v="0"/>
    <m/>
    <m/>
    <m/>
    <m/>
    <m/>
    <m/>
    <m/>
    <m/>
    <m/>
    <s v="1st"/>
  </r>
  <r>
    <x v="4"/>
    <x v="6"/>
    <s v="Isabela City"/>
    <n v="502129"/>
    <s v="Badjao Floating Integrated School"/>
    <s v="CITY OF ISABELA (Capital)"/>
    <s v="Lone"/>
    <n v="1"/>
    <n v="3"/>
    <s v="PROPOSED CONSTRUCTION OF ONE (1) STOREY - THREE (3) CLASSROOMS SCHOOL BUILDING (WITH COMMON TOILET), SCHOOL FURNITURE, SOLAR PV ENERGY SYSTEM, AND WATER SYSTEM"/>
    <n v="19205159.169999998"/>
    <n v="17785991.82"/>
    <s v="Ongoing"/>
    <n v="0.57999999999999996"/>
    <d v="2025-06-27T00:00:00"/>
    <s v="-"/>
    <s v="INFRAEPA2024-01"/>
    <s v="-"/>
    <s v="-"/>
    <d v="2024-11-15T00:00:00"/>
    <d v="2023-12-04T00:00:00"/>
    <d v="2024-05-16T00:00:00"/>
    <d v="2024-09-02T00:00:00"/>
    <s v="2M CONSTRUCTION AND ENTERPRISES"/>
    <s v="NONE"/>
    <n v="0"/>
    <n v="0"/>
    <n v="0"/>
    <n v="1"/>
    <n v="0"/>
    <n v="0"/>
    <n v="0"/>
    <n v="0"/>
    <n v="0"/>
    <n v="3"/>
    <n v="0"/>
    <n v="0"/>
    <n v="0"/>
    <n v="0"/>
    <n v="0"/>
    <n v="1"/>
    <n v="0"/>
    <n v="0"/>
    <n v="0.57999999999999996"/>
    <n v="0"/>
    <m/>
    <m/>
    <m/>
    <m/>
    <m/>
    <m/>
    <m/>
    <m/>
    <m/>
    <s v="1st"/>
  </r>
  <r>
    <x v="4"/>
    <x v="6"/>
    <s v="Pagadian City"/>
    <n v="198503"/>
    <s v="Bentud Pinukis Penintulan Nu Piksalabukan Subanen"/>
    <s v="PAGADIAN CITY (Capital)"/>
    <s v="1st "/>
    <n v="1"/>
    <n v="3"/>
    <s v="PROPOSED CONSTRUCTION OF ONE (1) STOREY - THREE (3) CLASSROOMS SCHOOL BUILDING (WITH COMMON TOILET), SCHOOL FURNITURE, SOLAR PV ENERGY SYSTEM, AND WATER SYSTEM"/>
    <n v="22198056.48"/>
    <n v="21927158.039999999"/>
    <s v="Completed"/>
    <n v="1"/>
    <s v="December 04, 2024"/>
    <s v="December 04, 2024"/>
    <s v="LMS-2024-RIX-PAG-01"/>
    <s v="LMS-2024-RIX-PAG-01"/>
    <s v="November 13, 2023"/>
    <s v="November 21, 2023"/>
    <s v="December 04, 2023"/>
    <s v="December 11, 2023"/>
    <s v="June 03, 2024"/>
    <s v="GENETIAN BUILDERS &amp; ENTERPRISES"/>
    <s v="NONE"/>
    <n v="0"/>
    <n v="0"/>
    <n v="0"/>
    <n v="0"/>
    <n v="1"/>
    <n v="0"/>
    <n v="0"/>
    <n v="0"/>
    <n v="0"/>
    <n v="0"/>
    <n v="3"/>
    <n v="0"/>
    <n v="0"/>
    <n v="0"/>
    <n v="0"/>
    <n v="0"/>
    <n v="1"/>
    <n v="0"/>
    <n v="1"/>
    <n v="0"/>
    <n v="1.25"/>
    <m/>
    <m/>
    <m/>
    <m/>
    <m/>
    <m/>
    <m/>
    <m/>
    <s v="1st"/>
  </r>
  <r>
    <x v="4"/>
    <x v="6"/>
    <s v="Zamboanga City"/>
    <n v="126168"/>
    <s v="Pasilmanta ES"/>
    <s v="ZAMBOANGA CITY"/>
    <s v="2nd"/>
    <n v="1"/>
    <n v="4"/>
    <s v="PROPOSED CONSTRUCTION OF ONE (1) STOREY - FOUR (4) CLASSROOMS SCHOOL BUILDING (WITH COMMON TOILET), SCHOOL FURNITURE, SOLAR PV ENERGY SYSTEM, AND WATER SYSTEM"/>
    <n v="25252525.25"/>
    <n v="24974606.93"/>
    <s v="Completed"/>
    <n v="1"/>
    <s v="November 30, 2024"/>
    <d v="2025-02-13T00:00:00"/>
    <s v="LMS 2024 -RIX- ZAMBO CITY - 02"/>
    <s v="LMS 2024 -RIX- ZAMBO CITY - 02"/>
    <s v="October 30,2023"/>
    <s v="November 7, 2023"/>
    <s v="November 20,2023"/>
    <s v="May 13,2024"/>
    <s v="June 03, 2024"/>
    <s v="ZAMBOANGA 3VC CONSTRUCTION INC,"/>
    <s v="With Approved Time Extension"/>
    <n v="0"/>
    <n v="0"/>
    <n v="0"/>
    <n v="0"/>
    <n v="1"/>
    <n v="0"/>
    <n v="0"/>
    <n v="0"/>
    <n v="0"/>
    <n v="0"/>
    <n v="4"/>
    <n v="0"/>
    <n v="0"/>
    <n v="0"/>
    <n v="0"/>
    <n v="0"/>
    <n v="1"/>
    <n v="0"/>
    <n v="1"/>
    <n v="0"/>
    <n v="3.25"/>
    <m/>
    <m/>
    <m/>
    <m/>
    <m/>
    <m/>
    <m/>
    <m/>
    <s v="1st"/>
  </r>
  <r>
    <x v="4"/>
    <x v="6"/>
    <s v="Zamboanga City"/>
    <n v="126133"/>
    <s v="Simanta ES"/>
    <s v="ZAMBOANGA CITY"/>
    <s v="2nd"/>
    <n v="1"/>
    <n v="4"/>
    <s v="PROPOSED CONSTRUCTION OF ONE (1) STOREY - FOUR (4) CLASSROOMS SCHOOL BUILDING (WITH COMMON TOILET), SCHOOL FURNITURE, SOLAR PV ENERGY SYSTEM, AND WATER SYSTEM"/>
    <n v="25252525.25"/>
    <n v="24988205.789999999"/>
    <s v="Completed"/>
    <n v="1"/>
    <s v="November 30, 2024"/>
    <d v="2025-02-10T00:00:00"/>
    <s v="LMS 2024 -RIX- ZAMBO CITY - 01"/>
    <s v="LMS 2024 -RIX- ZAMBO CITY - 01"/>
    <s v="October 30,2023"/>
    <s v="November 7, 2023"/>
    <s v="November 20,2023"/>
    <s v="May 13,2024"/>
    <s v="June 03, 2024"/>
    <s v="ZAMBOANGA 3VC CONSTRUCTION INC,"/>
    <s v="With Approved Time Extension"/>
    <n v="0"/>
    <n v="0"/>
    <n v="0"/>
    <n v="0"/>
    <n v="1"/>
    <n v="0"/>
    <n v="0"/>
    <n v="0"/>
    <n v="0"/>
    <n v="0"/>
    <n v="4"/>
    <n v="0"/>
    <n v="0"/>
    <n v="0"/>
    <n v="0"/>
    <n v="0"/>
    <n v="1"/>
    <n v="0"/>
    <n v="1"/>
    <n v="0"/>
    <n v="3.25"/>
    <m/>
    <m/>
    <m/>
    <m/>
    <m/>
    <m/>
    <m/>
    <m/>
    <s v="1st"/>
  </r>
  <r>
    <x v="4"/>
    <x v="6"/>
    <s v="Zamboanga City"/>
    <n v="126167"/>
    <s v="Panganak ES"/>
    <s v="ZAMBOANGA CITY"/>
    <s v="2nd "/>
    <n v="1"/>
    <n v="4"/>
    <s v="PROPOSED CONSTRUCTION OF ONE (1) STOREY - FOUR (4) CLASSROOMS SCHOOL BUILDING (WITH COMMON TOILET), SCHOOL FURNITURE, SOLAR PV ENERGY SYSTEM, AND WATER SYSTEM"/>
    <n v="25252525.25"/>
    <n v="24980749.43"/>
    <s v="Completed"/>
    <n v="1"/>
    <s v="November 30, 2024"/>
    <d v="2025-05-28T00:00:00"/>
    <s v="LMS 2024 -RIX- ZAMBO CITY - 03"/>
    <s v="LMS 2024 -RIX- ZAMBO CITY - 03"/>
    <s v="October 30,2023"/>
    <s v="November 7, 2023"/>
    <s v="November 20,2023"/>
    <s v="May 13,2024"/>
    <s v="June 03, 2024"/>
    <s v="ZAMBOANGA 3VC CONSTRUCTION INC,"/>
    <s v="With Approved Time Extension"/>
    <n v="0"/>
    <n v="0"/>
    <n v="0"/>
    <n v="0"/>
    <n v="1"/>
    <n v="0"/>
    <n v="0"/>
    <n v="0"/>
    <n v="0"/>
    <n v="0"/>
    <n v="4"/>
    <n v="0"/>
    <n v="0"/>
    <n v="0"/>
    <n v="0"/>
    <n v="0"/>
    <n v="1"/>
    <n v="0"/>
    <n v="0.95"/>
    <n v="5.0000000000000044E-2"/>
    <n v="5.25"/>
    <m/>
    <m/>
    <m/>
    <m/>
    <m/>
    <m/>
    <m/>
    <m/>
    <s v="1st"/>
  </r>
  <r>
    <x v="4"/>
    <x v="6"/>
    <s v="Zamboanga del Norte"/>
    <n v="124673"/>
    <s v="Tinago ES"/>
    <s v="SERGIO OSMEÑA SR."/>
    <s v="1st"/>
    <n v="1"/>
    <n v="4"/>
    <s v="PROPOSED CONSTRUCTION OF 2 UNITS ONE (1) STOREY - TWO (2) CLASSROOMS SCHOOL BUILDING (WITH COMMON TOILET) WITH PROVISION OF RAINWATER COLLECTOR, SCHOOL FURNITURE, PERIMETER SOLAR LIGHT, SOLAR PV ENERGY SYSTEM AND WATER SYSTEM"/>
    <n v="24985083.829999998"/>
    <n v="25698497.43"/>
    <s v="Completed"/>
    <n v="1"/>
    <s v="November 20, 2024"/>
    <d v="2024-10-30T00:00:00"/>
    <s v="2024-005-CBZN"/>
    <s v="CB-2024-018"/>
    <s v="November 21, 2023"/>
    <s v="November 24, 2023"/>
    <s v="December 07, 2023"/>
    <s v="December 22, 2023"/>
    <s v="May 20, 2024"/>
    <s v="YSL BUILDERS"/>
    <s v="None"/>
    <n v="0"/>
    <n v="0"/>
    <n v="0"/>
    <n v="0"/>
    <n v="1"/>
    <n v="0"/>
    <n v="0"/>
    <n v="0"/>
    <n v="0"/>
    <n v="0"/>
    <n v="4"/>
    <n v="0"/>
    <n v="0"/>
    <n v="0"/>
    <n v="0"/>
    <n v="0"/>
    <n v="1"/>
    <n v="0"/>
    <n v="1"/>
    <n v="0"/>
    <n v="9.24"/>
    <m/>
    <m/>
    <m/>
    <m/>
    <m/>
    <m/>
    <m/>
    <m/>
    <s v="1st"/>
  </r>
  <r>
    <x v="4"/>
    <x v="6"/>
    <s v="Zamboanga del Norte"/>
    <n v="303702"/>
    <s v="SITOG NHS - SEROAN EXT."/>
    <s v="KATIPUNAN"/>
    <s v="2nd"/>
    <n v="1"/>
    <n v="4"/>
    <s v="PROPOSED CONSTRUCTION OF 2 UNITS ONE (1) STOREY - TWO (2) CLASSROOMS SCHOOL BUILDING (WITH COMMON TOILET) WITH PROVISION OF RAINWATER COLLECTOR, SCHOOL FURNITURE, PERIMETER SOLAR LIGHT, SOLAR PV ENERGY SYSTEM AND WATER SYSTEM"/>
    <n v="24985434.880000003"/>
    <n v="24704050.489999998"/>
    <s v="Completed"/>
    <n v="1"/>
    <s v="November 20, 2024"/>
    <d v="2024-10-30T00:00:00"/>
    <s v="2024-006-CBZN"/>
    <s v="CB-2024-019"/>
    <s v="November 21, 2023"/>
    <s v="November 24, 2023"/>
    <s v="December 07, 2023"/>
    <s v="December 22, 2023"/>
    <s v="May 20, 2024"/>
    <s v="YSL BUILDERS"/>
    <s v="None"/>
    <n v="0"/>
    <n v="0"/>
    <n v="0"/>
    <n v="0"/>
    <n v="1"/>
    <n v="0"/>
    <n v="0"/>
    <n v="0"/>
    <n v="0"/>
    <n v="0"/>
    <n v="4"/>
    <n v="0"/>
    <n v="0"/>
    <n v="0"/>
    <n v="0"/>
    <n v="0"/>
    <n v="1"/>
    <n v="0"/>
    <n v="1"/>
    <n v="0"/>
    <n v="9.24"/>
    <m/>
    <m/>
    <m/>
    <m/>
    <m/>
    <m/>
    <m/>
    <m/>
    <s v="4th"/>
  </r>
  <r>
    <x v="4"/>
    <x v="6"/>
    <s v="Zamboanga del Sur"/>
    <n v="125481"/>
    <s v="Sto. Rosario Elementary School"/>
    <s v="TUKURAN"/>
    <s v="1st "/>
    <n v="1"/>
    <n v="4"/>
    <s v="PROPOSED CONSTRUCTION OF ONE (1) STOREY - FOUR (4) CLASSROOMS SCHOOL BUILDING (WITH COMMON TOILET), SCHOOL FURNITURE, SOLAR PV ENERGY SYSTEM, AND WATER SYSTEM"/>
    <n v="23519080.899999999"/>
    <n v="21703822.5"/>
    <s v="Completed"/>
    <n v="1"/>
    <d v="2024-12-28T00:00:00"/>
    <d v="2025-03-06T00:00:00"/>
    <s v="ZDS-24-LMS-01"/>
    <s v="ZDS-24-LMS-01"/>
    <d v="2023-11-13T00:00:00"/>
    <d v="2023-11-21T00:00:00"/>
    <d v="2023-12-04T00:00:00"/>
    <d v="2024-01-03T00:00:00"/>
    <d v="2024-05-22T00:00:00"/>
    <s v="R.R. GANDINGAN CONSTRUCTION"/>
    <s v="None"/>
    <n v="0"/>
    <n v="0"/>
    <n v="0"/>
    <n v="0"/>
    <n v="1"/>
    <n v="0"/>
    <n v="0"/>
    <n v="0"/>
    <n v="0"/>
    <n v="0"/>
    <n v="4"/>
    <n v="0"/>
    <n v="0"/>
    <n v="0"/>
    <n v="0"/>
    <n v="0"/>
    <n v="1"/>
    <n v="0"/>
    <n v="1"/>
    <n v="0"/>
    <n v="4.25"/>
    <m/>
    <m/>
    <m/>
    <m/>
    <m/>
    <m/>
    <m/>
    <m/>
    <s v="2nd"/>
  </r>
  <r>
    <x v="4"/>
    <x v="6"/>
    <s v="Zamboanga del Sur"/>
    <n v="125350"/>
    <s v="TAPIAN ES"/>
    <s v="SAN MIGUEL"/>
    <s v="2nd"/>
    <n v="1"/>
    <n v="4"/>
    <s v="PROPOSED CONSTRUCTION OF ONE (1) STOREY - FOUR (4) CLASSROOMS SCHOOL BUILDING (WITH COMMON TOILET), SCHOOL FURNITURE, SOLAR PV ENERGY SYSTEM, AND WATER SYSTEM"/>
    <n v="22127905.859999999"/>
    <n v="20576515"/>
    <s v="Completed"/>
    <n v="1"/>
    <d v="2024-11-18T00:00:00"/>
    <d v="2024-11-15T00:00:00"/>
    <s v="ZDS-24-LMS-02"/>
    <s v="ZDS-24-LMS-02"/>
    <d v="2023-11-13T00:00:00"/>
    <d v="2023-11-21T00:00:00"/>
    <d v="2023-12-04T00:00:00"/>
    <d v="2024-01-03T00:00:00"/>
    <d v="2024-05-22T00:00:00"/>
    <s v="R.R. GANDINGAN CONSTRUCTION"/>
    <s v="None"/>
    <n v="0"/>
    <n v="0"/>
    <n v="0"/>
    <n v="0"/>
    <n v="1"/>
    <n v="0"/>
    <n v="0"/>
    <n v="0"/>
    <n v="0"/>
    <n v="0"/>
    <n v="4"/>
    <n v="0"/>
    <n v="0"/>
    <n v="0"/>
    <n v="0"/>
    <n v="0"/>
    <n v="1"/>
    <n v="0"/>
    <n v="1"/>
    <n v="0"/>
    <n v="1.25"/>
    <m/>
    <m/>
    <m/>
    <m/>
    <m/>
    <m/>
    <m/>
    <m/>
    <s v="1st"/>
  </r>
  <r>
    <x v="4"/>
    <x v="6"/>
    <s v="Zamboanga Sibugay"/>
    <n v="303858"/>
    <s v="Bulawan NHS"/>
    <s v="Payao"/>
    <s v="1st "/>
    <n v="1"/>
    <n v="4"/>
    <s v="PROPOSED CONSTRUCTION OF ONE (1) STOREY - FOUR (4) CLASSROOMS SCHOOL BUILDING (WITH COMMON TOILET) WITH PROVISION OF RAINWATER COLLECTOR, SCHOOL FURNITURE AND WATER SYSTEM"/>
    <n v="13539348.82"/>
    <n v="12340386.359999999"/>
    <s v="Completed"/>
    <n v="1"/>
    <s v="October 23, 2024"/>
    <s v="March 19, 2025"/>
    <s v="ZSY-2024LMS-01"/>
    <s v="ZSY-2024LMS-01"/>
    <s v="November 22, 2023"/>
    <s v="November 29, 2023"/>
    <s v="December 15, 2023"/>
    <s v="February 28, 2024"/>
    <s v="June 26, 2024"/>
    <s v="Long Island Builders and Construction"/>
    <s v="With Approved Time Extension"/>
    <n v="0"/>
    <n v="0"/>
    <n v="0"/>
    <n v="0"/>
    <n v="1"/>
    <n v="0"/>
    <n v="0"/>
    <n v="0"/>
    <n v="0"/>
    <n v="0"/>
    <n v="4"/>
    <n v="0"/>
    <n v="0"/>
    <n v="0"/>
    <n v="0"/>
    <n v="0"/>
    <n v="1"/>
    <n v="0"/>
    <n v="1"/>
    <n v="0"/>
    <n v="3.25"/>
    <m/>
    <m/>
    <m/>
    <m/>
    <m/>
    <m/>
    <m/>
    <m/>
    <s v="1st"/>
  </r>
  <r>
    <x v="4"/>
    <x v="6"/>
    <s v="Zamboanga Sibugay"/>
    <n v="125833"/>
    <s v="Paruk ES"/>
    <s v="Siay"/>
    <s v="2nd "/>
    <n v="1"/>
    <n v="2"/>
    <s v="PROPOSED CONSTRUCTION OF ONE (1) STOREY - TWO (2) CLASSROOMS SCHOOL BUILDING (WITH COMMON TOILET) WITH PROVISION OF RAINWATER COLLECTOR, SCHOOL FURNITURE AND WATER SYSTEM"/>
    <n v="9316708.4299999997"/>
    <n v="8213612.0700000003"/>
    <s v="Completed"/>
    <n v="1"/>
    <s v="September 24, 2024"/>
    <s v="March 19, 2025"/>
    <s v="ZSY-2024LMS-02"/>
    <s v="ZSY-2024LMS-02"/>
    <s v="November 22, 2023"/>
    <s v="November 29, 2023"/>
    <s v="December 15, 2023"/>
    <s v="February 28, 2024"/>
    <s v="June 26, 2024"/>
    <s v="Long Island Builders and Construction"/>
    <s v="With Approved Time Extension due to manhauling of construction materials from barangay road to site area"/>
    <n v="0"/>
    <n v="0"/>
    <n v="0"/>
    <n v="0"/>
    <n v="1"/>
    <n v="0"/>
    <n v="0"/>
    <n v="0"/>
    <n v="0"/>
    <n v="0"/>
    <n v="2"/>
    <n v="0"/>
    <n v="0"/>
    <n v="0"/>
    <n v="0"/>
    <n v="0"/>
    <n v="1"/>
    <n v="0"/>
    <n v="1"/>
    <n v="0"/>
    <n v="3.25"/>
    <m/>
    <m/>
    <m/>
    <m/>
    <m/>
    <m/>
    <m/>
    <m/>
    <s v="1st"/>
  </r>
  <r>
    <x v="4"/>
    <x v="7"/>
    <s v="Camarines Norte"/>
    <n v="501259"/>
    <s v="Malaya Integrated School"/>
    <s v="LABO"/>
    <s v="1st"/>
    <n v="1"/>
    <n v="4"/>
    <s v="PROPOSED CONSTRUCTION OF ONE (1) STOREY - FOUR (4) CLASSROOMS SCHOOL BUILDING (WITH COMMON TOILET) WITH PROVISION OF SCHOOL FURNITURE AND RAIN WATER COLLECTOR TWO (2) SETS "/>
    <n v="17467038.050000001"/>
    <n v="10339297.77"/>
    <s v="Completed"/>
    <n v="1"/>
    <d v="2024-12-11T00:00:00"/>
    <d v="2025-02-09T00:00:00"/>
    <s v="INFRA06-11-2023CN"/>
    <s v="INFRA06-11-2023CN"/>
    <d v="2023-11-07T00:00:00"/>
    <d v="2023-11-15T00:00:00"/>
    <d v="2023-12-06T00:00:00"/>
    <d v="2024-01-16T00:00:00"/>
    <d v="2024-06-14T00:00:00"/>
    <s v="RIDERS CORNER BUILDING AND REALTY DEVELOPMENT CORPORATION"/>
    <s v="COMPLETED"/>
    <n v="0"/>
    <n v="0"/>
    <n v="0"/>
    <n v="0"/>
    <n v="1"/>
    <n v="0"/>
    <n v="0"/>
    <n v="0"/>
    <n v="0"/>
    <n v="0"/>
    <n v="4"/>
    <n v="0"/>
    <n v="0"/>
    <n v="0"/>
    <n v="0"/>
    <n v="0"/>
    <n v="1"/>
    <n v="0"/>
    <n v="0.67"/>
    <n v="0.32999999999999996"/>
    <n v="5.25"/>
    <m/>
    <m/>
    <m/>
    <m/>
    <m/>
    <m/>
    <m/>
    <m/>
    <s v="1st"/>
  </r>
  <r>
    <x v="4"/>
    <x v="7"/>
    <s v="Camarines Norte"/>
    <n v="112308"/>
    <s v="Mangcawayan Island Elementary School"/>
    <s v="VINZONS"/>
    <s v="2nd"/>
    <n v="1"/>
    <n v="3"/>
    <s v="PROPOSED CONSTRUCTION OF ONE (1) STOREY - THREE (3) CLASSROOMS SCHOOL BUILDING (WITH COMMON TOILET) WITH PROVISION OF SCHOOL FURNITURE AND RAIN WATER COLLECTOR TWO (2) SETS - TRIPLE HAULING"/>
    <n v="13898660.219999999"/>
    <n v="9599009.5999999996"/>
    <s v="Completed"/>
    <n v="1"/>
    <d v="2024-11-11T00:00:00"/>
    <d v="2025-01-10T00:00:00"/>
    <s v="INFRA06-11-2023CN"/>
    <s v="INFRA06-11-2023CN"/>
    <d v="2023-11-07T00:00:00"/>
    <d v="2023-11-15T00:00:00"/>
    <d v="2023-12-06T00:00:00"/>
    <d v="2024-01-16T00:00:00"/>
    <d v="2024-06-14T00:00:00"/>
    <s v="RIDERS CORNER BUILDING AND REALTY DEVELOPMENT CORPORATION"/>
    <s v="WITH RETIFICATION "/>
    <n v="0"/>
    <n v="0"/>
    <n v="0"/>
    <n v="0"/>
    <n v="1"/>
    <n v="0"/>
    <n v="0"/>
    <n v="0"/>
    <n v="0"/>
    <n v="0"/>
    <n v="3"/>
    <n v="0"/>
    <n v="0"/>
    <n v="0"/>
    <n v="0"/>
    <n v="0"/>
    <n v="1"/>
    <n v="0"/>
    <n v="0.56999999999999995"/>
    <n v="0.43000000000000005"/>
    <n v="5.25"/>
    <m/>
    <m/>
    <m/>
    <m/>
    <m/>
    <m/>
    <m/>
    <m/>
    <s v="1st"/>
  </r>
  <r>
    <x v="4"/>
    <x v="7"/>
    <s v="Camarines Sur"/>
    <n v="300315"/>
    <s v="Salvacion High School"/>
    <s v="SIPOCOT"/>
    <s v="1st"/>
    <n v="1"/>
    <n v="8"/>
    <s v="PROPOSED CONSTRUCTION OF 2 UNITS, 1 STOREY, 4 CLASSROOM SCHOOL BUILDING W/ 2 UNITS, 4 SEATER WATER AND SANITATION FACILITIES, 2 UNITS RAINWATER COLLECTOR, AND SCHOOL FURNITURE FOR 2 UNITS, 1 STOREY, 4 CLASSROOM SCHOOL BUILDING"/>
    <n v="34039259.840000004"/>
    <n v="33361240.370000001"/>
    <s v="Completed"/>
    <n v="1"/>
    <d v="2024-12-08T00:00:00"/>
    <d v="2025-03-11T00:00:00"/>
    <s v="2024-05-043"/>
    <s v="2024-05-043"/>
    <d v="2023-11-23T00:00:00"/>
    <d v="2023-12-01T00:00:00"/>
    <d v="2023-12-13T00:00:00"/>
    <d v="2024-01-10T00:00:00"/>
    <d v="2024-06-11T00:00:00"/>
    <s v="Honeyville Construction"/>
    <s v="approved time extension"/>
    <n v="0"/>
    <n v="0"/>
    <n v="0"/>
    <n v="0"/>
    <n v="1"/>
    <n v="0"/>
    <n v="0"/>
    <n v="0"/>
    <n v="0"/>
    <n v="0"/>
    <n v="8"/>
    <n v="0"/>
    <n v="0"/>
    <n v="0"/>
    <n v="0"/>
    <n v="0"/>
    <n v="1"/>
    <n v="0"/>
    <n v="0.85"/>
    <n v="0.15000000000000002"/>
    <n v="5.25"/>
    <m/>
    <m/>
    <m/>
    <m/>
    <m/>
    <m/>
    <m/>
    <m/>
    <s v="1st"/>
  </r>
  <r>
    <x v="4"/>
    <x v="7"/>
    <s v="Camarines Sur"/>
    <n v="112696"/>
    <s v="Tampuhan ES"/>
    <s v="LIBMANAN"/>
    <s v="2nd"/>
    <n v="1"/>
    <n v="2"/>
    <s v="PROPOSED CONSTRUCTION OF 1 UNIT, 1 STOREY, 2 CLASSROOM SCHOOL BUILDING W/ 1 UNIT, 4 SEATER WATER AND SANITATION FACILITIES, 1 UNIT RAINWATER COLLECTOR, AND SCHOOL FURNITURE FOR 1 UNIT, 1 STO - 2 CL (7m x 9m) SCHOOL BUILDING"/>
    <n v="10803221.300000001"/>
    <n v="9474512.9600000009"/>
    <s v="Ongoing"/>
    <n v="0.99"/>
    <d v="2024-10-26T00:00:00"/>
    <s v="N/A"/>
    <s v="2024-05-044"/>
    <s v="2024-05-044"/>
    <d v="2023-11-23T00:00:00"/>
    <d v="2023-12-01T00:00:00"/>
    <d v="2023-12-13T00:00:00"/>
    <d v="2024-01-22T00:00:00"/>
    <d v="2024-06-13T00:00:00"/>
    <s v="TGME Construction and Supply"/>
    <s v="N/A"/>
    <n v="0"/>
    <n v="0"/>
    <n v="0"/>
    <n v="1"/>
    <n v="0"/>
    <n v="0"/>
    <n v="0"/>
    <n v="0"/>
    <n v="0"/>
    <n v="2"/>
    <n v="0"/>
    <n v="0"/>
    <n v="0"/>
    <n v="0"/>
    <n v="0"/>
    <n v="1"/>
    <n v="0"/>
    <n v="0"/>
    <n v="0.87"/>
    <n v="0.12"/>
    <n v="6.25"/>
    <m/>
    <m/>
    <m/>
    <m/>
    <m/>
    <m/>
    <m/>
    <m/>
    <s v="4th"/>
  </r>
  <r>
    <x v="4"/>
    <x v="7"/>
    <s v="Camarines Sur"/>
    <n v="112757"/>
    <s v="Barobaybay ES"/>
    <s v="MAGARAO"/>
    <s v="3rd"/>
    <n v="1"/>
    <n v="2"/>
    <s v="PROPOSED CONSTRUCTION OF 1 UNIT, 1 STOREY, 2 CLASSROOM SCHOOL BUILDING W/ 1 UNIT, 4 SEATER WATER AND SANITATION FACILITIES, 1 UNIT RAINWATER COLLECTOR, AND SCHOOL FURNITURE FOR 1 UNIT, 1 STO - 2 CL (7m x 9m) SCHOOL BUILDING"/>
    <n v="10728585.060000001"/>
    <n v="10342846.08"/>
    <s v="Completed"/>
    <n v="1"/>
    <d v="2024-10-09T00:00:00"/>
    <s v="N/A"/>
    <s v="2024-05-045"/>
    <s v="2024-05-045"/>
    <d v="2023-11-23T00:00:00"/>
    <d v="2023-12-01T00:00:00"/>
    <d v="2023-12-13T00:00:00"/>
    <d v="2024-01-18T00:00:00"/>
    <d v="2024-06-11T00:00:00"/>
    <s v="TRDV Construction and Supply"/>
    <n v="0"/>
    <n v="0"/>
    <n v="0"/>
    <n v="0"/>
    <n v="0"/>
    <n v="1"/>
    <n v="0"/>
    <n v="0"/>
    <n v="0"/>
    <n v="0"/>
    <n v="0"/>
    <n v="2"/>
    <n v="0"/>
    <n v="0"/>
    <n v="0"/>
    <n v="0"/>
    <n v="0"/>
    <n v="1"/>
    <n v="0"/>
    <n v="1"/>
    <n v="0"/>
    <n v="12.24"/>
    <m/>
    <m/>
    <m/>
    <m/>
    <m/>
    <m/>
    <m/>
    <m/>
    <s v="4th"/>
  </r>
  <r>
    <x v="4"/>
    <x v="7"/>
    <s v="Camarines Sur"/>
    <n v="112556"/>
    <s v="Oring ES"/>
    <s v="CARAMOAN"/>
    <s v="4th"/>
    <n v="1"/>
    <n v="4"/>
    <s v="PROPOSED CONSTRUCTION OF 2 UNITS, 1 STOREY, 2 CLASSROOM SCHOOL BUILDING W/ 1 UNIT, 4 SEATER WATER AND SANITATION FACILITIES, 1 UNIT RAINWATER COLLECTOR, AND SCHOOL FURNITURE FOR 2 UNITS, 1 STO - 2 CL (7m x 9m) SCHOOL BUILDING"/>
    <n v="22399589.68"/>
    <n v="22130242.210000001"/>
    <s v="Completed"/>
    <n v="1"/>
    <d v="2024-10-11T00:00:00"/>
    <s v="N/A"/>
    <s v="2024-05-046"/>
    <s v="2024-05-046"/>
    <d v="2023-11-23T00:00:00"/>
    <d v="2023-12-01T00:00:00"/>
    <d v="2023-12-13T00:00:00"/>
    <d v="2023-12-29T00:00:00"/>
    <d v="2024-06-13T00:00:00"/>
    <s v="TGME Construction and Supply"/>
    <n v="0"/>
    <n v="0"/>
    <n v="0"/>
    <n v="0"/>
    <n v="0"/>
    <n v="1"/>
    <n v="0"/>
    <n v="0"/>
    <n v="0"/>
    <n v="0"/>
    <n v="0"/>
    <n v="4"/>
    <n v="0"/>
    <n v="0"/>
    <n v="0"/>
    <n v="0"/>
    <n v="0"/>
    <n v="1"/>
    <n v="0"/>
    <n v="1"/>
    <n v="0"/>
    <s v="previous yrs"/>
    <m/>
    <m/>
    <m/>
    <m/>
    <m/>
    <m/>
    <m/>
    <m/>
    <s v="4th"/>
  </r>
  <r>
    <x v="4"/>
    <x v="7"/>
    <s v="Camarines Sur"/>
    <n v="500468"/>
    <s v="Harrison Integrated School"/>
    <s v="GARCHITORENA"/>
    <s v="4th"/>
    <n v="1"/>
    <n v="2"/>
    <s v="CONSTRUCTION OF ONE (1) STOREY TWO (2) CLASSROOMS SCHOOL BUILDING (WITH TOILET) WITH PROVISION OF RAINWATER COLLECTOR, SCHOOL FURNITURE, SOLAR PV ENERGY SYSTEM, WATER SYSTEM AND FLOOD MARKER "/>
    <n v="11795242.42"/>
    <n v="11526923.039999999"/>
    <s v="Ongoing"/>
    <n v="0.99"/>
    <d v="2024-10-19T00:00:00"/>
    <s v="N/A"/>
    <s v="2024-05-047"/>
    <s v="2024-05-047"/>
    <d v="2023-11-23T00:00:00"/>
    <d v="2023-12-01T00:00:00"/>
    <d v="2023-12-13T00:00:00"/>
    <d v="2024-01-18T00:00:00"/>
    <d v="2024-06-21T00:00:00"/>
    <s v="MARAKESH ENTERPRISES"/>
    <s v="N/A"/>
    <n v="0"/>
    <n v="0"/>
    <n v="0"/>
    <n v="1"/>
    <n v="0"/>
    <n v="0"/>
    <n v="0"/>
    <n v="0"/>
    <n v="0"/>
    <n v="2"/>
    <n v="0"/>
    <n v="0"/>
    <n v="0"/>
    <n v="0"/>
    <n v="0"/>
    <n v="1"/>
    <n v="0"/>
    <n v="0"/>
    <n v="0.9"/>
    <n v="8.9999999999999969E-2"/>
    <n v="6.25"/>
    <m/>
    <m/>
    <m/>
    <m/>
    <m/>
    <m/>
    <m/>
    <m/>
    <s v="1st"/>
  </r>
  <r>
    <x v="4"/>
    <x v="7"/>
    <s v="Camarines Sur"/>
    <n v="112324"/>
    <s v="Cristo Rey Elementary School"/>
    <s v="BAAO"/>
    <s v="5th"/>
    <n v="1"/>
    <n v="2"/>
    <s v="PROPOSED CONSTRUCTION OF 1 UNIT, 1 STOREY, 2 CLASSROOM SCHOOL BUILDING W/ 1 UNIT, 4 SEATER WATER AND SANITATION FACILITIES, 1 UNIT RAINWATER COLLECTOR, AND SCHOOL FURNITURE FOR 1 UNIT, 1 STO - 2 CL (7m x 9m) SCHOOL BUILDING"/>
    <n v="10792740.790000001"/>
    <n v="8646767.3599999994"/>
    <s v="Ongoing"/>
    <n v="0.99"/>
    <d v="2024-10-08T00:00:00"/>
    <s v="N/A"/>
    <s v="2024-05-048"/>
    <s v="2024-05-048"/>
    <d v="2023-11-23T00:00:00"/>
    <d v="2023-12-01T00:00:00"/>
    <d v="2023-12-13T00:00:00"/>
    <d v="2024-01-22T00:00:00"/>
    <d v="2024-06-10T00:00:00"/>
    <s v="RIDERS CORNER BUILDING AND REALTY DEVELOPMENT CORPORATION"/>
    <s v="N/A"/>
    <n v="0"/>
    <n v="0"/>
    <n v="0"/>
    <n v="1"/>
    <n v="0"/>
    <n v="0"/>
    <n v="0"/>
    <n v="0"/>
    <n v="0"/>
    <n v="2"/>
    <n v="0"/>
    <n v="0"/>
    <n v="0"/>
    <n v="0"/>
    <n v="0"/>
    <n v="1"/>
    <n v="0"/>
    <n v="0"/>
    <n v="0.9"/>
    <n v="8.9999999999999969E-2"/>
    <n v="6.25"/>
    <m/>
    <m/>
    <m/>
    <m/>
    <m/>
    <m/>
    <m/>
    <m/>
    <s v="1st"/>
  </r>
  <r>
    <x v="4"/>
    <x v="7"/>
    <s v="Catanduanes"/>
    <n v="174016"/>
    <s v="Pananaogan Elementary School"/>
    <s v="BATO"/>
    <s v="Lone "/>
    <n v="1"/>
    <n v="2"/>
    <s v="CONSTRUCTION OF SCHOOL BUILDING (WITH TOILET) WITH PROVISION OF RAINWATER COLLECTOR, SCHOOL FURNITURE, SOLAR PV ENERGY SYSTEM, WATER SYSTEM AND FLOOD MARKER "/>
    <n v="17171717.170000002"/>
    <n v="16742770.609999999"/>
    <s v="Completed"/>
    <n v="1"/>
    <d v="2024-10-22T00:00:00"/>
    <d v="1899-12-30T00:00:00"/>
    <n v="0"/>
    <n v="0"/>
    <d v="1899-12-30T00:00:00"/>
    <d v="1899-12-30T00:00:00"/>
    <d v="1899-12-30T00:00:00"/>
    <d v="1899-12-30T00:00:00"/>
    <d v="2024-05-24T00:00:00"/>
    <s v="STEVEN CONSTRUCTION&amp; SUPPLY"/>
    <n v="0"/>
    <n v="0"/>
    <n v="0"/>
    <n v="0"/>
    <n v="0"/>
    <n v="1"/>
    <n v="0"/>
    <n v="0"/>
    <n v="0"/>
    <n v="0"/>
    <n v="0"/>
    <n v="2"/>
    <n v="0"/>
    <n v="0"/>
    <n v="0"/>
    <n v="0"/>
    <n v="0"/>
    <n v="1"/>
    <n v="0"/>
    <n v="1"/>
    <n v="0"/>
    <n v="11.24"/>
    <m/>
    <m/>
    <m/>
    <m/>
    <m/>
    <m/>
    <m/>
    <m/>
    <s v="1st"/>
  </r>
  <r>
    <x v="4"/>
    <x v="7"/>
    <s v="Catanduanes"/>
    <n v="113296"/>
    <s v="Siay Elementery School"/>
    <s v="SAN MIGUEL"/>
    <s v="Lone "/>
    <n v="1"/>
    <n v="3"/>
    <s v="CONSTRUCTION OF ONE (1) STOREY THREE (3) CLASSROOMS SCHOOL BUILDING (WITH TOILET) WITH PROVISION OF RAINWATER COLLECTOR, SCHOOL FURNITURE, SOLAR PV ENERGY SYSTEM, WATER SYSTEM AND FLOOD MARKER "/>
    <n v="17637171.719999999"/>
    <n v="17186395.359999999"/>
    <s v="Ongoing"/>
    <n v="0.95"/>
    <d v="2024-10-22T00:00:00"/>
    <d v="1899-12-30T00:00:00"/>
    <n v="0"/>
    <n v="0"/>
    <d v="1899-12-30T00:00:00"/>
    <d v="1899-12-30T00:00:00"/>
    <d v="1899-12-30T00:00:00"/>
    <d v="1899-12-30T00:00:00"/>
    <d v="2024-05-24T00:00:00"/>
    <s v="NGS CONSTRUCTION&amp; SUPPLY"/>
    <n v="0"/>
    <n v="0"/>
    <n v="0"/>
    <n v="0"/>
    <n v="1"/>
    <n v="0"/>
    <n v="0"/>
    <n v="0"/>
    <n v="0"/>
    <n v="0"/>
    <n v="3"/>
    <n v="0"/>
    <n v="0"/>
    <n v="0"/>
    <n v="0"/>
    <n v="0"/>
    <n v="1"/>
    <n v="0"/>
    <n v="0"/>
    <n v="0.95"/>
    <n v="0"/>
    <m/>
    <m/>
    <m/>
    <m/>
    <m/>
    <m/>
    <m/>
    <m/>
    <m/>
    <s v="1st"/>
  </r>
  <r>
    <x v="4"/>
    <x v="7"/>
    <s v="Masbate"/>
    <n v="113866"/>
    <s v="Daplian ES"/>
    <s v="SAN FERNANDO"/>
    <s v="1st"/>
    <n v="1"/>
    <n v="2"/>
    <s v="CONSTRUCTION OF ONE (1) STOREY TWO (2) CLASSROOMS SCHOOL BUILDING (WITH TOILET) WITH PROVISION OF RAINWATER COLLECTOR, SCHOOL FURNITURE, SOLAR PV ENERGY SYSTEM, WATER SYSTEM AND FLOOD MARKER "/>
    <n v="12273116.16"/>
    <n v="12130990.289999999"/>
    <s v="Ongoing"/>
    <n v="0.9"/>
    <d v="2025-05-27T00:00:00"/>
    <d v="1899-12-30T00:00:00"/>
    <s v="INFRA 2024-08-002"/>
    <s v="2024-026"/>
    <d v="2024-08-12T00:00:00"/>
    <d v="2024-08-20T00:00:00"/>
    <d v="2024-09-02T00:00:00"/>
    <d v="2024-09-20T00:00:00"/>
    <d v="2024-12-28T00:00:00"/>
    <s v="JOHNCB CONSTRUCTION &amp; SUPPLY"/>
    <n v="0"/>
    <n v="0"/>
    <n v="0"/>
    <n v="0"/>
    <n v="1"/>
    <n v="0"/>
    <n v="0"/>
    <n v="0"/>
    <n v="0"/>
    <n v="0"/>
    <n v="2"/>
    <n v="0"/>
    <n v="0"/>
    <n v="0"/>
    <n v="0"/>
    <n v="0"/>
    <n v="1"/>
    <n v="0"/>
    <n v="0"/>
    <n v="0"/>
    <n v="0.9"/>
    <m/>
    <m/>
    <m/>
    <m/>
    <m/>
    <m/>
    <m/>
    <m/>
    <m/>
    <s v="1st"/>
  </r>
  <r>
    <x v="4"/>
    <x v="7"/>
    <s v="Masbate"/>
    <n v="113893"/>
    <s v="Jagna-an ES"/>
    <s v="SAN JACINTO"/>
    <s v="1st "/>
    <n v="1"/>
    <n v="2"/>
    <s v="CONSTRUCTION OF ONE (1) STOREY TWO (2) CLASSROOMS SCHOOL BUILDING (WITH TOILET) WITH PROVISION OF RAINWATER COLLECTOR, SCHOOL FURNITURE, SOLAR PV ENERGY SYSTEM, WATER SYSTEM AND FLOOD MARKER "/>
    <n v="12273116.16"/>
    <n v="12131339.289999999"/>
    <s v="Ongoing"/>
    <n v="0.8"/>
    <d v="2025-05-27T00:00:00"/>
    <d v="1899-12-30T00:00:00"/>
    <s v="INFRA 2024-08-002"/>
    <s v="2024-027"/>
    <d v="2024-08-12T00:00:00"/>
    <d v="2024-08-20T00:00:00"/>
    <d v="2024-09-02T00:00:00"/>
    <d v="2024-09-20T00:00:00"/>
    <d v="2024-12-28T00:00:00"/>
    <s v="JOHNCB CONSTRUCTION &amp; SUPPLY"/>
    <n v="0"/>
    <n v="0"/>
    <n v="0"/>
    <n v="0"/>
    <n v="1"/>
    <n v="0"/>
    <n v="0"/>
    <n v="0"/>
    <n v="0"/>
    <n v="0"/>
    <n v="2"/>
    <n v="0"/>
    <n v="0"/>
    <n v="0"/>
    <n v="0"/>
    <n v="0"/>
    <n v="1"/>
    <n v="0"/>
    <n v="0"/>
    <n v="0"/>
    <n v="0.8"/>
    <m/>
    <m/>
    <m/>
    <m/>
    <m/>
    <m/>
    <m/>
    <m/>
    <m/>
    <s v="1st"/>
  </r>
  <r>
    <x v="4"/>
    <x v="7"/>
    <s v="Masbate"/>
    <n v="113896"/>
    <s v="Mabini Elementary School"/>
    <s v="SAN JACINTO"/>
    <s v="1st "/>
    <n v="1"/>
    <n v="2"/>
    <s v="CONSTRUCTION OF ONE (1) STOREY TWO (2) CLASSROOMS SCHOOL BUILDING (WITH TOILET) WITH PROVISION OF RAINWATER COLLECTOR, SCHOOL FURNITURE, SOLAR PV ENERGY SYSTEM, WATER SYSTEM AND FLOOD MARKER "/>
    <n v="11598060.609999999"/>
    <n v="11468418.82"/>
    <s v="Ongoing"/>
    <n v="0.85"/>
    <d v="2025-05-27T00:00:00"/>
    <d v="1899-12-30T00:00:00"/>
    <s v="INFRA 2024-09-003"/>
    <s v="2024-021"/>
    <d v="2024-09-10T00:00:00"/>
    <d v="2024-09-18T00:00:00"/>
    <d v="2024-09-30T00:00:00"/>
    <d v="2024-10-22T00:00:00"/>
    <d v="2024-12-28T00:00:00"/>
    <s v="SMDF CONSTRUCTION"/>
    <n v="0"/>
    <n v="0"/>
    <n v="0"/>
    <n v="0"/>
    <n v="1"/>
    <n v="0"/>
    <n v="0"/>
    <n v="0"/>
    <n v="0"/>
    <n v="0"/>
    <n v="2"/>
    <n v="0"/>
    <n v="0"/>
    <n v="0"/>
    <n v="0"/>
    <n v="0"/>
    <n v="1"/>
    <n v="0"/>
    <n v="0"/>
    <n v="0"/>
    <n v="0.85"/>
    <m/>
    <m/>
    <m/>
    <m/>
    <m/>
    <m/>
    <m/>
    <m/>
    <m/>
    <s v="1st"/>
  </r>
  <r>
    <x v="4"/>
    <x v="7"/>
    <s v="Masbate"/>
    <n v="113898"/>
    <s v="Roosevelt Elementary School"/>
    <s v="SAN JACINTO"/>
    <s v="1st "/>
    <n v="1"/>
    <n v="2"/>
    <s v="CONSTRUCTION OF ONE (1) STOREY TWO (2) CLASSROOMS SCHOOL BUILDING (WITH TOILET) WITH PROVISION OF RAINWATER COLLECTOR, SCHOOL FURNITURE, SOLAR PV ENERGY SYSTEM, WATER SYSTEM AND FLOOD MARKER "/>
    <n v="12015834.810000001"/>
    <n v="11839039.300000001"/>
    <s v="Ongoing"/>
    <n v="0.9"/>
    <d v="2025-05-27T00:00:00"/>
    <d v="1899-12-30T00:00:00"/>
    <s v="INFRA 2024-08-002"/>
    <s v="2024-028"/>
    <d v="2024-08-12T00:00:00"/>
    <d v="2024-08-20T00:00:00"/>
    <d v="2024-09-02T00:00:00"/>
    <d v="2024-09-20T00:00:00"/>
    <d v="2024-12-28T00:00:00"/>
    <s v="JOHNCB CONSTRUCTION &amp; SUPPLY"/>
    <n v="0"/>
    <n v="0"/>
    <n v="0"/>
    <n v="0"/>
    <n v="1"/>
    <n v="0"/>
    <n v="0"/>
    <n v="0"/>
    <n v="0"/>
    <n v="0"/>
    <n v="2"/>
    <n v="0"/>
    <n v="0"/>
    <n v="0"/>
    <n v="0"/>
    <n v="0"/>
    <n v="1"/>
    <n v="0"/>
    <n v="0"/>
    <n v="0"/>
    <n v="0.9"/>
    <m/>
    <m/>
    <m/>
    <m/>
    <m/>
    <m/>
    <m/>
    <m/>
    <m/>
    <s v="1st"/>
  </r>
  <r>
    <x v="4"/>
    <x v="7"/>
    <s v="Masbate"/>
    <n v="113902"/>
    <s v="Tutuban Elementary School"/>
    <s v="SAN JACINTO"/>
    <s v="1st "/>
    <n v="1"/>
    <n v="2"/>
    <s v="CONSTRUCTION OF ONE (1) STOREY TWO (2) CLASSROOMS SCHOOL BUILDING (WITH TOILET) WITH PROVISION OF RAINWATER COLLECTOR, SCHOOL FURNITURE, SOLAR PV ENERGY SYSTEM, WATER SYSTEM AND FLOOD MARKER "/>
    <n v="11598060.609999999"/>
    <n v="11469699.82"/>
    <s v="Ongoing"/>
    <n v="0.9"/>
    <d v="2025-05-27T00:00:00"/>
    <d v="1899-12-30T00:00:00"/>
    <s v="INFRA 2024-09-003"/>
    <s v="2024-022"/>
    <d v="2024-09-10T00:00:00"/>
    <d v="2024-09-18T00:00:00"/>
    <d v="2024-09-30T00:00:00"/>
    <d v="2024-10-22T00:00:00"/>
    <d v="2024-12-28T00:00:00"/>
    <s v="SMDF CONSTRUCTION"/>
    <n v="0"/>
    <n v="0"/>
    <n v="0"/>
    <n v="0"/>
    <n v="1"/>
    <n v="0"/>
    <n v="0"/>
    <n v="0"/>
    <n v="0"/>
    <n v="0"/>
    <n v="2"/>
    <n v="0"/>
    <n v="0"/>
    <n v="0"/>
    <n v="0"/>
    <n v="0"/>
    <n v="1"/>
    <n v="0"/>
    <n v="0"/>
    <n v="0"/>
    <n v="0.9"/>
    <m/>
    <m/>
    <m/>
    <m/>
    <m/>
    <m/>
    <m/>
    <m/>
    <m/>
    <s v="2nd"/>
  </r>
  <r>
    <x v="4"/>
    <x v="7"/>
    <s v="Masbate City"/>
    <n v="500393"/>
    <s v="Alejandro Delos Reyes Integrated School"/>
    <s v="CITY OF MASBATE (Capital)"/>
    <s v="2nd"/>
    <n v="1"/>
    <n v="4"/>
    <s v="CONSTRUCTION OF SCHOOL BUILDING (WITH TOILET) WITH PROVISION OF RAINWATER COLLECTOR, SCHOOL FURNITURE, SOLAR PV ENERGY SYSTEM, WATER SYSTEM AND FLOOD MARKER "/>
    <n v="20202020.199999999"/>
    <n v="19798704.920000002"/>
    <s v="Completed"/>
    <n v="1"/>
    <d v="2025-04-20T00:00:00"/>
    <d v="2025-04-18T00:00:00"/>
    <s v="LMS 2024 - RV - MASBATE CITY - 001"/>
    <s v="LMS 2024 - RV - MASBATE CITY - 001"/>
    <d v="2024-03-07T00:00:00"/>
    <d v="2024-03-15T00:00:00"/>
    <d v="2024-04-01T00:00:00"/>
    <d v="2024-07-01T00:00:00"/>
    <d v="2024-07-15T00:00:00"/>
    <s v="GINA'S CONSTRUCTION SERVICES"/>
    <n v="0"/>
    <n v="0"/>
    <n v="0"/>
    <n v="0"/>
    <n v="0"/>
    <n v="1"/>
    <n v="0"/>
    <n v="0"/>
    <n v="0"/>
    <n v="0"/>
    <n v="0"/>
    <n v="4"/>
    <n v="0"/>
    <n v="0"/>
    <n v="0"/>
    <n v="0"/>
    <n v="0"/>
    <n v="1"/>
    <n v="0"/>
    <n v="0.81"/>
    <n v="0.18999999999999995"/>
    <n v="5.25"/>
    <m/>
    <m/>
    <m/>
    <m/>
    <m/>
    <m/>
    <m/>
    <m/>
    <s v="1st"/>
  </r>
  <r>
    <x v="4"/>
    <x v="7"/>
    <s v="Sorsogon"/>
    <n v="114136"/>
    <s v="Sto. Nino Elementary School"/>
    <s v="CASTILLA"/>
    <s v="1st "/>
    <n v="1"/>
    <n v="3"/>
    <s v="CONSTRUCTION OF 1STY3CL SCHOOL BUILDING (WITH TOILET) WITH PROVISION OF RAINWATER COLLECTOR, SCHOOL FURNITURE, WATER SYSTEM, SOLAR PV ENERGY SYSTEM"/>
    <n v="18030049.989999998"/>
    <n v="16059049.82"/>
    <s v="Ongoing"/>
    <n v="0.2"/>
    <d v="2025-08-10T00:00:00"/>
    <d v="1899-12-30T00:00:00"/>
    <s v="24-04-004"/>
    <s v="24-04-004"/>
    <d v="2024-04-30T00:00:00"/>
    <d v="2024-05-08T00:00:00"/>
    <d v="2024-05-20T00:00:00"/>
    <d v="2024-12-06T00:00:00"/>
    <d v="2025-03-14T00:00:00"/>
    <s v="144 Cubits Builders and Supply"/>
    <n v="0"/>
    <n v="0"/>
    <n v="0"/>
    <n v="0"/>
    <n v="1"/>
    <n v="0"/>
    <n v="0"/>
    <n v="0"/>
    <n v="0"/>
    <n v="0"/>
    <n v="3"/>
    <n v="0"/>
    <n v="0"/>
    <n v="0"/>
    <n v="0"/>
    <n v="0"/>
    <n v="1"/>
    <n v="0"/>
    <n v="0"/>
    <n v="0"/>
    <n v="0.2"/>
    <m/>
    <m/>
    <m/>
    <m/>
    <m/>
    <m/>
    <m/>
    <m/>
    <m/>
    <s v="3rd"/>
  </r>
  <r>
    <x v="4"/>
    <x v="7"/>
    <s v="Sorsogon"/>
    <n v="302769"/>
    <s v="Sablayan High School"/>
    <s v="JUBAN"/>
    <s v="2nd"/>
    <n v="1"/>
    <n v="4"/>
    <s v="CONSTRUCTION OF 1STY4CL SCHOOL BUILDING (WITH TOILET) WITH PROVISION OF RAINWATER COLLECTOR, SCHOOL FURNITURE, WATER SYSTEM, SOLAR PV ENERGY SYSTEM, SLOPE PROTECTION PROTECTION"/>
    <n v="20447749.049999997"/>
    <n v="18206941.629999999"/>
    <s v="Ongoing"/>
    <n v="0.1"/>
    <d v="2025-09-09T00:00:00"/>
    <d v="1899-12-30T00:00:00"/>
    <s v="24-04-004"/>
    <s v="24-04-004"/>
    <d v="2024-04-30T00:00:00"/>
    <d v="2024-05-08T00:00:00"/>
    <d v="2024-05-20T00:00:00"/>
    <d v="2024-12-06T00:00:00"/>
    <d v="2025-03-14T00:00:00"/>
    <s v="144 Cubits Builders and Supply"/>
    <n v="0"/>
    <n v="0"/>
    <n v="0"/>
    <n v="0"/>
    <n v="1"/>
    <n v="0"/>
    <n v="0"/>
    <n v="0"/>
    <n v="0"/>
    <n v="0"/>
    <n v="4"/>
    <n v="0"/>
    <n v="0"/>
    <n v="0"/>
    <n v="0"/>
    <n v="0"/>
    <n v="1"/>
    <n v="0"/>
    <n v="0"/>
    <n v="0"/>
    <n v="0.1"/>
    <m/>
    <m/>
    <m/>
    <m/>
    <m/>
    <m/>
    <m/>
    <m/>
    <m/>
    <s v="2nd"/>
  </r>
  <r>
    <x v="4"/>
    <x v="8"/>
    <s v="Aklan"/>
    <n v="114860"/>
    <s v="Cogon Elementary School"/>
    <s v="MALINAO"/>
    <s v="2nd "/>
    <n v="1"/>
    <n v="3"/>
    <s v="PROPOSED CONSTRUCTION OF ONE (1) STOREY - THREE (3) CLASSROOMS SCHOOL BUILDING (WITH COMMON TOILET) WITH PROVISION OF RAINWATER COLLECTOR, SCHOOL FURNITURE, SOLAR PV ENERGY SYSTEM, AND WATER SYSTEM"/>
    <n v="21223289.100000001"/>
    <n v="20460400.84"/>
    <s v="Completed"/>
    <n v="1"/>
    <d v="2025-01-31T00:00:00"/>
    <d v="2025-02-14T00:00:00"/>
    <s v="DepED-RO6-D1-2024-CY2024-LMS-056-2024"/>
    <s v="DepED-RO6-D1-2024-CY2024-LMS-056-2024"/>
    <d v="2023-11-14T00:00:00"/>
    <d v="2023-11-21T00:00:00"/>
    <d v="2023-12-04T00:00:00"/>
    <d v="2024-01-19T00:00:00"/>
    <d v="2024-05-29T00:00:00"/>
    <s v="GMO CONSTRUCTION"/>
    <s v="Completed"/>
    <n v="0"/>
    <n v="0"/>
    <n v="0"/>
    <n v="0"/>
    <n v="1"/>
    <n v="0"/>
    <n v="0"/>
    <n v="0"/>
    <n v="0"/>
    <n v="0"/>
    <n v="3"/>
    <n v="0"/>
    <n v="0"/>
    <n v="0"/>
    <n v="0"/>
    <n v="0"/>
    <n v="1"/>
    <n v="0"/>
    <n v="1"/>
    <n v="0"/>
    <n v="2.25"/>
    <m/>
    <m/>
    <m/>
    <m/>
    <m/>
    <m/>
    <m/>
    <m/>
    <s v="3rd"/>
  </r>
  <r>
    <x v="4"/>
    <x v="8"/>
    <s v="Antique"/>
    <n v="115268"/>
    <s v="Panpanan I ES"/>
    <s v="SAN REMIGIO"/>
    <s v="Lone "/>
    <n v="1"/>
    <n v="2"/>
    <s v="PROPOSED CONSTRUCTION OF ONE(1) UNIT -  ONE (1) STOREY - TWO (2) CLASSROOMS SCHOOL BUILDING (WITH COMMON TOILET) WITH PROVISION OF RAINWATER COLLECTOR, SCHOOL FURNITURE, SOLAR PV ENERGY SYSTEM, AND WATER SYSTEM"/>
    <n v="17377521.030000001"/>
    <n v="12162100.859999999"/>
    <s v="Ongoing"/>
    <n v="0.3"/>
    <d v="2025-09-19T00:00:00"/>
    <d v="1899-12-30T00:00:00"/>
    <s v="R6-D2-GAA2024-07-NC"/>
    <s v="R6-D2-GAA2024-07-NC"/>
    <d v="2024-01-26T00:00:00"/>
    <d v="2024-02-02T00:00:00"/>
    <d v="2024-02-16T00:00:00"/>
    <d v="2024-04-05T00:00:00"/>
    <d v="2024-07-19T00:00:00"/>
    <s v="MDG Const. &amp; Supply"/>
    <s v="Already issued ressumption order last February 24, 2025"/>
    <n v="0"/>
    <n v="0"/>
    <n v="0"/>
    <n v="1"/>
    <n v="0"/>
    <n v="0"/>
    <n v="0"/>
    <n v="0"/>
    <n v="0"/>
    <n v="2"/>
    <n v="0"/>
    <n v="0"/>
    <n v="0"/>
    <n v="0"/>
    <n v="0"/>
    <n v="1"/>
    <n v="0"/>
    <n v="0"/>
    <n v="0.15"/>
    <n v="0.15"/>
    <m/>
    <m/>
    <m/>
    <m/>
    <m/>
    <m/>
    <m/>
    <m/>
    <m/>
    <s v="3rd"/>
  </r>
  <r>
    <x v="4"/>
    <x v="8"/>
    <s v="Cadiz City"/>
    <n v="117533"/>
    <s v="Hiyang-Hiyang ES"/>
    <s v="CADIZ CITY"/>
    <s v="2nd "/>
    <n v="1"/>
    <n v="5"/>
    <s v="CONSTRUCTION OF 1STY 5CL SCHOOL BUILDING (WITH TOILET) WITH PROVISION OF RAINWATER COLLECTOR, SCHOOL FURNITURE, SOLAR PV ENERGY SYSTEM, AND WATER SYSTEM with hauling cost"/>
    <n v="16383838.380000001"/>
    <n v="15997903.42"/>
    <s v="Ongoing"/>
    <n v="0.75"/>
    <d v="2025-03-07T00:00:00"/>
    <d v="1899-12-30T00:00:00"/>
    <n v="0"/>
    <n v="0"/>
    <d v="2024-06-27T00:00:00"/>
    <d v="2024-07-05T00:00:00"/>
    <d v="2024-07-24T00:00:00"/>
    <d v="2024-08-06T00:00:00"/>
    <d v="2024-02-10T00:00:00"/>
    <s v="Keanne construction services"/>
    <s v="With approved 150CD time extension due to unpassable road (landslide/manual hauling/unpassable road) Project ID and Contract ID to be confirmed from the BAC Secretariat"/>
    <n v="0"/>
    <n v="0"/>
    <n v="0"/>
    <n v="1"/>
    <n v="0"/>
    <n v="0"/>
    <n v="0"/>
    <n v="0"/>
    <n v="0"/>
    <n v="5"/>
    <n v="0"/>
    <n v="0"/>
    <n v="0"/>
    <n v="0"/>
    <n v="0"/>
    <n v="1"/>
    <n v="0"/>
    <n v="0"/>
    <n v="0.35"/>
    <n v="0.4"/>
    <m/>
    <m/>
    <m/>
    <m/>
    <m/>
    <m/>
    <m/>
    <m/>
    <m/>
    <s v="4th"/>
  </r>
  <r>
    <x v="4"/>
    <x v="8"/>
    <s v="Capiz"/>
    <n v="500796"/>
    <s v="Duluan Integrated School"/>
    <s v="MA-AYON"/>
    <s v="1st"/>
    <n v="1"/>
    <n v="4"/>
    <s v="CONSTRUCTION OF 1STY 4CL SCHOOL BUILDING (WITH TOILET) WITH PROVISION OF RAINWATER COLLECTOR, SCHOOL FURNITURE, SOLAR PV ENERGY SYSTEM, AND WATER SYSTEM"/>
    <n v="24242424.239999998"/>
    <n v="14878415.300000001"/>
    <s v="Ongoing"/>
    <n v="0.85"/>
    <d v="2025-06-19T00:00:00"/>
    <d v="1899-12-30T00:00:00"/>
    <s v="R6-DepEd-Capiz-CY 2024-BEFF-DuluanIS-Lot1"/>
    <s v="CB No. 2024 - 032"/>
    <d v="2024-06-28T00:00:00"/>
    <d v="2024-07-10T00:00:00"/>
    <d v="2024-07-22T00:00:00"/>
    <d v="2024-08-15T00:00:00"/>
    <d v="2024-10-14T00:00:00"/>
    <s v="AMD ENGINEERING AND CONSTRUCTION SUPPLY"/>
    <s v="REQUESTED FOR 60 CD TIME EXTENSION. APPROVED LAST APRIL 2, 2025"/>
    <n v="0"/>
    <n v="0"/>
    <n v="0"/>
    <n v="1"/>
    <n v="0"/>
    <n v="0"/>
    <n v="0"/>
    <n v="0"/>
    <n v="0"/>
    <n v="4"/>
    <n v="0"/>
    <n v="0"/>
    <n v="0"/>
    <n v="0"/>
    <n v="0"/>
    <n v="1"/>
    <n v="0"/>
    <n v="0"/>
    <n v="0.45"/>
    <n v="0.39999999999999997"/>
    <m/>
    <m/>
    <m/>
    <m/>
    <m/>
    <m/>
    <m/>
    <m/>
    <m/>
    <s v="1st"/>
  </r>
  <r>
    <x v="4"/>
    <x v="8"/>
    <s v="Capiz"/>
    <n v="501439"/>
    <s v="Sinamongan Integrated School"/>
    <s v="PILAR"/>
    <s v="1st"/>
    <n v="1"/>
    <n v="4"/>
    <s v="CONSTRUCTION OF 1STY 4CL SCHOOL BUILDING (WITH TOILET) WITH PROVISION OF RAINWATER COLLECTOR, SCHOOL FURNITURE, SOLAR PV ENERGY SYSTEM, AND WATER SYSTEM"/>
    <n v="21919191.920000002"/>
    <n v="13454000"/>
    <s v="Ongoing"/>
    <n v="0.95"/>
    <d v="2025-05-03T00:00:00"/>
    <d v="1899-12-30T00:00:00"/>
    <s v="R6-DepEd-Capiz-CY 2024-BEFF-SinamonganIS-Lot2"/>
    <s v="CB No. 2024 - 033"/>
    <d v="2024-06-28T00:00:00"/>
    <d v="2024-07-10T00:00:00"/>
    <d v="2024-07-22T00:00:00"/>
    <d v="2024-08-15T00:00:00"/>
    <d v="2024-10-25T00:00:00"/>
    <s v="TUNGALA CONSTRUCTION SERVICES"/>
    <s v="SUBSTANTIALLY COMPLETED"/>
    <n v="0"/>
    <n v="0"/>
    <n v="0"/>
    <n v="1"/>
    <n v="0"/>
    <n v="0"/>
    <n v="0"/>
    <n v="0"/>
    <n v="0"/>
    <n v="4"/>
    <n v="0"/>
    <n v="0"/>
    <n v="0"/>
    <n v="0"/>
    <n v="0"/>
    <n v="1"/>
    <n v="0"/>
    <n v="0"/>
    <n v="0.5"/>
    <n v="0.44999999999999996"/>
    <m/>
    <m/>
    <m/>
    <m/>
    <m/>
    <m/>
    <m/>
    <m/>
    <m/>
    <s v="5th"/>
  </r>
  <r>
    <x v="4"/>
    <x v="8"/>
    <s v="Guimaras"/>
    <n v="115903"/>
    <s v="Paaralan ng Buhay ng Taras"/>
    <s v="NUEVA VALENCIA"/>
    <s v="Lone "/>
    <n v="1"/>
    <n v="4"/>
    <s v="PROPOSED CONSTRUCTION OF ONE (1) STOREY - FOUR (4) CLASSROOMS SCHOOL BUILDING (WITH COMMON TOILET) WITH PROVISION OF RAINWATER COLLECTOR, SCHOOL FURNITURE, AND WATER SYSTEM"/>
    <n v="17188760.849999998"/>
    <n v="16914477.629999999"/>
    <s v="Completed"/>
    <n v="1"/>
    <d v="2024-10-26T00:00:00"/>
    <d v="2024-12-27T00:00:00"/>
    <s v="No. 06-2024"/>
    <s v="No. 06-2024"/>
    <d v="2023-10-16T00:00:00"/>
    <d v="2023-10-24T00:00:00"/>
    <d v="2023-11-05T00:00:00"/>
    <d v="2024-05-13T00:00:00"/>
    <d v="2024-05-24T00:00:00"/>
    <s v="Early Riser Construction"/>
    <s v="With approved time extension due to unworkable weather conditions &amp; change/increase of elevation"/>
    <n v="0"/>
    <n v="0"/>
    <n v="0"/>
    <n v="0"/>
    <n v="1"/>
    <n v="0"/>
    <n v="0"/>
    <n v="0"/>
    <n v="0"/>
    <n v="0"/>
    <n v="4"/>
    <n v="0"/>
    <n v="0"/>
    <n v="0"/>
    <n v="0"/>
    <n v="0"/>
    <n v="1"/>
    <n v="0"/>
    <n v="1"/>
    <n v="0"/>
    <n v="1.25"/>
    <m/>
    <m/>
    <m/>
    <m/>
    <m/>
    <m/>
    <m/>
    <m/>
    <s v="5th"/>
  </r>
  <r>
    <x v="4"/>
    <x v="8"/>
    <s v="Himamaylan City"/>
    <n v="117066"/>
    <s v="Balatogan Elementary School"/>
    <s v="CITY OF HIMAMAYLAN"/>
    <s v="5th "/>
    <n v="1"/>
    <n v="3"/>
    <s v="CONSTRUCTION OF ONE (1) STOREY - THREE (3) CLASSROOMS SCHOOL BUILDING (WITH COMMON TOILET) WITH PROVISION OF RAINWATER COLLECTOR, SCHOOL FURNITURE, SOLAR PV ENERGY SYSTEM, AND WATER SYSTEM"/>
    <n v="17171717.170000002"/>
    <n v="16860289.870000001"/>
    <s v="Ongoing"/>
    <n v="0.75"/>
    <d v="2025-06-12T00:00:00"/>
    <d v="1899-12-30T00:00:00"/>
    <s v="2024-10-0006"/>
    <s v="2024-10-0006"/>
    <d v="2024-06-29T00:00:00"/>
    <d v="2024-07-11T00:00:00"/>
    <d v="2024-07-23T00:00:00"/>
    <d v="2024-08-20T00:00:00"/>
    <d v="2024-10-08T00:00:00"/>
    <s v="JCORD Construction "/>
    <s v="On going"/>
    <n v="0"/>
    <n v="0"/>
    <n v="0"/>
    <n v="1"/>
    <n v="0"/>
    <n v="0"/>
    <n v="0"/>
    <n v="0"/>
    <n v="0"/>
    <n v="3"/>
    <n v="0"/>
    <n v="0"/>
    <n v="0"/>
    <n v="0"/>
    <n v="0"/>
    <n v="1"/>
    <n v="0"/>
    <n v="0"/>
    <n v="0.3"/>
    <n v="0.45"/>
    <m/>
    <m/>
    <m/>
    <m/>
    <m/>
    <m/>
    <m/>
    <m/>
    <m/>
    <s v="1st"/>
  </r>
  <r>
    <x v="4"/>
    <x v="8"/>
    <s v="Iloilo"/>
    <n v="116833"/>
    <s v="Lubog Primary School"/>
    <s v="TIGBAUAN"/>
    <s v="1st "/>
    <n v="1"/>
    <n v="4"/>
    <s v="CONSTRUCTION OF 1STY 4CL SCHOOL BUILDING (WITH TOILET) WITH PROVISION OF RAINWATER COLLECTOR, SCHOOL FURNITURE, SOLAR PV ENERGY SYSTEM, WATER SYSTEM AND FLOOD MARKER "/>
    <n v="19802964.969999999"/>
    <n v="12634605.869999999"/>
    <s v="Ongoing"/>
    <n v="0.5"/>
    <d v="2025-10-10T00:00:00"/>
    <d v="1899-12-30T00:00:00"/>
    <s v="BEFF2024-RVI-022-ILOILO-LMS-L3"/>
    <s v="BEFF2024-RVI-022-ILOILO-LMS-L3"/>
    <d v="2024-08-07T00:00:00"/>
    <d v="2024-08-14T00:00:00"/>
    <d v="2024-08-30T00:00:00"/>
    <d v="2024-09-13T00:00:00"/>
    <d v="2025-02-12T00:00:00"/>
    <s v="EC Builders"/>
    <s v="ongoing"/>
    <n v="0"/>
    <n v="0"/>
    <n v="0"/>
    <n v="1"/>
    <n v="0"/>
    <n v="0"/>
    <n v="0"/>
    <n v="0"/>
    <n v="0"/>
    <n v="4"/>
    <n v="0"/>
    <n v="0"/>
    <n v="0"/>
    <n v="0"/>
    <n v="0"/>
    <n v="1"/>
    <n v="0"/>
    <n v="0"/>
    <n v="0.2"/>
    <n v="0.3"/>
    <m/>
    <m/>
    <m/>
    <m/>
    <m/>
    <m/>
    <m/>
    <m/>
    <m/>
    <s v="1st"/>
  </r>
  <r>
    <x v="4"/>
    <x v="8"/>
    <s v="Iloilo"/>
    <n v="115973"/>
    <s v="Aglay-ao Primary School"/>
    <s v="ANILAO"/>
    <s v="4th "/>
    <n v="1"/>
    <n v="4"/>
    <s v="CONSTRUCTION OF 1STY 4CL SCHOOL BUILDING (WITH TOILET) WITH PROVISION OF RAINWATER COLLECTOR, SCHOOL FURNITURE, SOLAR PV ENERGY SYSTEM, WATER SYSTEM AND FLOOD MARKER "/>
    <n v="19802964.969999999"/>
    <n v="14058943.18"/>
    <s v="Ongoing"/>
    <n v="0.4"/>
    <d v="2025-04-04T00:00:00"/>
    <d v="1899-12-30T00:00:00"/>
    <s v="BEFF2024-RVI-022-ILOILO-LMS-L2"/>
    <s v="BEFF2024-RVI-022-ILOILO-LMS-L2"/>
    <d v="2024-07-03T00:00:00"/>
    <d v="2024-07-10T00:00:00"/>
    <d v="2024-07-22T00:00:00"/>
    <d v="2024-12-23T00:00:00"/>
    <d v="2025-02-27T00:00:00"/>
    <s v="CDJ Builders Corporation"/>
    <s v="ongoing"/>
    <n v="0"/>
    <n v="0"/>
    <n v="0"/>
    <n v="1"/>
    <n v="0"/>
    <n v="0"/>
    <n v="0"/>
    <n v="0"/>
    <n v="0"/>
    <n v="4"/>
    <n v="0"/>
    <n v="0"/>
    <n v="0"/>
    <n v="0"/>
    <n v="0"/>
    <n v="1"/>
    <n v="0"/>
    <n v="0"/>
    <n v="0.25"/>
    <n v="0.15000000000000002"/>
    <m/>
    <m/>
    <m/>
    <m/>
    <m/>
    <m/>
    <m/>
    <m/>
    <m/>
    <s v="1st"/>
  </r>
  <r>
    <x v="4"/>
    <x v="8"/>
    <s v="Iloilo"/>
    <n v="116064"/>
    <s v="California PS"/>
    <s v="BAROTAC VIEJO"/>
    <s v="5th "/>
    <n v="1"/>
    <n v="4"/>
    <s v="CONSTRUCTION OF 1STY 4CL SCHOOL BUILDING (WITH TOILET) WITH PROVISION OF RAINWATER COLLECTOR, SCHOOL FURNITURE, SOLAR PV ENERGY SYSTEM, WATER SYSTEM AND FLOOD MARKER "/>
    <n v="19802964.969999999"/>
    <n v="13610045.75"/>
    <s v="Ongoing"/>
    <n v="0.3"/>
    <d v="2025-04-04T00:00:00"/>
    <d v="1899-12-30T00:00:00"/>
    <s v="BEFF2024-RVI-022-ILOILO-LMS-L1"/>
    <s v="BEFF2024-RVI-022-ILOILO-LMS-L1"/>
    <d v="2024-07-03T00:00:00"/>
    <d v="2024-07-10T00:00:00"/>
    <d v="2024-07-22T00:00:00"/>
    <d v="2024-12-23T00:00:00"/>
    <d v="2025-02-27T00:00:00"/>
    <s v="CDJ Builders Corporation"/>
    <s v="with NTP"/>
    <n v="0"/>
    <n v="0"/>
    <n v="0"/>
    <n v="1"/>
    <n v="0"/>
    <n v="0"/>
    <n v="0"/>
    <n v="0"/>
    <n v="0"/>
    <n v="4"/>
    <n v="0"/>
    <n v="0"/>
    <n v="0"/>
    <n v="0"/>
    <n v="0"/>
    <n v="1"/>
    <n v="0"/>
    <n v="0"/>
    <n v="0.15"/>
    <n v="0.15"/>
    <m/>
    <m/>
    <m/>
    <m/>
    <m/>
    <m/>
    <m/>
    <m/>
    <m/>
    <s v="1st"/>
  </r>
  <r>
    <x v="4"/>
    <x v="8"/>
    <s v="Negros Occidental"/>
    <n v="117026"/>
    <s v="Gahit ES"/>
    <s v="ENRIQUE B. MAGALONA (SARAVIA)"/>
    <s v="3rd "/>
    <n v="1"/>
    <n v="3"/>
    <s v="CONSTRUCTION OF 1STY3CL SCHOOL BUILDING (WITH TOILET) WITH PROVISION OF RAINWATER COLLECTOR, SCHOOL FURNITURE, SOLAR PV ENERGY SYSTEM, WATER SYSTEM AND FLOOD MARKER "/>
    <n v="11351550.98"/>
    <n v="11139555.27"/>
    <s v="Ongoing"/>
    <n v="0.85"/>
    <d v="2025-03-03T00:00:00"/>
    <d v="1899-12-30T00:00:00"/>
    <s v="23-11-29"/>
    <s v="24-09-005"/>
    <d v="2023-11-20T00:00:00"/>
    <d v="2023-11-27T00:00:00"/>
    <d v="2023-12-11T00:00:00"/>
    <d v="2024-07-26T00:00:00"/>
    <d v="2024-09-17T00:00:00"/>
    <s v="KEANNE CONSTRUCTION SERVICES"/>
    <s v="on-going"/>
    <n v="0"/>
    <n v="0"/>
    <n v="0"/>
    <n v="1"/>
    <n v="0"/>
    <n v="0"/>
    <n v="0"/>
    <n v="0"/>
    <n v="0"/>
    <n v="3"/>
    <n v="0"/>
    <n v="0"/>
    <n v="0"/>
    <n v="0"/>
    <n v="0"/>
    <n v="1"/>
    <n v="0"/>
    <n v="0"/>
    <n v="0.7"/>
    <n v="0.15000000000000002"/>
    <m/>
    <m/>
    <m/>
    <m/>
    <m/>
    <m/>
    <m/>
    <m/>
    <m/>
    <s v="1st"/>
  </r>
  <r>
    <x v="4"/>
    <x v="8"/>
    <s v="Negros Occidental"/>
    <n v="117262"/>
    <s v="E. Basa ES"/>
    <s v="MOISES PADILLA (MAGALLON)"/>
    <s v="5th "/>
    <n v="1"/>
    <n v="3"/>
    <s v="CONSTRUCTION OF 1STY3CL SCHOOL BUILDING (WITH TOILET) WITH PROVISION OF RAINWATER COLLECTOR, SCHOOL FURNITURE, SOLAR PV ENERGY SYSTEM, WATER SYSTEM AND FLOOD MARKER "/>
    <n v="11351550.98"/>
    <n v="9895300.9000000004"/>
    <s v="Ongoing"/>
    <n v="0.85"/>
    <d v="2025-02-15T00:00:00"/>
    <d v="1899-12-30T00:00:00"/>
    <s v="23-11-29"/>
    <s v="24-09-003"/>
    <d v="2023-11-20T00:00:00"/>
    <d v="2023-11-27T00:00:00"/>
    <d v="2023-12-11T00:00:00"/>
    <d v="2024-07-26T00:00:00"/>
    <d v="2024-09-04T00:00:00"/>
    <s v="CGGFR Construction and Construction Supply"/>
    <s v="on-going"/>
    <n v="0"/>
    <n v="0"/>
    <n v="0"/>
    <n v="1"/>
    <n v="0"/>
    <n v="0"/>
    <n v="0"/>
    <n v="0"/>
    <n v="0"/>
    <n v="3"/>
    <n v="0"/>
    <n v="0"/>
    <n v="0"/>
    <n v="0"/>
    <n v="0"/>
    <n v="1"/>
    <n v="0"/>
    <n v="0"/>
    <n v="0.75"/>
    <n v="9.9999999999999978E-2"/>
    <m/>
    <m/>
    <m/>
    <m/>
    <m/>
    <m/>
    <m/>
    <m/>
    <m/>
    <s v="1st"/>
  </r>
  <r>
    <x v="4"/>
    <x v="8"/>
    <s v="Negros Occidental"/>
    <n v="180510"/>
    <s v="Montelo ES"/>
    <s v="ILOG"/>
    <s v="6th "/>
    <n v="1"/>
    <n v="3"/>
    <s v="CONSTRUCTION OF 1STY3CL SCHOOL BUILDING (WITH TOILET) WITH PROVISION OF RAINWATER COLLECTOR, SCHOOL FURNITURE, SOLAR PV ENERGY SYSTEM, WATER SYSTEM AND FLOOD MARKER "/>
    <n v="11351550.98"/>
    <n v="11222892.59"/>
    <s v="Ongoing"/>
    <n v="0.85"/>
    <d v="2025-03-03T00:00:00"/>
    <d v="1899-12-30T00:00:00"/>
    <s v="23-11-004"/>
    <s v="24-09-004"/>
    <d v="2023-11-20T00:00:00"/>
    <d v="2023-11-27T00:00:00"/>
    <d v="2023-12-11T00:00:00"/>
    <d v="2024-07-26T00:00:00"/>
    <d v="2024-09-20T00:00:00"/>
    <s v="Par Builders"/>
    <s v="on-going"/>
    <n v="0"/>
    <n v="0"/>
    <n v="0"/>
    <n v="1"/>
    <n v="0"/>
    <n v="0"/>
    <n v="0"/>
    <n v="0"/>
    <n v="0"/>
    <n v="3"/>
    <n v="0"/>
    <n v="0"/>
    <n v="0"/>
    <n v="0"/>
    <n v="0"/>
    <n v="1"/>
    <n v="0"/>
    <n v="0"/>
    <n v="0.45"/>
    <n v="0.39999999999999997"/>
    <m/>
    <m/>
    <m/>
    <m/>
    <m/>
    <m/>
    <m/>
    <m/>
    <m/>
    <s v="1st"/>
  </r>
  <r>
    <x v="4"/>
    <x v="9"/>
    <s v="Cebu"/>
    <n v="119637"/>
    <s v="TUBOD ES"/>
    <s v="SAN FERNANDO"/>
    <s v="1st "/>
    <n v="1"/>
    <n v="4"/>
    <s v="PROPOSED CONSTRUCTION OF TWO (2) UNITS ONE (1) STOREY - TWO (2) CLASSROOMS SCHOOL BUILDING (WITH COMMON TOILET) WITH PROVISION OF SCHOOL FURNITURE AND WATER SYSTEM (DEEP WELL)"/>
    <n v="14679322.67"/>
    <n v="10400000"/>
    <s v="Ongoing"/>
    <n v="0.8"/>
    <s v="28/04/2025"/>
    <d v="1899-12-30T00:00:00"/>
    <s v="CY 2024 BEFF LMS-DepED-R7-Cebu-01"/>
    <s v="CY 2024 BEFF LMS-DepED-R7-Cebu-01"/>
    <d v="2024-11-06T00:00:00"/>
    <s v="18/06/2024"/>
    <d v="2024-02-07T00:00:00"/>
    <s v="16/08/2024"/>
    <s v="22/10/2024"/>
    <s v="TRI-BAIRN CONSTRUCTION"/>
    <n v="0"/>
    <n v="0"/>
    <n v="0"/>
    <n v="0"/>
    <n v="1"/>
    <n v="0"/>
    <n v="0"/>
    <n v="0"/>
    <n v="0"/>
    <n v="0"/>
    <n v="4"/>
    <n v="0"/>
    <n v="0"/>
    <n v="0"/>
    <n v="0"/>
    <n v="0"/>
    <n v="1"/>
    <n v="0"/>
    <n v="0"/>
    <n v="0.6"/>
    <n v="0.20000000000000007"/>
    <m/>
    <m/>
    <m/>
    <m/>
    <m/>
    <m/>
    <m/>
    <m/>
    <m/>
    <s v="1st"/>
  </r>
  <r>
    <x v="4"/>
    <x v="9"/>
    <s v="Cebu"/>
    <n v="119699"/>
    <s v="LIPTONG ES"/>
    <s v="SANTANDER"/>
    <s v="2nd"/>
    <n v="1"/>
    <n v="4"/>
    <s v="PROPOSED CONSTRUCTION OF ONE (1) STOREY - FOUR (4) CLASSROOMS SCHOOL BUILDING (WITH COMMON TOILET) WITH PROVISION OF SCHOOL FURNITURE AND WATER SYSTEM (DEEP WELL)"/>
    <n v="11508290.01"/>
    <n v="11393207.109999999"/>
    <s v="Completed"/>
    <n v="1"/>
    <s v="28/04/2025"/>
    <s v="28/04/2025"/>
    <s v="CY 2024 BEFF LMS-DepED-R7-Cebu-02"/>
    <s v="CY 2024 BEFF LMS-DepED-R7-Cebu-02"/>
    <d v="2024-11-06T00:00:00"/>
    <s v="18/06/2024"/>
    <d v="2024-02-07T00:00:00"/>
    <s v="16/08/2024"/>
    <s v="22/10/2024"/>
    <s v="RT CONSTRUCTION &amp; ENTERPRISES"/>
    <n v="0"/>
    <n v="0"/>
    <n v="0"/>
    <n v="0"/>
    <n v="0"/>
    <n v="1"/>
    <n v="0"/>
    <n v="0"/>
    <n v="0"/>
    <n v="0"/>
    <n v="0"/>
    <n v="4"/>
    <n v="0"/>
    <n v="0"/>
    <n v="0"/>
    <n v="0"/>
    <n v="0"/>
    <n v="1"/>
    <n v="0"/>
    <n v="0.8"/>
    <n v="0.19999999999999996"/>
    <n v="5.25"/>
    <m/>
    <m/>
    <m/>
    <m/>
    <m/>
    <m/>
    <m/>
    <m/>
    <s v="6th"/>
  </r>
  <r>
    <x v="4"/>
    <x v="9"/>
    <s v="Cebu"/>
    <n v="118976"/>
    <s v="KALUANGAN II"/>
    <s v="ASTURIAS"/>
    <s v="3rd "/>
    <n v="1"/>
    <n v="4"/>
    <s v="PROPOSED CONSTRUCTION OF ONE (1) STOREY - FOUR (4) CLASSROOMS SCHOOL BUILDING (WITH COMMON TOILET) WITH PROVISION OF SCHOOL FURNITURE AND WATER SYSTEM (DEEP WELL)"/>
    <n v="11508290.01"/>
    <n v="11328208.140000001"/>
    <s v="Completed"/>
    <n v="1"/>
    <s v="28/04/2025"/>
    <s v="28/04/2025"/>
    <s v="CY 2024 BEFF LMS-DepED-R7-Cebu-03"/>
    <s v="CY 2024 BEFF LMS-DepED-R7-Cebu-03"/>
    <d v="2024-11-06T00:00:00"/>
    <s v="18/06/2024"/>
    <d v="2024-02-07T00:00:00"/>
    <s v="16/08/2024"/>
    <s v="22/10/2024"/>
    <s v="ANIELTHON CONSTRUCTION &amp; SUPPLY"/>
    <n v="0"/>
    <n v="0"/>
    <n v="0"/>
    <n v="0"/>
    <n v="0"/>
    <n v="1"/>
    <n v="0"/>
    <n v="0"/>
    <n v="0"/>
    <n v="0"/>
    <n v="0"/>
    <n v="4"/>
    <n v="0"/>
    <n v="0"/>
    <n v="0"/>
    <n v="0"/>
    <n v="0"/>
    <n v="1"/>
    <n v="0"/>
    <n v="0.8"/>
    <n v="0.19999999999999996"/>
    <n v="5.25"/>
    <m/>
    <m/>
    <m/>
    <m/>
    <m/>
    <m/>
    <m/>
    <m/>
    <s v="6th"/>
  </r>
  <r>
    <x v="4"/>
    <x v="9"/>
    <s v="Cebu"/>
    <n v="119435"/>
    <s v="TARONG ES"/>
    <s v="MADRIDEJOS"/>
    <s v="4th "/>
    <n v="1"/>
    <n v="2"/>
    <s v="PROPOSED CONSTRUCTION OF ONE (1) STOREY - TWO (2) CLASSROOMS SCHOOL BUILDING (WITH COMMON TOILET) WITH PROVISION OF SCHOOL FURNITURE AND WATER SYSTEM (DEEP WELL)"/>
    <n v="8027122.46"/>
    <n v="7907423.9699999997"/>
    <s v="Ongoing"/>
    <n v="0.8"/>
    <s v="29/03/2025"/>
    <d v="1899-12-30T00:00:00"/>
    <s v="CY 2024 BEFF LMS-DepED-R7-Cebu-04"/>
    <s v="CY 2024 BEFF LMS-DepED-R7-Cebu-04"/>
    <d v="2024-11-06T00:00:00"/>
    <s v="18/06/2024"/>
    <d v="2024-02-07T00:00:00"/>
    <s v="16/08/2024"/>
    <s v="22/10/2024"/>
    <s v="ROVILLA CONSTRUCTION"/>
    <n v="0"/>
    <n v="0"/>
    <n v="0"/>
    <n v="0"/>
    <n v="1"/>
    <n v="0"/>
    <n v="0"/>
    <n v="0"/>
    <n v="0"/>
    <n v="0"/>
    <n v="2"/>
    <n v="0"/>
    <n v="0"/>
    <n v="0"/>
    <n v="0"/>
    <n v="0"/>
    <n v="1"/>
    <n v="0"/>
    <n v="0"/>
    <n v="0.5"/>
    <n v="0.30000000000000004"/>
    <m/>
    <m/>
    <m/>
    <m/>
    <m/>
    <m/>
    <m/>
    <m/>
    <m/>
    <s v="6th"/>
  </r>
  <r>
    <x v="4"/>
    <x v="9"/>
    <s v="Cebu"/>
    <n v="119214"/>
    <s v="CAN-IBUANG PS"/>
    <s v="CATMON"/>
    <s v="5th"/>
    <n v="1"/>
    <n v="2"/>
    <s v="PROPOSED CONSTRUCTION OF ONE (1) STOREY - TWO (2) CLASSROOMS SCHOOL BUILDING (WITH COMMON TOILET) WITH PROVISION OF SCHOOL FURNITURE AND WATER SYSTEM (DEEP WELL)"/>
    <n v="8027122.46"/>
    <n v="7900000"/>
    <s v="Completed"/>
    <n v="1"/>
    <s v="29/03/2025"/>
    <s v="29/03/2025"/>
    <s v="CY 2024 BEFF LMS-DepED-R7-Cebu-05"/>
    <s v="CY 2024 BEFF LMS-DepED-R7-Cebu-05"/>
    <d v="2024-11-06T00:00:00"/>
    <s v="18/06/2024"/>
    <d v="2024-02-07T00:00:00"/>
    <s v="16/08/2024"/>
    <s v="22/10/2024"/>
    <s v="TRI-BAIRN CONSTRUCTION"/>
    <n v="0"/>
    <n v="0"/>
    <n v="0"/>
    <n v="0"/>
    <n v="0"/>
    <n v="1"/>
    <n v="0"/>
    <n v="0"/>
    <n v="0"/>
    <n v="0"/>
    <n v="0"/>
    <n v="2"/>
    <n v="0"/>
    <n v="0"/>
    <n v="0"/>
    <n v="0"/>
    <n v="0"/>
    <n v="1"/>
    <n v="0"/>
    <n v="0.85"/>
    <n v="0.15000000000000002"/>
    <n v="5.25"/>
    <m/>
    <m/>
    <m/>
    <m/>
    <m/>
    <m/>
    <m/>
    <m/>
    <s v="2nd"/>
  </r>
  <r>
    <x v="4"/>
    <x v="9"/>
    <s v="Negros Oriental"/>
    <n v="120293"/>
    <s v="Buto Primary School"/>
    <s v="JIMALALUD"/>
    <s v="1st "/>
    <n v="1"/>
    <n v="4"/>
    <s v="PROPOSED CONSTRUCTION OF ONE (1) STOREY - FOUR (4) CLASSROOMS SCHOOL BUILDING (WITH COMMON TOILET) WITH PROVISION OF RAINWATER COLLECTOR, SCHOOL FURNITURE, SOLAR PV ENERGY SYSTEM, AND WATER SYSTEM"/>
    <n v="21640739.300000001"/>
    <n v="18676898.109999999"/>
    <s v="Ongoing"/>
    <n v="0.8"/>
    <d v="2025-07-29T00:00:00"/>
    <d v="1899-12-30T00:00:00"/>
    <s v="ITB 2023-11-145"/>
    <s v="LMS202405023"/>
    <d v="2023-11-09T00:00:00"/>
    <d v="2023-11-16T00:00:00"/>
    <d v="2023-11-28T00:00:00"/>
    <d v="2023-12-04T00:00:00"/>
    <d v="2024-05-22T00:00:00"/>
    <s v="TrinityCAD Corporation"/>
    <s v="With approved time extension due to access road issue during rainy days, unworkable weather condition, with change order to cover other essential items(refer to Variation order). Double hauling"/>
    <n v="0"/>
    <n v="0"/>
    <n v="0"/>
    <n v="1"/>
    <n v="0"/>
    <n v="0"/>
    <n v="0"/>
    <n v="0"/>
    <n v="0"/>
    <n v="4"/>
    <n v="0"/>
    <n v="0"/>
    <n v="0"/>
    <n v="0"/>
    <n v="0"/>
    <n v="1"/>
    <n v="0"/>
    <n v="0"/>
    <n v="0.65"/>
    <n v="0.15000000000000002"/>
    <m/>
    <m/>
    <m/>
    <m/>
    <m/>
    <m/>
    <m/>
    <m/>
    <m/>
    <s v="1st"/>
  </r>
  <r>
    <x v="4"/>
    <x v="9"/>
    <s v="Negros Oriental"/>
    <n v="120027"/>
    <s v="PANUSUAN ELEMENTARY SCHOOL"/>
    <s v="AMLAN"/>
    <s v="2nd"/>
    <n v="1"/>
    <n v="2"/>
    <s v="PROPOSED CONSTRUCTION OF ONE (1) STOREY - TWO (2) CLASSROOMS SCHOOL BUILDING (WITH COMMON TOILET) WITH PROVISION OF RAINWATER COLLECTOR, SCHOOL FURNITURE, SOLAR PV ENERGY SYSTEM, AND WATER SYSTEM"/>
    <n v="15703660.789999999"/>
    <n v="12964000.460000001"/>
    <s v="Completed"/>
    <n v="1"/>
    <d v="2025-02-14T00:00:00"/>
    <d v="2025-02-14T00:00:00"/>
    <s v="ITB 2023-11-146"/>
    <s v="LMS202405024"/>
    <d v="2023-11-09T00:00:00"/>
    <d v="2023-11-16T00:00:00"/>
    <d v="2023-11-28T00:00:00"/>
    <d v="2023-12-04T00:00:00"/>
    <d v="2024-05-22T00:00:00"/>
    <s v="TrinityCAD Corporation"/>
    <s v="With time extension due to variation orders, cutting of trees permit and unworkable weather condition"/>
    <n v="0"/>
    <n v="0"/>
    <n v="0"/>
    <n v="0"/>
    <n v="1"/>
    <n v="0"/>
    <n v="0"/>
    <n v="0"/>
    <n v="0"/>
    <n v="0"/>
    <n v="2"/>
    <n v="0"/>
    <n v="0"/>
    <n v="0"/>
    <n v="0"/>
    <n v="0"/>
    <n v="1"/>
    <n v="0"/>
    <n v="1"/>
    <n v="0"/>
    <n v="3.25"/>
    <m/>
    <m/>
    <m/>
    <m/>
    <m/>
    <m/>
    <m/>
    <m/>
    <s v="4th"/>
  </r>
  <r>
    <x v="4"/>
    <x v="9"/>
    <s v="Negros Oriental"/>
    <n v="120618"/>
    <s v="Nasuji Elementary School"/>
    <s v="VALENCIA (LUZURRIAGA)"/>
    <s v="3rd "/>
    <n v="1"/>
    <n v="4"/>
    <s v="PROPOSED CONSTRUCTION OF ONE (1) STOREY - FOUR (4) CLASSROOMS SCHOOL BUILDING (WITH COMMON TOILET) WITH PROVISION OF RAINWATER COLLECTOR, SCHOOL FURNITURE, SOLAR PV ENERGY SYSTEM, AND WATER SYSTEM"/>
    <n v="22517074.359999999"/>
    <n v="19373377.440000001"/>
    <s v="Completed"/>
    <n v="1"/>
    <d v="2025-05-15T00:00:00"/>
    <d v="2025-05-13T00:00:00"/>
    <s v="ITB 2023-11-147"/>
    <s v="LMS202405025"/>
    <d v="2023-11-09T00:00:00"/>
    <d v="2023-11-16T00:00:00"/>
    <d v="2023-11-28T00:00:00"/>
    <d v="2023-12-04T00:00:00"/>
    <d v="2024-05-22T00:00:00"/>
    <s v="TrinityCAD Corporation"/>
    <s v="With time extension"/>
    <n v="0"/>
    <n v="0"/>
    <n v="0"/>
    <n v="0"/>
    <n v="1"/>
    <n v="0"/>
    <n v="0"/>
    <n v="0"/>
    <n v="0"/>
    <n v="0"/>
    <n v="4"/>
    <n v="0"/>
    <n v="0"/>
    <n v="0"/>
    <n v="0"/>
    <n v="0"/>
    <n v="1"/>
    <n v="0"/>
    <n v="0.94"/>
    <n v="6.0000000000000053E-2"/>
    <n v="5.25"/>
    <m/>
    <m/>
    <m/>
    <m/>
    <m/>
    <m/>
    <m/>
    <m/>
    <s v="4th"/>
  </r>
  <r>
    <x v="4"/>
    <x v="9"/>
    <s v="Siquijor"/>
    <n v="120662"/>
    <s v="New Corregidor Elementary School"/>
    <s v="LARENA"/>
    <s v="Lone"/>
    <n v="1"/>
    <n v="3"/>
    <s v="PROPOSED CONSTRUCTION OF ONE (1) STOREY - THREE (3) CLASSROOMS SCHOOL BUILDING (WITH COMMON TOILET) WITH PROVISION OF RAINWATER COLLECTOR, SCHOOL FURNITURE"/>
    <n v="8295101.9799999995"/>
    <n v="7573374.8399999999"/>
    <s v="Ongoing"/>
    <n v="0.95"/>
    <d v="2024-11-11T00:00:00"/>
    <d v="2025-05-30T00:00:00"/>
    <n v="10336667"/>
    <s v="2023-89"/>
    <d v="2023-11-22T00:00:00"/>
    <d v="2023-11-29T00:00:00"/>
    <d v="2023-12-11T00:00:00"/>
    <d v="2023-12-12T00:00:00"/>
    <d v="2024-05-16T00:00:00"/>
    <s v="Nale Construction"/>
    <s v="with Time Extension. Revised completion date December 31, 2024"/>
    <n v="0"/>
    <n v="0"/>
    <n v="0"/>
    <n v="1"/>
    <n v="0"/>
    <n v="0"/>
    <n v="0"/>
    <n v="0"/>
    <n v="0"/>
    <n v="3"/>
    <n v="0"/>
    <n v="0"/>
    <n v="0"/>
    <n v="0"/>
    <n v="0"/>
    <n v="1"/>
    <n v="0"/>
    <n v="0"/>
    <n v="0.91"/>
    <n v="3.9999999999999925E-2"/>
    <m/>
    <m/>
    <m/>
    <m/>
    <m/>
    <m/>
    <m/>
    <m/>
    <m/>
    <s v="1st"/>
  </r>
  <r>
    <x v="4"/>
    <x v="9"/>
    <s v="Talisay City"/>
    <n v="119804"/>
    <s v="Tapul Elementary School"/>
    <s v="Talisay City"/>
    <s v="1st "/>
    <n v="1"/>
    <n v="4"/>
    <s v="PROPOSED CONSTRUCTION OF ONE (1) STOREY - FOUR (4) CLASSROOMS SCHOOL BUILDING (WITH COMMON TOILET) WITH PROVISION OF RAINWATER COLLECTOR, SCHOOL FURNITURE, AND WATER SYSTEM"/>
    <n v="21184978.140000001"/>
    <n v="20952888"/>
    <s v="Completed"/>
    <n v="1"/>
    <d v="2025-01-31T00:00:00"/>
    <d v="2025-01-31T00:00:00"/>
    <s v="2024-001"/>
    <n v="45436"/>
    <d v="2024-03-28T00:00:00"/>
    <d v="2024-04-04T00:00:00"/>
    <d v="2024-04-16T00:00:00"/>
    <d v="2024-04-18T00:00:00"/>
    <d v="2024-06-06T00:00:00"/>
    <s v="Quirante Construction Corporation"/>
    <n v="0"/>
    <n v="0"/>
    <n v="0"/>
    <n v="0"/>
    <n v="0"/>
    <n v="1"/>
    <n v="0"/>
    <n v="0"/>
    <n v="0"/>
    <n v="0"/>
    <n v="0"/>
    <n v="4"/>
    <n v="0"/>
    <n v="0"/>
    <n v="0"/>
    <n v="0"/>
    <n v="0"/>
    <n v="1"/>
    <n v="0"/>
    <n v="1"/>
    <n v="0"/>
    <n v="3.25"/>
    <m/>
    <m/>
    <m/>
    <m/>
    <m/>
    <m/>
    <m/>
    <m/>
    <s v="3rd"/>
  </r>
  <r>
    <x v="4"/>
    <x v="9"/>
    <s v="Toledo City"/>
    <n v="120736"/>
    <s v="NEW BUCAO ELEMENTARY SCHOOL"/>
    <s v="TOLEDO"/>
    <s v="3rd "/>
    <n v="1"/>
    <n v="3"/>
    <s v="PROPOSED CONSTRUCTION OF ONE (1) STOREY - THREE (3) CLASSROOMS SCHOOL BUILDING (WITH COMMON TOILET) WITH PROVISION OF RAINWATER COLLECTOR, SCHOOL FURNITURE, AND WATER SYSTEM"/>
    <n v="9772031.9600000009"/>
    <n v="10376058.619999999"/>
    <s v="Ongoing"/>
    <n v="0.2"/>
    <d v="2025-07-27T00:00:00"/>
    <d v="1899-12-30T00:00:00"/>
    <s v="LMS 2023-R VII-TOLEDO CITY-001"/>
    <s v="2024-015"/>
    <s v="Mar. 21, 2024"/>
    <s v="Mar. 27, 2024"/>
    <s v="Apr. 8, 2024"/>
    <s v="Apr. 19, 2024"/>
    <s v="Feb. 27, 2025"/>
    <s v="Tribairn Construction"/>
    <s v="Late issuance of NTP due to road not passable"/>
    <n v="0"/>
    <n v="0"/>
    <n v="0"/>
    <n v="1"/>
    <n v="0"/>
    <n v="0"/>
    <n v="0"/>
    <n v="0"/>
    <n v="0"/>
    <n v="3"/>
    <n v="0"/>
    <n v="0"/>
    <n v="0"/>
    <n v="0"/>
    <n v="0"/>
    <n v="1"/>
    <n v="0"/>
    <n v="0"/>
    <n v="0.1"/>
    <n v="0.1"/>
    <m/>
    <m/>
    <m/>
    <m/>
    <m/>
    <m/>
    <m/>
    <m/>
    <m/>
    <s v="3rd"/>
  </r>
  <r>
    <x v="4"/>
    <x v="10"/>
    <s v="Baybay City"/>
    <n v="121144"/>
    <s v="Villa Mag-aso Elementary School"/>
    <s v="CITY OF BAYBAY"/>
    <s v="5th"/>
    <n v="1"/>
    <n v="4"/>
    <s v="PROPOSED CONSTRUCTION OF TWO (2) UNIT - ONE (1) STOREY - TWO (2) CLASSROOMS SCHOOL BUILDING (WITH COMMON TOILET) WITH PROVISION OF RAINWATER COLLECTOR, SCHOOL FURNITURE, SOLAR PV ENERGY SYSTEM AND WATER SYSTEM"/>
    <n v="19881874.329999998"/>
    <n v="19632499.379999999"/>
    <s v="Completed"/>
    <n v="1"/>
    <d v="2025-03-01T00:00:00"/>
    <d v="2025-03-19T00:00:00"/>
    <s v="2023-12-I003"/>
    <s v="2023-12-I003"/>
    <n v="45264"/>
    <n v="45271"/>
    <n v="45287"/>
    <n v="45435"/>
    <n v="45439"/>
    <s v="JONI Construction"/>
    <s v="Completed w/ Time Extension &amp; Liquidated Damages"/>
    <n v="0"/>
    <n v="0"/>
    <n v="0"/>
    <n v="0"/>
    <n v="1"/>
    <n v="0"/>
    <n v="0"/>
    <n v="0"/>
    <n v="0"/>
    <n v="0"/>
    <n v="4"/>
    <n v="0"/>
    <n v="0"/>
    <n v="0"/>
    <n v="0"/>
    <n v="0"/>
    <n v="1"/>
    <n v="0"/>
    <n v="0.9"/>
    <n v="9.9999999999999978E-2"/>
    <n v="5.25"/>
    <m/>
    <m/>
    <m/>
    <m/>
    <m/>
    <m/>
    <m/>
    <m/>
    <s v="4th"/>
  </r>
  <r>
    <x v="4"/>
    <x v="10"/>
    <s v="Biliran"/>
    <n v="120850"/>
    <s v="Canduhao ES"/>
    <s v="MARIPIPI"/>
    <s v="Lone"/>
    <n v="1"/>
    <n v="2"/>
    <s v=" PROPOSED CONSTRUCTION OF ONE (1) STOREY - TWO (2) CLASSROOMS SCHOOL BUILDING (WITH COMMON TOILET) WITH PROVISION OF RAINWATER COLLECTOR, SCHOOL FURNITURE, SOLAR PV ENERGY SYSTEM AND WATER SYSTEM"/>
    <n v="15202832.83"/>
    <n v="14042674.27"/>
    <s v="Completed"/>
    <n v="1"/>
    <d v="2025-02-07T00:00:00"/>
    <d v="2025-02-07T00:00:00"/>
    <s v="2023INFRA-LMS-08"/>
    <s v="LMS 2023CONSTRUCTION-08"/>
    <n v="45253"/>
    <n v="45265"/>
    <n v="45279"/>
    <n v="45293"/>
    <n v="45450"/>
    <s v="Infraserve Builders &amp; Supplies"/>
    <s v="Completed as per POW and VO"/>
    <n v="0"/>
    <n v="0"/>
    <n v="0"/>
    <n v="0"/>
    <n v="1"/>
    <n v="0"/>
    <n v="0"/>
    <n v="0"/>
    <n v="0"/>
    <n v="0"/>
    <n v="2"/>
    <n v="0"/>
    <n v="0"/>
    <n v="0"/>
    <n v="0"/>
    <n v="0"/>
    <n v="1"/>
    <n v="0"/>
    <n v="1"/>
    <n v="0"/>
    <n v="4.25"/>
    <m/>
    <m/>
    <m/>
    <m/>
    <m/>
    <m/>
    <m/>
    <m/>
    <s v="1st"/>
  </r>
  <r>
    <x v="4"/>
    <x v="10"/>
    <s v="Biliran"/>
    <n v="120876"/>
    <s v="Libtong Gamay Elementary School"/>
    <s v="NAVAL (Capital)"/>
    <s v="Lone"/>
    <n v="1"/>
    <n v="2"/>
    <s v="CONSTRUCTION OF SCHOOL BUILDING (WITH TOILET) WITH PROVISION OF RAINWATER COLLECTOR, SCHOOL FURNITURE, SOLAR PV ENERGY SYSTEM, WATER SYSTEM AND FLOOD MARKER "/>
    <n v="14180378.829999998"/>
    <n v="14031045.789999999"/>
    <s v="Completed"/>
    <n v="1"/>
    <d v="2024-11-06T00:00:00"/>
    <d v="2024-11-06T00:00:00"/>
    <s v="2023INFRA-LMS-07"/>
    <s v="LMS 2023CONSTRUCTION-07"/>
    <n v="45253"/>
    <n v="45265"/>
    <n v="45279"/>
    <n v="45293"/>
    <n v="45446"/>
    <s v="MKB Construction &amp; Supply"/>
    <s v="Completed "/>
    <n v="0"/>
    <n v="0"/>
    <n v="0"/>
    <n v="0"/>
    <n v="1"/>
    <n v="0"/>
    <n v="0"/>
    <n v="0"/>
    <n v="0"/>
    <n v="0"/>
    <n v="2"/>
    <n v="0"/>
    <n v="0"/>
    <n v="0"/>
    <n v="0"/>
    <n v="0"/>
    <n v="1"/>
    <n v="0"/>
    <n v="1"/>
    <n v="0"/>
    <n v="4.25"/>
    <m/>
    <m/>
    <m/>
    <m/>
    <m/>
    <m/>
    <m/>
    <m/>
    <s v="3rd"/>
  </r>
  <r>
    <x v="4"/>
    <x v="10"/>
    <s v="Borongan City"/>
    <n v="122392"/>
    <s v="Bagong Barrio Elementary School"/>
    <s v="CITY OF BORONGAN (Capital)"/>
    <s v="Lone "/>
    <n v="1"/>
    <n v="2"/>
    <s v=" PROPOSED CONSTRUCTION OF ONE (1) STOREY - TWO (2) CLASSROOMS SCHOOL BUILDING (WITH COMMON TOILET) WITH PROVISION OF RAINWATER COLLECTOR, SCHOOL FURNITURE, SOLAR PV ENERGY SYSTEM AND WATER SYSTEM"/>
    <n v="17066464.539999999"/>
    <n v="16865513.940000001"/>
    <s v="Ongoing"/>
    <n v="0.78"/>
    <d v="2025-01-12T00:00:00"/>
    <d v="1899-12-30T00:00:00"/>
    <s v="CY2024-LMS-BOR-01"/>
    <s v="CY2024-LMS-BOR-01"/>
    <n v="45211"/>
    <n v="45222"/>
    <n v="45237"/>
    <n v="45257"/>
    <n v="45419"/>
    <s v="YFL BUILDERS"/>
    <s v="ON-GOING"/>
    <n v="0"/>
    <n v="0"/>
    <n v="0"/>
    <n v="1"/>
    <n v="0"/>
    <n v="0"/>
    <n v="0"/>
    <n v="0"/>
    <n v="0"/>
    <n v="2"/>
    <n v="0"/>
    <n v="0"/>
    <n v="0"/>
    <n v="0"/>
    <n v="0"/>
    <n v="1"/>
    <n v="0"/>
    <n v="0"/>
    <n v="0.36"/>
    <n v="0.42000000000000004"/>
    <m/>
    <m/>
    <m/>
    <m/>
    <m/>
    <m/>
    <m/>
    <m/>
    <m/>
    <s v="1st"/>
  </r>
  <r>
    <x v="4"/>
    <x v="10"/>
    <s v="Borongan City"/>
    <n v="122405"/>
    <s v="Pinanag-an Elementary School"/>
    <s v="CITY OF BORONGAN (Capital)"/>
    <s v="Lone "/>
    <n v="1"/>
    <n v="2"/>
    <s v=" PROPOSED CONSTRUCTION OF ONE (1) STOREY - TWO (2) CLASSROOMS SCHOOL BUILDING (WITH COMMON TOILET) WITH PROVISION OF RAINWATER COLLECTOR, SCHOOL FURNITURE, SOLAR PV ENERGY SYSTEM AND WATER SYSTEM"/>
    <n v="17066464.539999999"/>
    <n v="16865202.190000001"/>
    <s v="Completed"/>
    <n v="1"/>
    <d v="2025-01-12T00:00:00"/>
    <d v="2025-01-10T00:00:00"/>
    <s v="CY2024-LMS-BOR-02"/>
    <s v="CY2024-LMS-BOR-02"/>
    <n v="45211"/>
    <n v="45222"/>
    <n v="45237"/>
    <n v="45257"/>
    <n v="45419"/>
    <s v="YFL BUILDERS"/>
    <s v="COMPLETED"/>
    <n v="0"/>
    <n v="0"/>
    <n v="0"/>
    <n v="0"/>
    <n v="1"/>
    <n v="0"/>
    <n v="0"/>
    <n v="0"/>
    <n v="0"/>
    <n v="0"/>
    <n v="2"/>
    <n v="0"/>
    <n v="0"/>
    <n v="0"/>
    <n v="0"/>
    <n v="0"/>
    <n v="1"/>
    <n v="0"/>
    <n v="0.39"/>
    <n v="0.61"/>
    <n v="5.25"/>
    <m/>
    <m/>
    <m/>
    <m/>
    <m/>
    <m/>
    <m/>
    <m/>
    <s v="1st"/>
  </r>
  <r>
    <x v="4"/>
    <x v="10"/>
    <s v="Borongan City"/>
    <n v="122363"/>
    <s v="San Jose Elementary School"/>
    <s v="CITY OF BORONGAN (Capital)"/>
    <s v="Lone "/>
    <n v="1"/>
    <n v="2"/>
    <s v=" PROPOSED CONSTRUCTION OF ONE (1) STOREY - TWO (2) CLASSROOMS SCHOOL BUILDING (WITH COMMON TOILET) WITH PROVISION OF RAINWATER COLLECTOR, SCHOOL FURNITURE, SOLAR PV ENERGY SYSTEM AND WATER SYSTEM"/>
    <n v="17066464.539999999"/>
    <n v="16885799.890000001"/>
    <s v="Completed"/>
    <n v="1"/>
    <d v="2025-01-12T00:00:00"/>
    <d v="2024-11-19T00:00:00"/>
    <s v="CY2024-LMS-BOR-03"/>
    <s v="CY2024-LMS-BOR-03"/>
    <n v="45211"/>
    <n v="45222"/>
    <n v="45237"/>
    <n v="45257"/>
    <n v="45419"/>
    <s v="LEXBUILD CONSTRUCTION"/>
    <s v="COMPLETED"/>
    <n v="0"/>
    <n v="0"/>
    <n v="0"/>
    <n v="0"/>
    <n v="1"/>
    <n v="0"/>
    <n v="0"/>
    <n v="0"/>
    <n v="0"/>
    <n v="0"/>
    <n v="2"/>
    <n v="0"/>
    <n v="0"/>
    <n v="0"/>
    <n v="0"/>
    <n v="0"/>
    <n v="1"/>
    <n v="0"/>
    <n v="0.78"/>
    <n v="0.21999999999999997"/>
    <n v="5.25"/>
    <m/>
    <m/>
    <m/>
    <m/>
    <m/>
    <m/>
    <m/>
    <m/>
    <s v="3rd"/>
  </r>
  <r>
    <x v="4"/>
    <x v="10"/>
    <s v="Calbayog City"/>
    <n v="124053"/>
    <s v="Manuel Barral Sr. Elementary School"/>
    <s v="CALBAYOG CITY"/>
    <s v="1st "/>
    <n v="1"/>
    <n v="4"/>
    <s v="CONSTRUCTION OF ONE(1) STOREY- FOUR(4) CLASSROOM SCHOOL BUILDING (WITH TOILET) WITH PROVISION OF RAINWATER COLLECTOR, SCHOOL FURNITURE, SOLAR PV ENERGY SYSTEM, WATER SYSTEM AND FLOOD MARKER "/>
    <n v="26212956.920000002"/>
    <n v="23229065.52"/>
    <s v="Ongoing"/>
    <s v="62%%"/>
    <d v="2025-04-30T00:00:00"/>
    <d v="2025-06-29T00:00:00"/>
    <s v="2024-RVIII(Calbayog)-LMSP"/>
    <s v="2024-021"/>
    <n v="45419"/>
    <n v="45427"/>
    <n v="45439"/>
    <n v="45461"/>
    <n v="45580"/>
    <s v="JFR Construction Inc."/>
    <s v="APPROVED TIME EXTENSION FOR 30 DAYS"/>
    <n v="0"/>
    <n v="0"/>
    <n v="0"/>
    <n v="1"/>
    <n v="0"/>
    <n v="0"/>
    <n v="0"/>
    <n v="0"/>
    <n v="0"/>
    <n v="4"/>
    <n v="0"/>
    <n v="0"/>
    <n v="0"/>
    <n v="0"/>
    <n v="0"/>
    <n v="1"/>
    <n v="0"/>
    <n v="0"/>
    <n v="0.62"/>
    <e v="#VALUE!"/>
    <m/>
    <m/>
    <m/>
    <m/>
    <m/>
    <m/>
    <m/>
    <m/>
    <m/>
    <s v="4th"/>
  </r>
  <r>
    <x v="4"/>
    <x v="10"/>
    <s v="Eastern Samar"/>
    <n v="122578"/>
    <s v="Magsaysay Elementary School"/>
    <s v="JIPAPAD"/>
    <s v="Lone "/>
    <n v="1"/>
    <n v="2"/>
    <s v=" PROPOSED CONSTRUCTION OF ONE (1) STOREY - TWO (2) CLASSROOMS SCHOOL BUILDING (WITH COMMON TOILET) WITH PROVISION OF RAINWATER COLLECTOR, SCHOOL FURNITURE, SOLAR PV ENERGY SYSTEM AND WATER SYSTEM"/>
    <n v="17333806.449999999"/>
    <n v="17135103.629999999"/>
    <s v="Ongoing"/>
    <n v="0.64"/>
    <d v="2025-01-19T00:00:00"/>
    <d v="1899-12-30T00:00:00"/>
    <s v="CY2024-LMS-ES-L1"/>
    <s v="CY2024-LMS-ES-L1"/>
    <n v="45212"/>
    <n v="45223"/>
    <n v="45238"/>
    <n v="45414"/>
    <n v="45419"/>
    <s v="TUBIGAN BUILDERS"/>
    <n v="0"/>
    <n v="0"/>
    <n v="0"/>
    <n v="0"/>
    <n v="1"/>
    <n v="0"/>
    <n v="0"/>
    <n v="0"/>
    <n v="0"/>
    <n v="0"/>
    <n v="2"/>
    <n v="0"/>
    <n v="0"/>
    <n v="0"/>
    <n v="0"/>
    <n v="0"/>
    <n v="1"/>
    <n v="0"/>
    <n v="0"/>
    <n v="0.64"/>
    <n v="0"/>
    <m/>
    <m/>
    <m/>
    <m/>
    <m/>
    <m/>
    <m/>
    <m/>
    <m/>
    <s v="5th"/>
  </r>
  <r>
    <x v="4"/>
    <x v="10"/>
    <s v="Leyte"/>
    <n v="121208"/>
    <s v="Anislagan Elementary School"/>
    <s v="CALUBIAN"/>
    <s v="3rd"/>
    <n v="1"/>
    <n v="4"/>
    <s v="CONSTRUCTION OF ONE (1) STOREY - FOUR (4) CLASSROOMS SCHOOL BUILDING (WITH TOILET) WITH PROVISION OF RAINWATER COLLECTOR, SCHOOL FURNITURE, SOLAR PV ENERGY SYSTEM, WATER SYSTEM"/>
    <n v="17489186"/>
    <n v="17261863.559999999"/>
    <s v="Ongoing"/>
    <n v="0.4"/>
    <d v="1899-12-30T00:00:00"/>
    <s v="N/A"/>
    <s v="CY2024 BEFF_LAST MILE SCHOOLS PROGRAM_LOT No.1"/>
    <s v="CY2024 BEFF_LAST MILE SCHOOLS PROGRAM_LOT No.1"/>
    <n v="45448"/>
    <n v="45456"/>
    <n v="45468"/>
    <n v="45492"/>
    <n v="45533"/>
    <s v="QCC CONSTRUCTION &amp; SUPPLY"/>
    <n v="0"/>
    <n v="0"/>
    <n v="0"/>
    <n v="0"/>
    <n v="1"/>
    <n v="0"/>
    <n v="0"/>
    <n v="0"/>
    <n v="0"/>
    <n v="0"/>
    <n v="4"/>
    <n v="0"/>
    <n v="0"/>
    <n v="0"/>
    <n v="0"/>
    <n v="0"/>
    <n v="1"/>
    <n v="0"/>
    <n v="0"/>
    <n v="0.25"/>
    <n v="0.15000000000000002"/>
    <m/>
    <m/>
    <m/>
    <m/>
    <m/>
    <m/>
    <m/>
    <m/>
    <m/>
    <s v="4th"/>
  </r>
  <r>
    <x v="4"/>
    <x v="10"/>
    <s v="Leyte"/>
    <n v="133375"/>
    <s v="Patong Elementary School"/>
    <s v="LEYTE"/>
    <s v="3rd"/>
    <n v="1"/>
    <n v="2"/>
    <s v="CONSTRUCTION OF ONE (1) STOREY - FOUR (4) CLASSROOMS SCHOOL BUILDING (WITH TOILET) WITH PROVISION OF RAINWATER COLLECTOR, SCHOOL FURNITURE, SOLAR PV ENERGY SYSTEM, WATER SYSTEM"/>
    <n v="17325083.739999998"/>
    <n v="15179372.220000001"/>
    <s v="Ongoing"/>
    <n v="0.95"/>
    <d v="1899-12-30T00:00:00"/>
    <s v="N/A"/>
    <s v="CY 2024 LAST MILE SCHOOLS_Lot No.3"/>
    <s v="CY 2024 LAST MILE SCHOOLS_Lot No.3"/>
    <n v="45239"/>
    <n v="45247"/>
    <n v="45264"/>
    <n v="45440"/>
    <n v="45454"/>
    <s v="BENCH CONSTRUCTION AND SUPPLY"/>
    <s v="with approved realignment; change of target from 2 cl to 4 cl"/>
    <n v="0"/>
    <n v="0"/>
    <n v="0"/>
    <n v="1"/>
    <n v="0"/>
    <n v="0"/>
    <n v="0"/>
    <n v="0"/>
    <n v="0"/>
    <n v="2"/>
    <n v="0"/>
    <n v="0"/>
    <n v="0"/>
    <n v="0"/>
    <n v="0"/>
    <n v="1"/>
    <n v="0"/>
    <n v="0"/>
    <n v="0.85"/>
    <n v="9.9999999999999978E-2"/>
    <m/>
    <m/>
    <m/>
    <m/>
    <n v="1"/>
    <n v="2"/>
    <n v="17325083.739999998"/>
    <m/>
    <m/>
    <s v="3rd"/>
  </r>
  <r>
    <x v="4"/>
    <x v="10"/>
    <s v="Leyte"/>
    <n v="121660"/>
    <s v="Cansoso Elementary School"/>
    <s v="MATAG-OB"/>
    <s v="4th"/>
    <n v="1"/>
    <n v="2"/>
    <s v="CONSTRUCTION OF ONE (1) STOREY - TWO (2) CLASSROOMS SCHOOL BUILDING (WITHOUT COMMON TOILET) WITH PROVISION OF RAINWATER COLLECTOR, WATER SANITATION FACILITIES (4 - SEATER), SCHOOL FURNITURE AND SOLAR PV ENERGY SYSTEM"/>
    <n v="12894514.92"/>
    <n v="10340542.52"/>
    <s v="Completed"/>
    <n v="1"/>
    <d v="2024-11-15T00:00:00"/>
    <d v="2024-12-11T00:00:00"/>
    <s v="CY 2024 LAST MILE SCHOOLS_Lot No.1"/>
    <s v="CY 2024 LAST MILE SCHOOLS_Lot No.1"/>
    <n v="45239"/>
    <n v="45247"/>
    <n v="45264"/>
    <n v="45345"/>
    <n v="45454"/>
    <s v="CFV ARAR CONTRACTOR'S PHILS., INC."/>
    <n v="0"/>
    <n v="0"/>
    <n v="0"/>
    <n v="0"/>
    <n v="0"/>
    <n v="1"/>
    <n v="0"/>
    <n v="0"/>
    <n v="0"/>
    <n v="0"/>
    <n v="0"/>
    <n v="2"/>
    <n v="0"/>
    <n v="0"/>
    <n v="0"/>
    <n v="0"/>
    <n v="0"/>
    <n v="1"/>
    <n v="0"/>
    <n v="1"/>
    <n v="0"/>
    <n v="12.24"/>
    <m/>
    <m/>
    <m/>
    <m/>
    <m/>
    <m/>
    <m/>
    <m/>
    <s v="4th"/>
  </r>
  <r>
    <x v="4"/>
    <x v="10"/>
    <s v="Leyte"/>
    <n v="120922"/>
    <s v="Burubud-an Elementary School"/>
    <s v="ABUYOG"/>
    <s v="5th"/>
    <n v="1"/>
    <n v="2"/>
    <s v="CONSTRUCTION OF ONE (1) STOREY - TWO(2) CLASSROOMS SCHOOL BUILDING (WITHOUT TOILET) WITH PROVISION OF RAINWATER COLLECTOR, WATER AND SANITATION FACILITIES (4-SEATER), SCHOOL FURNITURE, AND SOLAR PV ENERGY SYSTEM"/>
    <n v="12463277.09"/>
    <n v="9154186.7300000004"/>
    <s v="Completed"/>
    <n v="1"/>
    <d v="2024-11-07T00:00:00"/>
    <d v="2024-12-10T00:00:00"/>
    <s v="CY 2024 LAST MILE SCHOOLS_Lot No.2"/>
    <s v="CY 2024 LAST MILE SCHOOLS_Lot No.2"/>
    <n v="45239"/>
    <n v="45247"/>
    <n v="45264"/>
    <n v="45327"/>
    <n v="45439"/>
    <s v="MIGHTY A's CONSTRUCTION AND HARDWARE SUPPLY"/>
    <n v="0"/>
    <n v="0"/>
    <n v="0"/>
    <n v="0"/>
    <n v="0"/>
    <n v="1"/>
    <n v="0"/>
    <n v="0"/>
    <n v="0"/>
    <n v="0"/>
    <n v="0"/>
    <n v="2"/>
    <n v="0"/>
    <n v="0"/>
    <n v="0"/>
    <n v="0"/>
    <n v="0"/>
    <n v="1"/>
    <n v="0"/>
    <n v="1"/>
    <n v="0"/>
    <n v="12.24"/>
    <m/>
    <m/>
    <m/>
    <m/>
    <m/>
    <m/>
    <m/>
    <m/>
    <s v="3rd"/>
  </r>
  <r>
    <x v="4"/>
    <x v="10"/>
    <s v="Maasin City"/>
    <n v="122143"/>
    <s v="Rizal MGS"/>
    <s v="CITY OF MAASIN (Capital)"/>
    <s v="1st"/>
    <n v="1"/>
    <n v="4"/>
    <s v=" CONSTRUCTION OF TWO (2) UNIT - ONE (1) STOREY - TWO (2) CLASSROOMS SCHOOL BUILDING (WITH COMMON TOILET) WITH PROVISION OF RAINWATER COLLECTOR, SCHOOL FURNITURE, SOLAR PV ENERGY SYSTEM AND WATER SYSTEM"/>
    <n v="20363491.720000003"/>
    <n v="16705170.369999999"/>
    <s v="Ongoing"/>
    <n v="0.98"/>
    <d v="2025-02-10T00:00:00"/>
    <s v="N/A"/>
    <s v="INFRA-2024-01"/>
    <s v="INFRA-2024-01"/>
    <n v="45349"/>
    <n v="45363"/>
    <n v="45378"/>
    <n v="45439"/>
    <n v="45502"/>
    <s v="3MC KING CIVIL ENGINEERING CONSTRUCTION"/>
    <s v="ONGOING"/>
    <n v="0"/>
    <n v="0"/>
    <n v="0"/>
    <n v="1"/>
    <n v="0"/>
    <n v="0"/>
    <n v="0"/>
    <n v="0"/>
    <n v="0"/>
    <n v="4"/>
    <n v="0"/>
    <n v="0"/>
    <n v="0"/>
    <n v="0"/>
    <n v="0"/>
    <n v="1"/>
    <n v="0"/>
    <n v="0"/>
    <n v="0.85"/>
    <n v="0.13"/>
    <m/>
    <m/>
    <m/>
    <m/>
    <m/>
    <m/>
    <m/>
    <m/>
    <m/>
    <s v="1st"/>
  </r>
  <r>
    <x v="4"/>
    <x v="10"/>
    <s v="Northern Samar"/>
    <n v="122817"/>
    <s v="SOMOROY ES"/>
    <s v="BOBON"/>
    <s v="1st"/>
    <n v="1"/>
    <n v="3"/>
    <s v="CONSTRUCTION OF ONE (1) STOREY - THREE (3) CLASSROOMS SCHOOL BUILDING (WITH COMMON TOILET) WITH PROVISION OF RAINWATER COLLECTOR, SCHOOL FURNITURE, SOLAR PV ENERGY SYSTEM AND WATER SYSTEM"/>
    <n v="16684815.110000001"/>
    <n v="14031008.57"/>
    <s v="Ongoing"/>
    <n v="0.95"/>
    <d v="2025-03-30T00:00:00"/>
    <d v="1899-12-30T00:00:00"/>
    <s v="CY2024-RVIII-NS-L1"/>
    <s v="CY2024-RVIII-NS-L1"/>
    <n v="45230"/>
    <n v="45237"/>
    <n v="45258"/>
    <n v="45523"/>
    <n v="45589"/>
    <s v="PABLO S. LABASBAS CONSTRUCTION"/>
    <s v="Substantially Completed; With APPROVED TIME EXTENSION DUE TO WEATHER"/>
    <n v="0"/>
    <n v="0"/>
    <n v="0"/>
    <n v="1"/>
    <n v="0"/>
    <n v="0"/>
    <n v="0"/>
    <n v="0"/>
    <n v="0"/>
    <n v="3"/>
    <n v="0"/>
    <n v="0"/>
    <n v="0"/>
    <n v="0"/>
    <n v="0"/>
    <n v="1"/>
    <n v="0"/>
    <n v="0"/>
    <n v="0"/>
    <n v="0.95"/>
    <m/>
    <m/>
    <m/>
    <m/>
    <m/>
    <m/>
    <m/>
    <m/>
    <m/>
    <s v="1st"/>
  </r>
  <r>
    <x v="4"/>
    <x v="10"/>
    <s v="Northern Samar"/>
    <n v="122890"/>
    <s v="P. Rebadulla ES"/>
    <s v="CATUBIG"/>
    <s v="2nd"/>
    <n v="1"/>
    <n v="3"/>
    <s v="CONSTRUCTION OF ONE (1) STOREY - THREE (3) CLASSROOMS SCHOOL BUILDING (WITH COMMON TOILET) WITH PROVISION OF RAINWATER COLLECTOR, SCHOOL FURNITURE, SOLAR PV ENERGY SYSTEM AND WATER SYSTEM"/>
    <n v="16959472.600000001"/>
    <n v="0"/>
    <s v="Not Yet Started"/>
    <n v="0"/>
    <d v="1899-12-30T00:00:00"/>
    <d v="1899-12-30T00:00:00"/>
    <s v="CY2024-RVIII-NS-L2"/>
    <s v="CY2024-RVIII-NS-L2"/>
    <n v="45472"/>
    <n v="45481"/>
    <n v="45495"/>
    <n v="0"/>
    <n v="0"/>
    <n v="0"/>
    <s v="already with RTA; awaiting downloading of subaro"/>
    <n v="0"/>
    <n v="1"/>
    <n v="0"/>
    <n v="0"/>
    <n v="0"/>
    <n v="0"/>
    <n v="0"/>
    <n v="3"/>
    <n v="0"/>
    <n v="0"/>
    <n v="0"/>
    <n v="0"/>
    <n v="0"/>
    <n v="1"/>
    <n v="0"/>
    <n v="0"/>
    <n v="0"/>
    <n v="0"/>
    <n v="0"/>
    <n v="0"/>
    <m/>
    <m/>
    <m/>
    <m/>
    <m/>
    <m/>
    <m/>
    <m/>
    <m/>
    <s v="4th"/>
  </r>
  <r>
    <x v="4"/>
    <x v="10"/>
    <s v="Samar (Western Samar)"/>
    <n v="123703"/>
    <s v="Puhagan Elementary School"/>
    <s v="SAN JORGE"/>
    <s v="1st"/>
    <n v="1"/>
    <n v="4"/>
    <s v="CONSTRUCTION OF 1STY4CL (WITH TOILET) WITH PROVISION OF RAINWATER COLLECTOR, SCHOOL FURNITURE, SOLAR PV ENERGY SYSTEM, WATER SYSTEM AND FLOOD MARKER "/>
    <n v="19679125.210000001"/>
    <n v="14042674.27"/>
    <s v="Completed"/>
    <n v="1"/>
    <d v="2025-02-22T00:00:00"/>
    <d v="2025-03-19T00:00:00"/>
    <s v="CY2023-LMSP-LOT1"/>
    <s v="2024-004"/>
    <n v="45224"/>
    <n v="45238"/>
    <n v="45261"/>
    <n v="45420"/>
    <n v="45426"/>
    <s v="JFR CONSTRUCTION INC."/>
    <s v="COMPLETED BUT WITH LIQUIDATED DAMAGES"/>
    <n v="0"/>
    <n v="0"/>
    <n v="0"/>
    <n v="0"/>
    <n v="1"/>
    <n v="0"/>
    <n v="0"/>
    <n v="0"/>
    <n v="0"/>
    <n v="0"/>
    <n v="4"/>
    <n v="0"/>
    <n v="0"/>
    <n v="0"/>
    <n v="0"/>
    <n v="0"/>
    <n v="1"/>
    <n v="0"/>
    <n v="0.95"/>
    <n v="5.0000000000000044E-2"/>
    <n v="5.25"/>
    <m/>
    <m/>
    <m/>
    <m/>
    <m/>
    <m/>
    <m/>
    <m/>
    <s v="1st"/>
  </r>
  <r>
    <x v="4"/>
    <x v="10"/>
    <s v="Samar (Western Samar)"/>
    <n v="501929"/>
    <s v="Minarog Integrated School"/>
    <s v="PARANAS (WRIGHT)"/>
    <s v="2nd"/>
    <n v="1"/>
    <n v="5"/>
    <s v="CONSTRUCTION OF 1STY2CL &amp; 1STY3CL (WITH TOILET) WITH PROVISION OF RAINWATER COLLECTOR, SCHOOL FURNITURE, SOLAR PV ENERGY SYSTEM, WATER SYSTEM AND FLOOD MARKER "/>
    <n v="25049393.91"/>
    <n v="24746651.559999999"/>
    <s v="Completed"/>
    <n v="1"/>
    <d v="2024-11-17T00:00:00"/>
    <d v="2025-03-03T00:00:00"/>
    <s v="CY2023-LMSP-LOT2"/>
    <s v="2024-005"/>
    <n v="45224"/>
    <n v="45238"/>
    <n v="45261"/>
    <n v="45420"/>
    <n v="45426"/>
    <s v="J AND D CONSTRUCTION"/>
    <s v="WITH TIME EXTENSIONS AND LD"/>
    <n v="0"/>
    <n v="0"/>
    <n v="0"/>
    <n v="0"/>
    <n v="1"/>
    <n v="0"/>
    <n v="0"/>
    <n v="0"/>
    <n v="0"/>
    <n v="0"/>
    <n v="5"/>
    <n v="0"/>
    <n v="0"/>
    <n v="0"/>
    <n v="0"/>
    <n v="0"/>
    <n v="1"/>
    <n v="0"/>
    <n v="1"/>
    <n v="0"/>
    <n v="4.25"/>
    <m/>
    <m/>
    <m/>
    <m/>
    <m/>
    <m/>
    <m/>
    <m/>
    <s v="3rd"/>
  </r>
  <r>
    <x v="4"/>
    <x v="10"/>
    <s v="Southern Leyte"/>
    <n v="121994"/>
    <s v="Baugo Multi-grade Elementary School"/>
    <s v="Bontoc"/>
    <s v="1st"/>
    <n v="1"/>
    <n v="2"/>
    <s v="PROPOSED CONSTRUCTION OF ONE (1) STOREY - TWO (2) CLASSROOMS SCHOOL BUILDING (WITH COMMON TOILET) WITH PROVISION OF RAINWATER COLLECTOR, SCHOOL FURNITURE, SOLAR PV ENERGY SYSTEM AND WATER SYSTEM"/>
    <n v="13995289.43"/>
    <n v="9708987.7400000002"/>
    <s v="Completed"/>
    <n v="1"/>
    <d v="2024-10-26T00:00:00"/>
    <d v="2025-01-15T00:00:00"/>
    <s v="CY2024-LMS-L1"/>
    <s v="CY2024-LMS-L1"/>
    <n v="45219"/>
    <n v="45226"/>
    <n v="45238"/>
    <n v="45309"/>
    <n v="45456"/>
    <s v="3MC KING CIVIL ENGINEERING CONSTRUCTION"/>
    <s v="Completed"/>
    <n v="0"/>
    <n v="0"/>
    <n v="0"/>
    <n v="0"/>
    <n v="1"/>
    <n v="0"/>
    <n v="0"/>
    <n v="0"/>
    <n v="0"/>
    <n v="0"/>
    <n v="2"/>
    <n v="0"/>
    <n v="0"/>
    <n v="0"/>
    <n v="0"/>
    <n v="0"/>
    <n v="1"/>
    <n v="0"/>
    <n v="1"/>
    <n v="0"/>
    <n v="4.25"/>
    <m/>
    <m/>
    <m/>
    <m/>
    <m/>
    <m/>
    <m/>
    <m/>
    <s v="1st"/>
  </r>
  <r>
    <x v="4"/>
    <x v="10"/>
    <s v="Southern Leyte"/>
    <n v="122211"/>
    <s v="Maningning Elementary School"/>
    <s v="MALITBOG"/>
    <s v="1st"/>
    <n v="1"/>
    <n v="2"/>
    <s v="PROPOSED CONSTRUCTION OF ONE (1) STOREY - TWO (2) CLASSROOMS SCHOOL BUILDING (WITH COMMON TOILET) WITH PROVISION OF RAINWATER COLLECTOR, SCHOOL FURNITURE, SOLAR PV ENERGY SYSTEM AND WATER SYSTEM"/>
    <n v="12789868.289999999"/>
    <n v="7657657.3899999997"/>
    <s v="Completed"/>
    <n v="1"/>
    <d v="2024-11-23T00:00:00"/>
    <d v="2025-01-30T00:00:00"/>
    <s v="CY2024-LMS-L2"/>
    <s v="CY2024-LMS-L2"/>
    <n v="45219"/>
    <n v="45226"/>
    <n v="45238"/>
    <n v="45309"/>
    <n v="45456"/>
    <s v="BELGES CONSTRUCTION AND SUPPLY"/>
    <s v="Completed"/>
    <n v="0"/>
    <n v="0"/>
    <n v="0"/>
    <n v="0"/>
    <n v="1"/>
    <n v="0"/>
    <n v="0"/>
    <n v="0"/>
    <n v="0"/>
    <n v="0"/>
    <n v="2"/>
    <n v="0"/>
    <n v="0"/>
    <n v="0"/>
    <n v="0"/>
    <n v="0"/>
    <n v="1"/>
    <n v="0"/>
    <n v="1"/>
    <n v="0"/>
    <n v="4.25"/>
    <m/>
    <m/>
    <m/>
    <m/>
    <m/>
    <m/>
    <m/>
    <m/>
    <s v="1st"/>
  </r>
  <r>
    <x v="4"/>
    <x v="10"/>
    <s v="Southern Leyte"/>
    <n v="122281"/>
    <s v="Sta. Maria Primary School"/>
    <s v="Sogod"/>
    <s v="2nd"/>
    <n v="1"/>
    <n v="2"/>
    <s v="PROPOSED CONSTRUCTION OF ONE (1) STOREY - TWO (2) CLASSROOMS SCHOOL BUILDING (WITH COMMON TOILET) WITH PROVISION OF RAINWATER COLLECTOR, SCHOOL FURNITURE, SOLAR PV ENERGY SYSTEM AND WATER SYSTEM"/>
    <n v="14050064.960000001"/>
    <n v="9864549.2899999991"/>
    <s v="Completed"/>
    <n v="1"/>
    <d v="2024-10-26T00:00:00"/>
    <d v="2025-01-15T00:00:00"/>
    <s v="CY2024-LMS-L3"/>
    <s v="CY2024-LMS-L3"/>
    <n v="45219"/>
    <n v="45226"/>
    <n v="45238"/>
    <n v="45309"/>
    <n v="45456"/>
    <s v="3MC KING CIVIL ENGINEERING CONSTRUCTION"/>
    <s v="Completed"/>
    <n v="0"/>
    <n v="0"/>
    <n v="0"/>
    <n v="0"/>
    <n v="1"/>
    <n v="0"/>
    <n v="0"/>
    <n v="0"/>
    <n v="0"/>
    <n v="0"/>
    <n v="2"/>
    <n v="0"/>
    <n v="0"/>
    <n v="0"/>
    <n v="0"/>
    <n v="0"/>
    <n v="1"/>
    <n v="0"/>
    <n v="1"/>
    <n v="0"/>
    <n v="4.25"/>
    <m/>
    <m/>
    <m/>
    <m/>
    <m/>
    <m/>
    <m/>
    <m/>
    <s v="1st"/>
  </r>
  <r>
    <x v="4"/>
    <x v="11"/>
    <s v="Bukidnon"/>
    <n v="113847"/>
    <s v="Basbasanan To Goynawa To Balakayo"/>
    <s v="SAN FERNANDO"/>
    <s v="2nd "/>
    <n v="1"/>
    <n v="3"/>
    <s v="CONSTRUCTION OF BUILDING NO.1- 1 STOREY 3 CLASSROOM BUILDING with TOILET ATTACHED, wITH  PROVISION OF RAINWATER COLLECTOR, SCHOOL FURNITURE, WATER SYSTEM, PERIMETER GATE AND FENCE"/>
    <n v="11198312.239999998"/>
    <n v="8493552.5"/>
    <s v="Ongoing"/>
    <n v="0.95"/>
    <s v="Revised to June 10, 2025"/>
    <d v="1899-12-30T00:00:00"/>
    <s v="PB-02-11-2023-0026"/>
    <s v="012-2024"/>
    <d v="2023-11-26T00:00:00"/>
    <d v="2023-12-04T00:00:00"/>
    <d v="2023-12-18T00:00:00"/>
    <d v="2023-12-27T00:00:00"/>
    <d v="2024-05-20T00:00:00"/>
    <s v="Vibranium Builders Corporation"/>
    <s v="Substantially Completed; with Approved Time extension no.'s 1&amp;2, variation order no.'s 1&amp;2 and due to unfavorable weather conditions. Request a extension  awaits the delivery of furniture."/>
    <n v="0"/>
    <n v="0"/>
    <n v="0"/>
    <n v="1"/>
    <n v="0"/>
    <n v="0"/>
    <n v="0"/>
    <n v="0"/>
    <n v="0"/>
    <n v="3"/>
    <n v="0"/>
    <n v="0"/>
    <n v="0"/>
    <n v="0"/>
    <n v="0"/>
    <n v="1"/>
    <n v="0"/>
    <n v="0"/>
    <n v="0.95"/>
    <n v="0"/>
    <m/>
    <m/>
    <m/>
    <m/>
    <m/>
    <m/>
    <m/>
    <m/>
    <m/>
    <s v="1st"/>
  </r>
  <r>
    <x v="4"/>
    <x v="11"/>
    <s v="Bukidnon"/>
    <n v="113847"/>
    <s v="Basbasanan To Goynawa To Balakayo"/>
    <s v="SAN FERNANDO"/>
    <s v="2nd "/>
    <m/>
    <n v="2"/>
    <s v="CONSTRUCTION BUILDING NO. 2- 1 STOREY 2 CLASSROOM BUILDING WITH TOILET ATTACHED WITH PROVISION OF RAINWATER COLLECTOR, SCHOOL FURNITURE, SOLAR PV ENERGY SYSTEM AND PERIMETER SOLAR LIGHTS"/>
    <n v="14860395.239999998"/>
    <n v="8493552.5"/>
    <s v="Ongoing"/>
    <n v="0.95"/>
    <s v="Revised to June 10, 2025"/>
    <d v="1899-12-30T00:00:00"/>
    <s v="PB-02-11-2023-0026"/>
    <s v="012-2024"/>
    <d v="2023-11-26T00:00:00"/>
    <d v="2023-12-04T00:00:00"/>
    <d v="2023-12-18T00:00:00"/>
    <d v="2023-12-27T00:00:00"/>
    <d v="2024-05-20T00:00:00"/>
    <s v="Vibranium Builders Corporation"/>
    <s v="substantially completed; with Approved Time extension no.'s 1&amp;2, variation order no.'s 1&amp;2 and due to unfavorable weather conditions. Request a extension  awaits the delivery of furniture."/>
    <n v="0"/>
    <n v="0"/>
    <n v="0"/>
    <n v="1"/>
    <n v="0"/>
    <n v="0"/>
    <n v="0"/>
    <n v="0"/>
    <n v="0"/>
    <n v="2"/>
    <n v="0"/>
    <n v="0"/>
    <n v="0"/>
    <n v="0"/>
    <n v="0"/>
    <n v="0"/>
    <n v="0"/>
    <n v="0"/>
    <n v="0.85"/>
    <n v="9.9999999999999978E-2"/>
    <m/>
    <m/>
    <m/>
    <m/>
    <m/>
    <m/>
    <m/>
    <m/>
    <m/>
    <s v="1st"/>
  </r>
  <r>
    <x v="4"/>
    <x v="11"/>
    <s v="El Salvador"/>
    <n v="305683"/>
    <s v="Sambulawan National High School"/>
    <s v="CITY OF EL SALVADOR"/>
    <s v="2nd "/>
    <n v="1"/>
    <n v="3"/>
    <s v="CONSTRUCTION OF 1STY3CL SCHOOL BUILDING (WITH TOILET) WITH PROVISION SCHOOL FURNITURE, SOLAR PV ENERGY SYSTEM, WATER SYSTEM AND FLOOD MARKER "/>
    <n v="16488351.52"/>
    <n v="12568813.6"/>
    <s v="Completed"/>
    <n v="1"/>
    <d v="2024-10-15T00:00:00"/>
    <d v="2024-11-12T00:00:00"/>
    <s v="2024-01-0003"/>
    <s v="2024-02-0002"/>
    <d v="2024-01-04T00:00:00"/>
    <d v="2024-01-23T00:00:00"/>
    <d v="2024-02-07T00:00:00"/>
    <d v="2024-05-08T00:00:00"/>
    <d v="2024-05-21T00:00:00"/>
    <s v="JDE Construction"/>
    <s v="Completed"/>
    <n v="0"/>
    <n v="0"/>
    <n v="0"/>
    <n v="0"/>
    <n v="1"/>
    <n v="0"/>
    <n v="0"/>
    <n v="0"/>
    <n v="0"/>
    <n v="0"/>
    <n v="3"/>
    <n v="0"/>
    <n v="0"/>
    <n v="0"/>
    <n v="0"/>
    <n v="0"/>
    <n v="1"/>
    <n v="0"/>
    <n v="1"/>
    <n v="0"/>
    <n v="12.24"/>
    <m/>
    <m/>
    <m/>
    <m/>
    <m/>
    <m/>
    <m/>
    <m/>
    <s v="1st"/>
  </r>
  <r>
    <x v="4"/>
    <x v="11"/>
    <s v="Gingoog City"/>
    <n v="111092"/>
    <s v="Sagu-Ilaw Ta Kabuka Elementary School"/>
    <s v="GINGOOG CITY"/>
    <s v="1st "/>
    <n v="1"/>
    <n v="4"/>
    <s v="CONSTRUCTION OF ONE (1) STOREY - FOUR (4) CLASSROOMS SCHOOL BUILDING (WITH COMMON TOILET) WITH PROVISION OF RAINWATER COLLECTOR, SCHOOL FURNITURE AND SOLAR PV ENERGY SYSTEM "/>
    <n v="22120108.859999999"/>
    <n v="21858003.57"/>
    <s v="Ongoing"/>
    <n v="0.5"/>
    <d v="2025-05-25T00:00:00"/>
    <d v="1899-12-30T00:00:00"/>
    <s v="LMS 2023 - RX - GINGOOG CITY - 004"/>
    <s v="BMB-F-24-0000862"/>
    <d v="2023-11-03T00:00:00"/>
    <d v="2023-11-10T00:00:00"/>
    <d v="2023-11-21T00:00:00"/>
    <d v="2024-05-21T00:00:00"/>
    <d v="2024-06-03T00:00:00"/>
    <s v="Blaff Construction and Supplies"/>
    <s v="On-going Construction (under time suspension - due to actual site condition)"/>
    <n v="0"/>
    <n v="0"/>
    <n v="0"/>
    <n v="1"/>
    <n v="0"/>
    <n v="0"/>
    <n v="0"/>
    <n v="0"/>
    <n v="0"/>
    <n v="4"/>
    <n v="0"/>
    <n v="0"/>
    <n v="0"/>
    <n v="0"/>
    <n v="0"/>
    <n v="1"/>
    <n v="0"/>
    <n v="0"/>
    <n v="0.5"/>
    <n v="0"/>
    <m/>
    <m/>
    <m/>
    <m/>
    <m/>
    <m/>
    <m/>
    <m/>
    <m/>
    <s v="1st"/>
  </r>
  <r>
    <x v="4"/>
    <x v="11"/>
    <s v="Iligan City"/>
    <n v="128131"/>
    <s v="Panoroganan ES"/>
    <s v="ILIGAN CITY"/>
    <s v="Lone "/>
    <n v="1"/>
    <n v="2"/>
    <s v="CONSTRUCTION OF ONE (1) STOREY - TWO (2) CLASSROOMS SCHOOL BUILDING (WITH COMMON TOILET) WITH PROVISION OF RAINWATER COLLECTOR, SCHOOL FURNITURE AND SOLAR PV ENERGY SYSTEM"/>
    <n v="15851835.729999999"/>
    <n v="12555775.140000001"/>
    <s v="Completed"/>
    <n v="1"/>
    <d v="2025-01-10T00:00:00"/>
    <d v="2025-02-12T00:00:00"/>
    <s v="INFRA-2023-11-03"/>
    <s v="INFRA-2023-11-03"/>
    <d v="2023-11-28T00:00:00"/>
    <d v="2023-12-06T00:00:00"/>
    <d v="2023-12-20T00:00:00"/>
    <d v="2024-01-26T00:00:00"/>
    <d v="2024-05-31T00:00:00"/>
    <s v="Brima Construction and Enterprise"/>
    <s v="Completed"/>
    <n v="0"/>
    <n v="0"/>
    <n v="0"/>
    <n v="0"/>
    <n v="1"/>
    <n v="0"/>
    <n v="0"/>
    <n v="0"/>
    <n v="0"/>
    <n v="0"/>
    <n v="2"/>
    <n v="0"/>
    <n v="0"/>
    <n v="0"/>
    <n v="0"/>
    <n v="0"/>
    <n v="1"/>
    <n v="0"/>
    <n v="1"/>
    <n v="0"/>
    <n v="2.25"/>
    <m/>
    <m/>
    <m/>
    <m/>
    <m/>
    <m/>
    <m/>
    <m/>
    <s v="1st"/>
  </r>
  <r>
    <x v="4"/>
    <x v="11"/>
    <s v="Malaybalay City"/>
    <n v="501853"/>
    <s v="Mapayag Integrated School"/>
    <s v="CITY MALAYBALAY (Capital)"/>
    <s v="2nd "/>
    <n v="1"/>
    <m/>
    <s v="CONSTRUCTION OF SCHOOL BUILDING (WITH TOILET) WITH PROVISION OF RAINWATER COLLECTOR, SCHOOL FURNITURE, SOLAR PV ENERGY SYSTEM, WATER SYSTEM AND FLOOD MARKER "/>
    <n v="18241095.239999998"/>
    <n v="14778549.810000001"/>
    <s v="Ongoing"/>
    <n v="0.9"/>
    <d v="2025-04-07T00:00:00"/>
    <d v="1899-12-30T00:00:00"/>
    <s v="003-INFRA-2023"/>
    <s v="003-INFRA-2023"/>
    <d v="2023-11-29T00:00:00"/>
    <d v="2023-12-07T00:00:00"/>
    <d v="2023-12-19T00:00:00"/>
    <d v="2023-12-19T00:00:00"/>
    <d v="2024-09-09T00:00:00"/>
    <s v="Vimbranium Builder's Corporation"/>
    <s v="Approved Time Extension equivalent to 30 CDs."/>
    <n v="0"/>
    <n v="0"/>
    <n v="0"/>
    <n v="1"/>
    <n v="0"/>
    <n v="0"/>
    <n v="0"/>
    <n v="0"/>
    <n v="0"/>
    <n v="0"/>
    <n v="0"/>
    <n v="0"/>
    <n v="0"/>
    <n v="0"/>
    <n v="0"/>
    <n v="1"/>
    <n v="0"/>
    <n v="0"/>
    <n v="0.85"/>
    <n v="5.0000000000000044E-2"/>
    <m/>
    <m/>
    <m/>
    <m/>
    <m/>
    <m/>
    <m/>
    <m/>
    <m/>
    <s v="1st"/>
  </r>
  <r>
    <x v="4"/>
    <x v="11"/>
    <s v="Misamis Occidental"/>
    <n v="127568"/>
    <s v="Gala ES"/>
    <s v="TUDELA"/>
    <s v="2nd "/>
    <n v="1"/>
    <n v="2"/>
    <s v="CONSTRUCTION OF ONE (1) STOREY - TWO (2) CLASSROOMS SCHOOL BUILDING (WITH COMMON TOILET) WITH PROVISION OF RAINWATER COLLECTOR, SCHOOL FURNITURE AND SOLAR PV ENERGY SYSTEM"/>
    <n v="16544911.02"/>
    <n v="16369981.76"/>
    <s v="Ongoing"/>
    <n v="0.95"/>
    <d v="2024-03-19T00:00:00"/>
    <d v="1899-12-30T00:00:00"/>
    <s v="LMS 2024 - RX - MISAMIS OCCIDENTAL - 002"/>
    <s v="011-2024"/>
    <d v="2024-01-16T00:00:00"/>
    <d v="2024-01-24T00:00:00"/>
    <d v="2024-02-05T00:00:00"/>
    <d v="2024-03-24T00:00:00"/>
    <d v="2024-07-22T00:00:00"/>
    <s v="RJLG CONSTRUCTION AND SUPPLIES"/>
    <s v="For final inspection on June 11, 2025"/>
    <n v="0"/>
    <n v="0"/>
    <n v="0"/>
    <n v="1"/>
    <n v="0"/>
    <n v="0"/>
    <n v="0"/>
    <n v="0"/>
    <n v="0"/>
    <n v="2"/>
    <n v="0"/>
    <n v="0"/>
    <n v="0"/>
    <n v="0"/>
    <n v="0"/>
    <n v="1"/>
    <n v="0"/>
    <n v="0"/>
    <n v="0.85"/>
    <n v="9.9999999999999978E-2"/>
    <m/>
    <m/>
    <m/>
    <m/>
    <m/>
    <m/>
    <m/>
    <m/>
    <m/>
    <s v="2nd"/>
  </r>
  <r>
    <x v="4"/>
    <x v="11"/>
    <s v="Misamis Oriental"/>
    <n v="201506"/>
    <s v="Kalitian ES"/>
    <s v="KINOGUITAN"/>
    <s v="1st "/>
    <n v="1"/>
    <n v="2"/>
    <s v="CONSTRUCTION OF ONE (1) STOREY - TWO (2) CLASSROOMS SCHOOL BUILDING (WITH COMMON TOILET) WITH PROVISION OF   RAINWATER COLLECTOR, SCHOOL FURNITURE, SOLAR PV ENERGY SYSTEM AND WATER SYSTEM"/>
    <n v="17917491.260000002"/>
    <n v="14458743.76"/>
    <s v="Completed"/>
    <n v="1"/>
    <d v="2024-11-17T00:00:00"/>
    <d v="2024-12-18T00:00:00"/>
    <s v="PB-BAC1-Construction 2024-001"/>
    <n v="4919317"/>
    <d v="2024-01-17T00:00:00"/>
    <d v="2024-01-24T00:00:00"/>
    <d v="2024-02-05T00:00:00"/>
    <d v="2024-02-21T00:00:00"/>
    <d v="2024-06-13T00:00:00"/>
    <s v="CLC Construction Services &amp; Supply"/>
    <s v="Completed (Including Variation Order)"/>
    <n v="0"/>
    <n v="0"/>
    <n v="0"/>
    <n v="0"/>
    <n v="1"/>
    <n v="0"/>
    <n v="0"/>
    <n v="0"/>
    <n v="0"/>
    <n v="0"/>
    <n v="2"/>
    <n v="0"/>
    <n v="0"/>
    <n v="0"/>
    <n v="0"/>
    <n v="0"/>
    <n v="1"/>
    <n v="0"/>
    <n v="1"/>
    <n v="0"/>
    <n v="2.25"/>
    <m/>
    <m/>
    <m/>
    <m/>
    <m/>
    <m/>
    <m/>
    <m/>
    <s v="1st"/>
  </r>
  <r>
    <x v="4"/>
    <x v="11"/>
    <s v="Misamis Oriental"/>
    <n v="201503"/>
    <s v="Lonsi ES"/>
    <s v="ALUBIJID"/>
    <s v="2nd "/>
    <n v="1"/>
    <n v="2"/>
    <s v="CONSTRUCTION OF ONE (1) STOREY - TWO (2) CLASSROOMS SCHOOL BUILDING (WITH COMMON TOILET) WITH PROVISION OF   RAINWATER COLLECTOR, SCHOOL FURNITURE, SOLAR PV ENERGY SYSTEM AND WATER SYSTEM"/>
    <n v="16902227.109999999"/>
    <n v="13216388.970000001"/>
    <s v="Completed"/>
    <n v="1"/>
    <d v="2024-11-17T00:00:00"/>
    <d v="2025-03-20T00:00:00"/>
    <s v="PB-BAC1-Construction 2024-002"/>
    <n v="4919350"/>
    <d v="2024-01-17T00:00:00"/>
    <d v="2024-01-24T00:00:00"/>
    <d v="2024-02-05T00:00:00"/>
    <d v="2024-02-21T00:00:00"/>
    <d v="2024-06-13T00:00:00"/>
    <s v="Trench "/>
    <s v="Completed (Including Variation Order )"/>
    <n v="0"/>
    <n v="0"/>
    <n v="0"/>
    <n v="0"/>
    <n v="1"/>
    <n v="0"/>
    <n v="0"/>
    <n v="0"/>
    <n v="0"/>
    <n v="0"/>
    <n v="2"/>
    <n v="0"/>
    <n v="0"/>
    <n v="0"/>
    <n v="0"/>
    <n v="0"/>
    <n v="1"/>
    <n v="0"/>
    <n v="1"/>
    <n v="0"/>
    <n v="4.25"/>
    <m/>
    <m/>
    <m/>
    <m/>
    <m/>
    <m/>
    <m/>
    <m/>
    <s v="2nd"/>
  </r>
  <r>
    <x v="4"/>
    <x v="11"/>
    <s v="Oroquieta City"/>
    <n v="238501"/>
    <s v="Kanowanan Tribal ES"/>
    <s v="OROQUIETA CITY (Capital)"/>
    <s v="1st "/>
    <n v="1"/>
    <n v="2"/>
    <s v="CONSTRUCTION OF 1STY2CL SCHOOL BUILDING (WITH TOILET) WITH PROVISION OF RAINWATER COLLECTOR, SCHOOL FURNITURE, SOLAR PV ENERGY SYSTEM  AND FLOOD MARKER "/>
    <n v="15701425.949999999"/>
    <n v="13445916.109999999"/>
    <s v="Completed"/>
    <n v="1"/>
    <d v="2024-10-10T00:00:00"/>
    <d v="2024-12-09T00:00:00"/>
    <s v="n/a"/>
    <s v="n/a"/>
    <d v="2024-11-23T00:00:00"/>
    <d v="2024-11-30T00:00:00"/>
    <d v="2023-12-14T00:00:00"/>
    <d v="2024-05-03T00:00:00"/>
    <d v="2024-05-10T00:00:00"/>
    <s v="RSMA BUILDERS &amp; GEN. MDSE"/>
    <s v="Processing for Occupancy Permit."/>
    <n v="0"/>
    <n v="0"/>
    <n v="0"/>
    <n v="0"/>
    <n v="1"/>
    <n v="0"/>
    <n v="0"/>
    <n v="0"/>
    <n v="0"/>
    <n v="0"/>
    <n v="2"/>
    <n v="0"/>
    <n v="0"/>
    <n v="0"/>
    <n v="0"/>
    <n v="0"/>
    <n v="1"/>
    <n v="0"/>
    <n v="1"/>
    <n v="0"/>
    <n v="2.25"/>
    <m/>
    <m/>
    <m/>
    <m/>
    <m/>
    <m/>
    <m/>
    <m/>
    <s v="2nd"/>
  </r>
  <r>
    <x v="4"/>
    <x v="11"/>
    <s v="Ozamis City"/>
    <n v="128188"/>
    <s v="Pershing Tan Queto Sr. ES"/>
    <s v="OZAMIS CITY"/>
    <s v="2nd "/>
    <n v="1"/>
    <n v="3"/>
    <s v="CONSTRUCTION OF ONE (1) STOREY - THREE (3) CLASSROOMS SCHOOL BUILDING (WITH COMMON TOILET) WITH PROVISION OF RAINWATER COLLECTOR, SCHOOL FURNITURE AND SOLAR PV ENERGY SYSTEM"/>
    <n v="18361158.829999998"/>
    <n v="18151162.879999999"/>
    <s v="Completed"/>
    <n v="1"/>
    <d v="2024-11-29T00:00:00"/>
    <d v="2024-12-29T00:00:00"/>
    <s v="092-CIVIL 2023-003 (EPA)"/>
    <s v="092-CIVIL 2023-003 (EPA)"/>
    <d v="2023-11-22T00:00:00"/>
    <d v="2023-11-29T00:00:00"/>
    <d v="2023-12-15T00:00:00"/>
    <d v="2024-01-02T00:00:00"/>
    <d v="2024-06-27T00:00:00"/>
    <s v="Mitz and Nick Builders"/>
    <s v="with time extension"/>
    <n v="0"/>
    <n v="0"/>
    <n v="0"/>
    <n v="0"/>
    <n v="1"/>
    <n v="0"/>
    <n v="0"/>
    <n v="0"/>
    <n v="0"/>
    <n v="0"/>
    <n v="3"/>
    <n v="0"/>
    <n v="0"/>
    <n v="0"/>
    <n v="0"/>
    <n v="0"/>
    <n v="1"/>
    <n v="0"/>
    <n v="1"/>
    <n v="0"/>
    <n v="12.24"/>
    <m/>
    <m/>
    <m/>
    <m/>
    <m/>
    <m/>
    <m/>
    <m/>
    <s v="3rd"/>
  </r>
  <r>
    <x v="4"/>
    <x v="11"/>
    <s v="Tangub City"/>
    <n v="128223"/>
    <s v="Capalaran West ES"/>
    <s v="TANGUB CITY"/>
    <s v="2nd "/>
    <n v="1"/>
    <n v="4"/>
    <s v="CONSTRUCTION OF ONE (1) STOREY - FOUR (4) CLASSROOMS SCHOOL BUILDING (WITH COMMON TOILET) WITH PROVISION OF RAINWATER COLLECTOR, SCHOOL FURNITURE AND SOLAR PV ENERGY SYSTEM"/>
    <n v="19993368.259999998"/>
    <n v="19397245.16"/>
    <s v="Completed"/>
    <n v="1"/>
    <d v="2024-12-26T00:00:00"/>
    <d v="2025-02-03T00:00:00"/>
    <s v="LMS 2023-Region X-Tangub 001"/>
    <s v="N/A"/>
    <d v="2024-11-23T00:00:00"/>
    <d v="2024-11-30T00:00:00"/>
    <d v="2023-12-12T00:00:00"/>
    <d v="2023-12-20T00:00:00"/>
    <d v="2024-07-04T00:00:00"/>
    <s v="RIC Construction"/>
    <s v="Completed"/>
    <n v="0"/>
    <n v="0"/>
    <n v="0"/>
    <n v="0"/>
    <n v="1"/>
    <n v="0"/>
    <n v="0"/>
    <n v="0"/>
    <n v="0"/>
    <n v="0"/>
    <n v="4"/>
    <n v="0"/>
    <n v="0"/>
    <n v="0"/>
    <n v="0"/>
    <n v="0"/>
    <n v="1"/>
    <n v="0"/>
    <n v="1"/>
    <n v="0"/>
    <n v="3.25"/>
    <m/>
    <m/>
    <m/>
    <m/>
    <m/>
    <m/>
    <m/>
    <m/>
    <s v="5th"/>
  </r>
  <r>
    <x v="4"/>
    <x v="11"/>
    <s v="Valencia City"/>
    <n v="137043"/>
    <s v="MAKAILAW ELEMENTARY SCHOOL"/>
    <s v="VALENCIA CITY"/>
    <s v="4th"/>
    <n v="1"/>
    <n v="4"/>
    <s v="CONSTRUCTION OF 2 UNITS 1ST-2CL SCHOOL BUILDING (WITH TOILET) WITH PROVISION OF RAINWATER COLLECTOR, SCHOOL FURNITURE, AND WATER SYSTEM"/>
    <n v="18656357.050000001"/>
    <n v="14580621.09"/>
    <s v="Terminated"/>
    <n v="0.24"/>
    <d v="2025-10-10T00:00:00"/>
    <d v="1899-12-30T00:00:00"/>
    <n v="45352"/>
    <s v="009 s. 2024"/>
    <d v="2024-06-03T00:00:00"/>
    <d v="2024-02-02T00:00:00"/>
    <d v="2024-02-16T00:00:00"/>
    <d v="2024-03-11T00:00:00"/>
    <d v="2024-05-27T00:00:00"/>
    <s v="ALRAF CONSTRUCTION"/>
    <s v="Contract Terminated/rescinded"/>
    <n v="0"/>
    <n v="0"/>
    <n v="0"/>
    <n v="0"/>
    <n v="0"/>
    <n v="1"/>
    <n v="0"/>
    <n v="0"/>
    <n v="0"/>
    <n v="0"/>
    <n v="0"/>
    <n v="4"/>
    <n v="0"/>
    <n v="0"/>
    <n v="0"/>
    <n v="0"/>
    <n v="0"/>
    <n v="1"/>
    <n v="0.24"/>
    <n v="0"/>
    <m/>
    <m/>
    <m/>
    <m/>
    <m/>
    <m/>
    <m/>
    <m/>
    <m/>
    <s v="1st"/>
  </r>
  <r>
    <x v="4"/>
    <x v="12"/>
    <s v="Davao City"/>
    <n v="137004"/>
    <s v="Merol-O Elementary School"/>
    <s v="DAVAO CITY"/>
    <s v="2nd "/>
    <n v="1"/>
    <n v="4"/>
    <s v="CONSTRUCTION OF 1STY4CL SCHOOL BUILDING (WITH TOILET) WITH PROVISION OF RAINWATER COLLECTOR, SCHOOL FURNITURE, SOLAR PV ENERGY SYSTEM, WATER SYSTEM AND FLOOD MARKER "/>
    <n v="16861057.509999998"/>
    <n v="15858167.640000001"/>
    <s v="Completed"/>
    <n v="1"/>
    <s v="Oct.25, 2024/Revised completion date: Dec. 24, 2024"/>
    <m/>
    <s v="LMS-L001-2024"/>
    <s v="#4 s. 2024 INF DL-XI"/>
    <s v="Oct.27, 2023-November 16,2023"/>
    <s v="Nov.3, 2023"/>
    <s v="Nov.16, 2023"/>
    <s v="Jan.12, 2024"/>
    <s v="May 29, 2024"/>
    <s v="Kiokong Construction"/>
    <s v="on-going"/>
    <n v="0"/>
    <n v="0"/>
    <n v="0"/>
    <n v="0"/>
    <n v="1"/>
    <n v="0"/>
    <n v="0"/>
    <n v="0"/>
    <n v="0"/>
    <n v="0"/>
    <n v="4"/>
    <n v="0"/>
    <n v="0"/>
    <n v="0"/>
    <n v="0"/>
    <n v="0"/>
    <n v="1"/>
    <n v="0"/>
    <n v="1"/>
    <n v="0"/>
    <n v="2.25"/>
    <m/>
    <m/>
    <m/>
    <m/>
    <m/>
    <m/>
    <m/>
    <m/>
    <s v="5th"/>
  </r>
  <r>
    <x v="4"/>
    <x v="12"/>
    <s v="Davao City"/>
    <n v="306041"/>
    <s v="Manaong National High School"/>
    <s v="DAVAO CITY"/>
    <s v="3rd "/>
    <n v="1"/>
    <n v="4"/>
    <s v="CONSTRUCTION OF 1STY4CL SCHOOL BUILDING (WITH TOILET) WITH PROVISION OF RAINWATER COLLECTOR, SCHOOL FURNITURE, SOLAR PV ENERGY SYSTEM, WATER SYSTEM AND FLOOD MARKER "/>
    <n v="16691097.640000001"/>
    <n v="15678874.9"/>
    <s v="Completed"/>
    <n v="1"/>
    <s v="Oct.25, 2024/Revised completion date: Dec. 24, 2024"/>
    <m/>
    <s v="LMS-L001-2024"/>
    <s v="#4 s. 2024 INF DL-XI"/>
    <s v="Oct.27, 2023-November 16,2023"/>
    <s v="Nov.3, 2023"/>
    <s v="Nov.16, 2023"/>
    <s v="Jan.12, 2024"/>
    <s v="May 29, 2024"/>
    <s v="Kiokong Construction"/>
    <s v="on-going"/>
    <n v="0"/>
    <n v="0"/>
    <n v="0"/>
    <n v="0"/>
    <n v="1"/>
    <n v="0"/>
    <n v="0"/>
    <n v="0"/>
    <n v="0"/>
    <n v="0"/>
    <n v="4"/>
    <n v="0"/>
    <n v="0"/>
    <n v="0"/>
    <n v="0"/>
    <n v="0"/>
    <n v="1"/>
    <n v="0"/>
    <n v="1"/>
    <n v="0"/>
    <n v="2.25"/>
    <m/>
    <m/>
    <m/>
    <m/>
    <m/>
    <m/>
    <m/>
    <m/>
    <s v="5th"/>
  </r>
  <r>
    <x v="4"/>
    <x v="12"/>
    <s v="Davao De Oro"/>
    <n v="136925"/>
    <s v="Puting Bato Elementary School"/>
    <s v="COMPOSTELA"/>
    <s v="1st "/>
    <n v="1"/>
    <n v="2"/>
    <s v="PROPOSED CONSTRUCTION OF ONE (1) STOREY - TWO (2) CLASSROOMS SCHOOL BUILDING (WITH COMMON TOILET) WITH PROVISION OF RAINWATER COLLECTOR, SCHOOL FURNITURE,  SOLAR PV ENERGY SYSTEM, WATER SYSTEM AND FLOOD MARKER"/>
    <n v="12681661.469999999"/>
    <m/>
    <s v="Under Procurement"/>
    <n v="0"/>
    <m/>
    <m/>
    <m/>
    <m/>
    <m/>
    <m/>
    <m/>
    <m/>
    <m/>
    <m/>
    <s v="as of April: postponed, submitted authority letter to CO allowing them to implement to other recipient_x000a_NO RTA submitted to CO; as per DO this is for defferment; MGB Result; high susceptible to landslide"/>
    <n v="0"/>
    <n v="0"/>
    <n v="1"/>
    <n v="0"/>
    <n v="0"/>
    <n v="0"/>
    <n v="0"/>
    <n v="0"/>
    <n v="2"/>
    <n v="0"/>
    <n v="0"/>
    <n v="0"/>
    <n v="0"/>
    <n v="0"/>
    <n v="1"/>
    <n v="0"/>
    <n v="0"/>
    <n v="0"/>
    <n v="0"/>
    <n v="0"/>
    <m/>
    <m/>
    <m/>
    <m/>
    <m/>
    <m/>
    <m/>
    <m/>
    <m/>
    <s v="1st"/>
  </r>
  <r>
    <x v="4"/>
    <x v="12"/>
    <s v="Davao De Oro"/>
    <n v="128336"/>
    <s v="Mambatang ES"/>
    <s v="MABINI (DOÑA ALICIA)"/>
    <s v="2nd "/>
    <n v="1"/>
    <n v="2"/>
    <s v="PROPOSED CONSTRUCTION OF ONE (1) STOREY - TWO (2) CLASSROOMS SCHOOL BUILDING (WITH COMMON TOILET) WITH PROVISION OF RAINWATER COLLECTOR, SCHOOL FURNITURE,  SOLAR PV ENERGY SYSTEM, WATER SYSTEM AND FLOOD MARKER"/>
    <n v="12458630.73"/>
    <m/>
    <s v="Under Procurement"/>
    <n v="0"/>
    <m/>
    <m/>
    <m/>
    <m/>
    <m/>
    <m/>
    <m/>
    <m/>
    <m/>
    <m/>
    <s v="as of April: postponed, submitted authority letter to CO allowing them to implement to other recipient_x000a_NO RTA submitted to CO; as per DO this is for defferment; MGB Result; high susceptible to landslide"/>
    <n v="0"/>
    <n v="0"/>
    <n v="1"/>
    <n v="0"/>
    <n v="0"/>
    <n v="0"/>
    <n v="0"/>
    <n v="0"/>
    <n v="2"/>
    <n v="0"/>
    <n v="0"/>
    <n v="0"/>
    <n v="0"/>
    <n v="0"/>
    <n v="1"/>
    <n v="0"/>
    <n v="0"/>
    <n v="0"/>
    <n v="0"/>
    <n v="0"/>
    <m/>
    <m/>
    <m/>
    <m/>
    <m/>
    <m/>
    <m/>
    <m/>
    <m/>
    <s v="1st"/>
  </r>
  <r>
    <x v="4"/>
    <x v="12"/>
    <s v="Davao del Norte"/>
    <n v="301773"/>
    <s v="DUGAYAN NHS"/>
    <s v="KAPALONG"/>
    <s v="1st "/>
    <n v="1"/>
    <n v="6"/>
    <s v="CONSTRUCTION OF 2 STOREY 6  CLASRROOM SCHOOL BUILDING (WITH TOILET) WITH PROVISION OF RAINWATER COLLECTOR, SCHOOL FURNITURE, SOLAR PV ENERGY SYSTEM, WATER SYSTEM AND FLOOD MARKER "/>
    <n v="31313131.309999999"/>
    <n v="25611457.030000001"/>
    <s v="Ongoing"/>
    <n v="0.6"/>
    <m/>
    <m/>
    <m/>
    <m/>
    <d v="2024-01-10T00:00:00"/>
    <d v="2024-01-17T00:00:00"/>
    <d v="2024-01-30T00:00:00"/>
    <d v="2024-03-19T00:00:00"/>
    <d v="2024-06-04T00:00:00"/>
    <s v="Mark Anthony Construction &amp; Supply"/>
    <s v="ongoing"/>
    <n v="0"/>
    <n v="0"/>
    <n v="0"/>
    <n v="1"/>
    <n v="0"/>
    <n v="0"/>
    <n v="0"/>
    <n v="0"/>
    <n v="0"/>
    <n v="6"/>
    <n v="0"/>
    <n v="0"/>
    <n v="0"/>
    <n v="0"/>
    <n v="0"/>
    <n v="1"/>
    <n v="0"/>
    <n v="0"/>
    <n v="0.6"/>
    <n v="0"/>
    <m/>
    <m/>
    <m/>
    <m/>
    <m/>
    <m/>
    <m/>
    <m/>
    <m/>
    <s v="5th"/>
  </r>
  <r>
    <x v="4"/>
    <x v="12"/>
    <s v="Davao del Sur"/>
    <n v="128912"/>
    <s v="Nodilla Elementary School"/>
    <s v="KIBLAWAN"/>
    <s v="1st "/>
    <n v="1"/>
    <n v="4"/>
    <s v="CONSTRUCTION OF SCHOOL BUILDING (WITH TOILET) WITH PROVISION OF RAINWATER COLLECTOR, SCHOOL FURNITURE, SOLAR PV ENERGY SYSTEM, WATER SYSTEM AND FLOOD MARKER "/>
    <n v="21356418.039999999"/>
    <m/>
    <s v="Ongoing"/>
    <n v="0.27"/>
    <d v="2025-06-12T00:00:00"/>
    <m/>
    <m/>
    <m/>
    <m/>
    <s v="May 28, 2024"/>
    <s v="June 07, 2024"/>
    <s v="August 09, 2024"/>
    <m/>
    <s v="PHSMB CONSTRUCTION AND SUPPLY"/>
    <s v="for issuance NTP"/>
    <n v="0"/>
    <n v="0"/>
    <n v="0"/>
    <n v="1"/>
    <n v="0"/>
    <n v="0"/>
    <n v="0"/>
    <n v="0"/>
    <n v="0"/>
    <n v="4"/>
    <n v="0"/>
    <n v="0"/>
    <n v="0"/>
    <n v="0"/>
    <n v="0"/>
    <n v="1"/>
    <n v="0"/>
    <n v="0"/>
    <n v="0.27"/>
    <n v="0"/>
    <m/>
    <m/>
    <m/>
    <m/>
    <m/>
    <m/>
    <m/>
    <m/>
    <m/>
    <s v="1st"/>
  </r>
  <r>
    <x v="4"/>
    <x v="12"/>
    <s v="Davao Occidental"/>
    <n v="205025"/>
    <s v="Kangko ES"/>
    <s v="MALITA"/>
    <s v="Lone "/>
    <n v="1"/>
    <n v="3"/>
    <s v="CONSTRUCTION OF 1STY3CL SCHOOL BUILDING (WITH TOILET) WITH PROVISION OF RAINWATER COLLECTOR, SCHOOL FURNITURE, SOLAR PV ENERGY SYSTEM"/>
    <n v="17231437.460000001"/>
    <n v="17048325.129999999"/>
    <s v="Completed"/>
    <n v="1"/>
    <s v="February 24, 2024"/>
    <m/>
    <s v="ITB W-03-2024"/>
    <s v="contract no. 2024-010"/>
    <s v="April 15, 2024- April 29, 2024"/>
    <s v="April 23, 2024"/>
    <s v="April 29, 2024"/>
    <s v="resolution no. 09,s. 2024"/>
    <s v="August 08, 2024"/>
    <s v="Digos Constrak Corporation"/>
    <s v="On-going"/>
    <n v="0"/>
    <n v="0"/>
    <n v="0"/>
    <n v="0"/>
    <n v="1"/>
    <n v="0"/>
    <n v="0"/>
    <n v="0"/>
    <n v="0"/>
    <n v="0"/>
    <n v="3"/>
    <n v="0"/>
    <n v="0"/>
    <n v="0"/>
    <n v="0"/>
    <n v="0"/>
    <n v="1"/>
    <n v="0"/>
    <n v="1"/>
    <n v="0"/>
    <n v="2.25"/>
    <m/>
    <m/>
    <m/>
    <m/>
    <m/>
    <m/>
    <m/>
    <m/>
    <s v="1st"/>
  </r>
  <r>
    <x v="4"/>
    <x v="12"/>
    <s v="Davao Oriental"/>
    <n v="501516"/>
    <s v="Mc Arthur S. Madani Integrated School"/>
    <s v="CATEEL"/>
    <s v="1st "/>
    <n v="1"/>
    <n v="2"/>
    <s v="CONSTRUCTION  OF 1 UNIT 1STRY-2CL SCHOOL BUILDING (WITH TOILET) WITH PROVISION OF RAINWATER COLLECTOR, SCHOOL FURNITURE, SOLAR PV ENERGY SYSTEM, WATER SYSTEM AND FLOOD MARKER - MC ARTHUR S. MADANI IS"/>
    <n v="8496765.6699999999"/>
    <n v="7108626.0999999996"/>
    <s v="Completed"/>
    <n v="1"/>
    <s v="October 3, 2024"/>
    <s v="November 29, 2024"/>
    <m/>
    <s v="2024-012"/>
    <s v="December 8, 2023"/>
    <s v="December 15, 2023"/>
    <s v="December 27, 2023"/>
    <s v="January 26, 2024"/>
    <s v="June 4, 2024"/>
    <s v="ELLE"/>
    <s v="w/ Time Extension"/>
    <n v="0"/>
    <n v="0"/>
    <n v="0"/>
    <n v="0"/>
    <n v="1"/>
    <n v="0"/>
    <n v="0"/>
    <n v="0"/>
    <n v="0"/>
    <n v="0"/>
    <n v="2"/>
    <n v="0"/>
    <n v="0"/>
    <n v="0"/>
    <n v="0"/>
    <n v="0"/>
    <n v="1"/>
    <n v="0"/>
    <n v="1"/>
    <n v="0"/>
    <n v="12.24"/>
    <m/>
    <m/>
    <m/>
    <m/>
    <m/>
    <m/>
    <m/>
    <m/>
    <s v="1st"/>
  </r>
  <r>
    <x v="4"/>
    <x v="12"/>
    <s v="Davao Oriental"/>
    <n v="129310"/>
    <s v="Logdeck Elementary School"/>
    <s v="LUPON"/>
    <s v="2nd "/>
    <n v="1"/>
    <n v="2"/>
    <s v="CONSTRUCTION  OF 1 UNIT 1STRY-2CL SCHOOL BUILDING (WITH TOILET) WITH PROVISION OF RAINWATER COLLECTOR, SCHOOL FURNITURE, SOLAR PV ENERGY SYSTEM, WATER SYSTEM AND FLOOD MARKER - LOGDECK ELEMENTARY SCHOOL"/>
    <n v="8257545.9400000004"/>
    <n v="6290078.0899999999"/>
    <s v="Completed"/>
    <n v="1"/>
    <s v="September 26, 2024"/>
    <s v="November 20, 2024"/>
    <m/>
    <s v="2024-011"/>
    <s v="December 8, 2023"/>
    <s v="December 15, 2023"/>
    <s v="December 27, 2023"/>
    <s v="January 26, 2024"/>
    <s v="May 29, 2024"/>
    <s v="Matt Glass"/>
    <s v="w/ Time Extension"/>
    <n v="0"/>
    <n v="0"/>
    <n v="0"/>
    <n v="0"/>
    <n v="1"/>
    <n v="0"/>
    <n v="0"/>
    <n v="0"/>
    <n v="0"/>
    <n v="0"/>
    <n v="2"/>
    <n v="0"/>
    <n v="0"/>
    <n v="0"/>
    <n v="0"/>
    <n v="0"/>
    <n v="1"/>
    <n v="0"/>
    <n v="1"/>
    <n v="0"/>
    <n v="12.24"/>
    <m/>
    <m/>
    <m/>
    <m/>
    <m/>
    <m/>
    <m/>
    <m/>
    <s v="1st"/>
  </r>
  <r>
    <x v="4"/>
    <x v="12"/>
    <s v="Panabo City"/>
    <n v="129813"/>
    <s v="Mabunao ES"/>
    <s v="CITY OF PANABO"/>
    <s v="2nd "/>
    <n v="1"/>
    <n v="2"/>
    <s v="CONSTRUCTION OF 1STY2CL SCHOOL BUILDING (WITH TOILET) WITH PROVISION OF RAINWATER COLLECTOR, SOLAR PV ENERGY SYSTEM, WATER SYSTEM AND FLOOD MARKER "/>
    <n v="9748536.1600000001"/>
    <n v="7000000"/>
    <s v="Ongoing"/>
    <n v="0.51"/>
    <m/>
    <m/>
    <m/>
    <m/>
    <s v="JUNE 28, 2024"/>
    <s v="JULY 3, 2024"/>
    <s v="JULY 18, 2024"/>
    <s v="AUGUST 8, 2024"/>
    <m/>
    <s v="RUPLINO SEISMUNDO CONSTRUCTION CORPORATION"/>
    <s v="on-going"/>
    <n v="0"/>
    <n v="0"/>
    <n v="0"/>
    <n v="1"/>
    <n v="0"/>
    <n v="0"/>
    <n v="0"/>
    <n v="0"/>
    <n v="0"/>
    <n v="2"/>
    <n v="0"/>
    <n v="0"/>
    <n v="0"/>
    <n v="0"/>
    <n v="0"/>
    <n v="1"/>
    <n v="0"/>
    <n v="0"/>
    <n v="0.51"/>
    <n v="0"/>
    <m/>
    <m/>
    <m/>
    <m/>
    <m/>
    <m/>
    <m/>
    <m/>
    <m/>
    <s v="1st"/>
  </r>
  <r>
    <x v="4"/>
    <x v="13"/>
    <s v="General Santos City"/>
    <n v="281537"/>
    <s v="Tanda Elementary School"/>
    <s v="GENERAL SANTOS CITY (DADIANGAS)"/>
    <s v="1st "/>
    <n v="1"/>
    <n v="4"/>
    <s v="CONSTRUCTION OF TWO(2) STOREY - FOUR(4) CLASSROOMS SCHOOL BUILDING (WITH COMMON TOILET) WITH PROVISION OF RAIN WATER COLLECTOR, SCHOOL FURNITURE, SOLAR PV ENERGY SYSTEM, AND WATER SYSTEM"/>
    <n v="22222222.219999999"/>
    <n v="0"/>
    <s v="Under Procurement"/>
    <n v="0"/>
    <m/>
    <m/>
    <n v="0"/>
    <n v="0"/>
    <m/>
    <m/>
    <m/>
    <m/>
    <m/>
    <n v="0"/>
    <s v="change of program;_x000a_for reversion/ waive due to armed conflict"/>
    <n v="0"/>
    <n v="0"/>
    <n v="1"/>
    <n v="0"/>
    <n v="0"/>
    <n v="0"/>
    <n v="0"/>
    <n v="0"/>
    <n v="4"/>
    <n v="0"/>
    <n v="0"/>
    <n v="0"/>
    <n v="0"/>
    <n v="0"/>
    <n v="1"/>
    <n v="0"/>
    <n v="0"/>
    <n v="0"/>
    <n v="0"/>
    <n v="0"/>
    <m/>
    <m/>
    <m/>
    <m/>
    <m/>
    <m/>
    <m/>
    <m/>
    <m/>
    <s v="1st"/>
  </r>
  <r>
    <x v="4"/>
    <x v="13"/>
    <s v="South Cotabato"/>
    <n v="137086"/>
    <s v="Tubak Elementary School"/>
    <s v="LAKE SEBU"/>
    <s v="2nd"/>
    <n v="1"/>
    <n v="5"/>
    <s v="CONSTRUCTION OF ONE (1) STOREY - THREE (3) CLASSROOMS AND ONE (1) STOREY - TWO (2) CLASSROOMS SCHOOL BUILDING (WITH TOILET) WITH PROVISION OF RAINWATER COLLECTOR, SCHOOL FURNITURE, SOLAR PV ENERGY SYSTEM, WATER SYSTEM AND FLOOD MARKER "/>
    <n v="22222222.219999999"/>
    <n v="21979700.199999999"/>
    <s v="Ongoing"/>
    <n v="0"/>
    <d v="2026-04-02T00:00:00"/>
    <s v="N/A"/>
    <s v="DSC-24-08-131"/>
    <s v="2025-009"/>
    <d v="2024-08-06T00:00:00"/>
    <d v="2024-08-14T00:00:00"/>
    <d v="2024-08-27T00:00:00"/>
    <d v="2024-09-30T00:00:00"/>
    <d v="2025-03-07T00:00:00"/>
    <s v="COFFEJOK CONSTRUCTION &amp; SUPPLY CORPORATION"/>
    <s v="suspended; WITH TIME SUSPENSION"/>
    <n v="0"/>
    <n v="0"/>
    <n v="0"/>
    <n v="1"/>
    <n v="0"/>
    <n v="0"/>
    <n v="0"/>
    <n v="0"/>
    <n v="0"/>
    <n v="5"/>
    <n v="0"/>
    <n v="0"/>
    <n v="0"/>
    <n v="0"/>
    <n v="0"/>
    <n v="1"/>
    <n v="0"/>
    <n v="0"/>
    <n v="0"/>
    <n v="0"/>
    <m/>
    <m/>
    <m/>
    <m/>
    <m/>
    <m/>
    <m/>
    <m/>
    <m/>
    <s v="3rd"/>
  </r>
  <r>
    <x v="4"/>
    <x v="13"/>
    <s v="South Cotabato"/>
    <n v="136941"/>
    <s v="Kule Elementary School"/>
    <s v="T'BOLI"/>
    <s v="2nd"/>
    <n v="1"/>
    <n v="5"/>
    <s v="CONSTRUCTION OF ONE (1) STOREY - THREE (3) CLASSROOMS AND ONE (1) STOREY - TWO (2) CLASSROOMS SCHOOL BUILDING (WITH TOILET) WITH PROVISION OF RAINWATER COLLECTOR, SCHOOL FURNITURE, SOLAR PV ENERGY SYSTEM, WATER SYSTEM AND FLOOD MARKER "/>
    <n v="22222222.219999999"/>
    <n v="21978971.760000002"/>
    <s v="Ongoing"/>
    <n v="3.1099999999999999E-2"/>
    <d v="2026-02-01T00:00:00"/>
    <s v="N/A"/>
    <s v="DSC-24-08-131"/>
    <s v="2025-008"/>
    <d v="2024-08-06T00:00:00"/>
    <d v="2024-08-14T00:00:00"/>
    <d v="2024-08-27T00:00:00"/>
    <d v="2024-09-30T00:00:00"/>
    <d v="2025-03-07T00:00:00"/>
    <s v="COFFEJOK CONSTRUCTION &amp; SUPPLY CORPORATION"/>
    <s v="ON-GOING"/>
    <n v="0"/>
    <n v="0"/>
    <n v="0"/>
    <n v="1"/>
    <n v="0"/>
    <n v="0"/>
    <n v="0"/>
    <n v="0"/>
    <n v="0"/>
    <n v="5"/>
    <n v="0"/>
    <n v="0"/>
    <n v="0"/>
    <n v="0"/>
    <n v="0"/>
    <n v="1"/>
    <n v="0"/>
    <n v="0"/>
    <n v="0"/>
    <n v="3.1099999999999999E-2"/>
    <m/>
    <m/>
    <m/>
    <m/>
    <m/>
    <m/>
    <m/>
    <m/>
    <m/>
    <s v="3rd"/>
  </r>
  <r>
    <x v="4"/>
    <x v="13"/>
    <s v="Sultan Kudarat"/>
    <n v="137132"/>
    <s v="DATU SALAYAN ELEMENTARY SCHOOL"/>
    <s v="BAGUMBAYAN"/>
    <s v="2nd "/>
    <n v="1"/>
    <n v="3"/>
    <s v="CONSTRUCTION OF ONE (1) STOREY - THREE (3) CLASSROOMS SCHOOL BUILDING (WITH COMMON TOILET) WITH PROVISION OF RAINWATER COLLECTOR, SCHOOL FURNITURE, SOLAR PV ENERGY SYSTEM, AND WATER SYSTEM"/>
    <n v="18079433.890000001"/>
    <n v="17635084.59"/>
    <s v="Ongoing"/>
    <n v="0.87"/>
    <d v="2025-06-24T00:00:00"/>
    <d v="1899-12-30T00:00:00"/>
    <s v="24-01-005"/>
    <s v="24-01-005"/>
    <d v="2024-04-05T00:00:00"/>
    <d v="2024-04-17T00:00:00"/>
    <d v="2024-04-29T00:00:00"/>
    <d v="2024-05-07T00:00:00"/>
    <d v="2024-10-07T00:00:00"/>
    <s v="Cofejok Construction and Supply Corporation"/>
    <s v="Time Extended due to road inaccessibility"/>
    <n v="0"/>
    <n v="0"/>
    <n v="0"/>
    <n v="1"/>
    <n v="0"/>
    <n v="0"/>
    <n v="0"/>
    <n v="0"/>
    <n v="0"/>
    <n v="3"/>
    <n v="0"/>
    <n v="0"/>
    <n v="0"/>
    <n v="0"/>
    <n v="0"/>
    <n v="1"/>
    <n v="0"/>
    <n v="0"/>
    <n v="0.84"/>
    <n v="3.0000000000000027E-2"/>
    <m/>
    <m/>
    <m/>
    <m/>
    <m/>
    <m/>
    <m/>
    <m/>
    <m/>
    <s v="1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5E8EFF-8000-4596-925C-A8A600746E48}" name="PivotTable3" cacheId="131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M4:T20" firstHeaderRow="0" firstDataRow="1" firstDataCol="1"/>
  <pivotFields count="55">
    <pivotField showAll="0">
      <items count="6">
        <item x="0"/>
        <item x="1"/>
        <item x="2"/>
        <item x="3"/>
        <item x="4"/>
        <item t="default"/>
      </items>
    </pivotField>
    <pivotField axis="axisRow" showAll="0">
      <items count="16">
        <item x="0"/>
        <item x="1"/>
        <item x="2"/>
        <item x="3"/>
        <item x="14"/>
        <item x="4"/>
        <item x="5"/>
        <item x="6"/>
        <item x="7"/>
        <item x="8"/>
        <item x="9"/>
        <item x="10"/>
        <item x="11"/>
        <item x="12"/>
        <item x="13"/>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numFmtId="164" showAll="0"/>
    <pivotField showAll="0"/>
    <pivotField showAll="0"/>
    <pivotField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t="grand">
      <x/>
    </i>
  </rowItems>
  <colFields count="1">
    <field x="-2"/>
  </colFields>
  <colItems count="7">
    <i>
      <x/>
    </i>
    <i i="1">
      <x v="1"/>
    </i>
    <i i="2">
      <x v="2"/>
    </i>
    <i i="3">
      <x v="3"/>
    </i>
    <i i="4">
      <x v="4"/>
    </i>
    <i i="5">
      <x v="5"/>
    </i>
    <i i="6">
      <x v="6"/>
    </i>
  </colItems>
  <dataFields count="7">
    <dataField name=" NO. OF CL" fld="8" baseField="0" baseItem="0"/>
    <dataField name=" No. of CL Completed" fld="35" baseField="0" baseItem="0"/>
    <dataField name=" No. of CL On Going" fld="34" baseField="0" baseItem="0"/>
    <dataField name=" No. of CL Under Procurement" fld="33" baseField="0" baseItem="0"/>
    <dataField name=" No. of CL Not yet started" fld="32" baseField="0" baseItem="0"/>
    <dataField name=" No. of CL Reverted" fld="31" baseField="0" baseItem="0"/>
    <dataField name=" No. of CL Terminated/ Abandoned" fld="36" baseField="0" baseItem="0" numFmtId="164"/>
  </dataFields>
  <formats count="19">
    <format dxfId="56">
      <pivotArea field="1" type="button" dataOnly="0" labelOnly="1" outline="0" axis="axisRow" fieldPosition="0"/>
    </format>
    <format dxfId="57">
      <pivotArea field="1" type="button" dataOnly="0" labelOnly="1" outline="0" axis="axisRow" fieldPosition="0"/>
    </format>
    <format dxfId="58">
      <pivotArea field="1" type="button" dataOnly="0" labelOnly="1" outline="0" axis="axisRow" fieldPosition="0"/>
    </format>
    <format dxfId="59">
      <pivotArea field="1" type="button" dataOnly="0" labelOnly="1" outline="0" axis="axisRow" fieldPosition="0"/>
    </format>
    <format dxfId="60">
      <pivotArea field="1" type="button" dataOnly="0" labelOnly="1" outline="0" axis="axisRow" fieldPosition="0"/>
    </format>
    <format dxfId="61">
      <pivotArea field="1" type="button" dataOnly="0" labelOnly="1" outline="0" axis="axisRow" fieldPosition="0"/>
    </format>
    <format dxfId="62">
      <pivotArea field="1" type="button" dataOnly="0" labelOnly="1" outline="0" axis="axisRow" fieldPosition="0"/>
    </format>
    <format dxfId="63">
      <pivotArea type="all" dataOnly="0" outline="0" fieldPosition="0"/>
    </format>
    <format dxfId="64">
      <pivotArea outline="0" collapsedLevelsAreSubtotals="1" fieldPosition="0"/>
    </format>
    <format dxfId="65">
      <pivotArea field="1" type="button" dataOnly="0" labelOnly="1" outline="0" axis="axisRow" fieldPosition="0"/>
    </format>
    <format dxfId="66">
      <pivotArea dataOnly="0" labelOnly="1" fieldPosition="0">
        <references count="1">
          <reference field="1" count="0"/>
        </references>
      </pivotArea>
    </format>
    <format dxfId="67">
      <pivotArea dataOnly="0" labelOnly="1" grandRow="1" outline="0" fieldPosition="0"/>
    </format>
    <format dxfId="68">
      <pivotArea outline="0" collapsedLevelsAreSubtotals="1" fieldPosition="0"/>
    </format>
    <format dxfId="69">
      <pivotArea field="1" type="button" dataOnly="0" labelOnly="1" outline="0" axis="axisRow" fieldPosition="0"/>
    </format>
    <format dxfId="70">
      <pivotArea dataOnly="0" labelOnly="1" outline="0" fieldPosition="0">
        <references count="1">
          <reference field="4294967294" count="7">
            <x v="0"/>
            <x v="1"/>
            <x v="2"/>
            <x v="3"/>
            <x v="4"/>
            <x v="5"/>
            <x v="6"/>
          </reference>
        </references>
      </pivotArea>
    </format>
    <format dxfId="71">
      <pivotArea field="1" type="button" dataOnly="0" labelOnly="1" outline="0" axis="axisRow" fieldPosition="0"/>
    </format>
    <format dxfId="72">
      <pivotArea dataOnly="0" labelOnly="1" outline="0" fieldPosition="0">
        <references count="1">
          <reference field="4294967294" count="7">
            <x v="0"/>
            <x v="1"/>
            <x v="2"/>
            <x v="3"/>
            <x v="4"/>
            <x v="5"/>
            <x v="6"/>
          </reference>
        </references>
      </pivotArea>
    </format>
    <format dxfId="73">
      <pivotArea field="1" type="button" dataOnly="0" labelOnly="1" outline="0" axis="axisRow" fieldPosition="0"/>
    </format>
    <format dxfId="74">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356484-FD69-4F16-8E53-B7B17240B0F0}" name="PivotTable1" cacheId="131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D4:K20" firstHeaderRow="0" firstDataRow="1" firstDataCol="1"/>
  <pivotFields count="55">
    <pivotField showAll="0">
      <items count="6">
        <item x="0"/>
        <item x="1"/>
        <item x="2"/>
        <item x="3"/>
        <item x="4"/>
        <item t="default"/>
      </items>
    </pivotField>
    <pivotField axis="axisRow" showAll="0">
      <items count="16">
        <item x="0"/>
        <item x="1"/>
        <item x="2"/>
        <item x="3"/>
        <item x="14"/>
        <item x="4"/>
        <item x="5"/>
        <item x="6"/>
        <item x="7"/>
        <item x="8"/>
        <item x="9"/>
        <item x="10"/>
        <item x="11"/>
        <item x="12"/>
        <item x="13"/>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dataField="1" showAll="0"/>
    <pivotField dataField="1" showAll="0"/>
    <pivotField dataField="1" showAll="0"/>
    <pivotField dataField="1" showAll="0"/>
    <pivotField dataField="1" showAll="0"/>
    <pivotField showAll="0"/>
    <pivotField numFmtId="9" showAll="0"/>
    <pivotField showAll="0"/>
    <pivotField showAll="0"/>
    <pivotField showAll="0"/>
    <pivotField showAll="0"/>
    <pivotField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t="grand">
      <x/>
    </i>
  </rowItems>
  <colFields count="1">
    <field x="-2"/>
  </colFields>
  <colItems count="7">
    <i>
      <x/>
    </i>
    <i i="1">
      <x v="1"/>
    </i>
    <i i="2">
      <x v="2"/>
    </i>
    <i i="3">
      <x v="3"/>
    </i>
    <i i="4">
      <x v="4"/>
    </i>
    <i i="5">
      <x v="5"/>
    </i>
    <i i="6">
      <x v="6"/>
    </i>
  </colItems>
  <dataFields count="7">
    <dataField name=" NO. OF SITES" fld="7" baseField="0" baseItem="0"/>
    <dataField name=" No. of Sites Completed2" fld="41" baseField="0" baseItem="0"/>
    <dataField name=" No. of Sites On Going2" fld="40" baseField="0" baseItem="0"/>
    <dataField name=" No. of Sites Under Procurement2" fld="39" baseField="0" baseItem="0"/>
    <dataField name=" No. of Sites Not yet started2" fld="38" baseField="0" baseItem="0"/>
    <dataField name=" No. of Sites Reverted2" fld="37" baseField="0" baseItem="0"/>
    <dataField name=" No. of Sites Terminated/ Abandoned2" fld="42" baseField="0" baseItem="0"/>
  </dataFields>
  <formats count="21">
    <format dxfId="35">
      <pivotArea field="1" type="button" dataOnly="0" labelOnly="1" outline="0" axis="axisRow" fieldPosition="0"/>
    </format>
    <format dxfId="36">
      <pivotArea dataOnly="0" labelOnly="1" outline="0" fieldPosition="0">
        <references count="1">
          <reference field="4294967294" count="1">
            <x v="0"/>
          </reference>
        </references>
      </pivotArea>
    </format>
    <format dxfId="37">
      <pivotArea field="1" type="button" dataOnly="0" labelOnly="1" outline="0" axis="axisRow" fieldPosition="0"/>
    </format>
    <format dxfId="38">
      <pivotArea dataOnly="0" labelOnly="1" outline="0" fieldPosition="0">
        <references count="1">
          <reference field="4294967294" count="1">
            <x v="0"/>
          </reference>
        </references>
      </pivotArea>
    </format>
    <format dxfId="39">
      <pivotArea field="1" type="button" dataOnly="0" labelOnly="1" outline="0" axis="axisRow" fieldPosition="0"/>
    </format>
    <format dxfId="40">
      <pivotArea dataOnly="0" labelOnly="1" outline="0" fieldPosition="0">
        <references count="1">
          <reference field="4294967294" count="1">
            <x v="0"/>
          </reference>
        </references>
      </pivotArea>
    </format>
    <format dxfId="41">
      <pivotArea field="1" type="button" dataOnly="0" labelOnly="1" outline="0" axis="axisRow" fieldPosition="0"/>
    </format>
    <format dxfId="42">
      <pivotArea dataOnly="0" labelOnly="1" outline="0" fieldPosition="0">
        <references count="1">
          <reference field="4294967294" count="1">
            <x v="0"/>
          </reference>
        </references>
      </pivotArea>
    </format>
    <format dxfId="43">
      <pivotArea field="1" type="button" dataOnly="0" labelOnly="1" outline="0" axis="axisRow" fieldPosition="0"/>
    </format>
    <format dxfId="44">
      <pivotArea dataOnly="0" labelOnly="1" outline="0" fieldPosition="0">
        <references count="1">
          <reference field="4294967294" count="7">
            <x v="0"/>
            <x v="1"/>
            <x v="2"/>
            <x v="3"/>
            <x v="4"/>
            <x v="5"/>
            <x v="6"/>
          </reference>
        </references>
      </pivotArea>
    </format>
    <format dxfId="45">
      <pivotArea field="1" type="button" dataOnly="0" labelOnly="1" outline="0" axis="axisRow" fieldPosition="0"/>
    </format>
    <format dxfId="46">
      <pivotArea dataOnly="0" labelOnly="1" outline="0" fieldPosition="0">
        <references count="1">
          <reference field="4294967294" count="7">
            <x v="0"/>
            <x v="1"/>
            <x v="2"/>
            <x v="3"/>
            <x v="4"/>
            <x v="5"/>
            <x v="6"/>
          </reference>
        </references>
      </pivotArea>
    </format>
    <format dxfId="47">
      <pivotArea field="1" type="button" dataOnly="0" labelOnly="1" outline="0" axis="axisRow" fieldPosition="0"/>
    </format>
    <format dxfId="48">
      <pivotArea dataOnly="0" labelOnly="1" outline="0" fieldPosition="0">
        <references count="1">
          <reference field="4294967294" count="7">
            <x v="0"/>
            <x v="1"/>
            <x v="2"/>
            <x v="3"/>
            <x v="4"/>
            <x v="5"/>
            <x v="6"/>
          </reference>
        </references>
      </pivotArea>
    </format>
    <format dxfId="49">
      <pivotArea type="all" dataOnly="0" outline="0" fieldPosition="0"/>
    </format>
    <format dxfId="50">
      <pivotArea outline="0" collapsedLevelsAreSubtotals="1" fieldPosition="0"/>
    </format>
    <format dxfId="51">
      <pivotArea field="1" type="button" dataOnly="0" labelOnly="1" outline="0" axis="axisRow" fieldPosition="0"/>
    </format>
    <format dxfId="52">
      <pivotArea dataOnly="0" labelOnly="1" fieldPosition="0">
        <references count="1">
          <reference field="1" count="0"/>
        </references>
      </pivotArea>
    </format>
    <format dxfId="53">
      <pivotArea dataOnly="0" labelOnly="1" grandRow="1" outline="0" fieldPosition="0"/>
    </format>
    <format dxfId="54">
      <pivotArea dataOnly="0" labelOnly="1" outline="0" fieldPosition="0">
        <references count="1">
          <reference field="4294967294" count="7">
            <x v="0"/>
            <x v="1"/>
            <x v="2"/>
            <x v="3"/>
            <x v="4"/>
            <x v="5"/>
            <x v="6"/>
          </reference>
        </references>
      </pivotArea>
    </format>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C018D4-ACCF-4A08-99DB-85D3C5D045E2}" name="PivotTable1" cacheId="13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0" firstHeaderRow="1" firstDataRow="1" firstDataCol="1"/>
  <pivotFields count="56">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6">
    <i>
      <x/>
    </i>
    <i>
      <x v="1"/>
    </i>
    <i>
      <x v="2"/>
    </i>
    <i>
      <x v="3"/>
    </i>
    <i>
      <x v="4"/>
    </i>
    <i t="grand">
      <x/>
    </i>
  </rowItems>
  <colItems count="1">
    <i/>
  </colItems>
  <dataFields count="1">
    <dataField name="Sum of Provision of Solar Panel" fld="5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D4F7F5-5BB1-47F0-8A08-AFBDF5741EE9}" name="PivotTable3" cacheId="1316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rowHeaderCaption="CATEGORY">
  <location ref="A7:H12" firstHeaderRow="0" firstDataRow="1" firstDataCol="1"/>
  <pivotFields count="48">
    <pivotField axis="axisRow" compact="0" showAll="0">
      <items count="5">
        <item x="0"/>
        <item x="1"/>
        <item x="2"/>
        <item x="3"/>
        <item t="default"/>
      </items>
    </pivotField>
    <pivotField compact="0" showAll="0"/>
    <pivotField compact="0" showAll="0"/>
    <pivotField compact="0" showAll="0"/>
    <pivotField compact="0" showAll="0"/>
    <pivotField compact="0" showAll="0"/>
    <pivotField compact="0" showAll="0"/>
    <pivotField dataField="1" compact="0" showAll="0"/>
    <pivotField compact="0" numFmtId="164"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164" showAll="0"/>
    <pivotField compact="0" numFmtId="164" showAll="0"/>
    <pivotField dataField="1" compact="0" showAll="0"/>
    <pivotField dataField="1" compact="0" showAll="0"/>
    <pivotField dataField="1" compact="0" showAll="0"/>
    <pivotField dataField="1" compact="0" showAll="0"/>
    <pivotField dataField="1" compact="0" numFmtId="164" showAll="0"/>
    <pivotField compact="0" showAll="0"/>
    <pivotField compact="0" showAll="0"/>
    <pivotField compact="0" numFmtId="9" showAll="0"/>
    <pivotField compact="0" showAll="0"/>
    <pivotField compact="0" showAll="0"/>
    <pivotField compact="0" dragToRow="0" dragToCol="0" dragToPage="0" showAll="0" defaultSubtotal="0"/>
  </pivotFields>
  <rowFields count="1">
    <field x="0"/>
  </rowFields>
  <rowItems count="5">
    <i>
      <x/>
    </i>
    <i>
      <x v="1"/>
    </i>
    <i>
      <x v="2"/>
    </i>
    <i>
      <x v="3"/>
    </i>
    <i t="grand">
      <x/>
    </i>
  </rowItems>
  <colFields count="1">
    <field x="-2"/>
  </colFields>
  <colItems count="7">
    <i>
      <x/>
    </i>
    <i i="1">
      <x v="1"/>
    </i>
    <i i="2">
      <x v="2"/>
    </i>
    <i i="3">
      <x v="3"/>
    </i>
    <i i="4">
      <x v="4"/>
    </i>
    <i i="5">
      <x v="5"/>
    </i>
    <i i="6">
      <x v="6"/>
    </i>
  </colItems>
  <dataFields count="7">
    <dataField name=" PROJECT ALLOCATION" fld="10" baseField="0" baseItem="0" numFmtId="43"/>
    <dataField name=" NO. OF SITES" fld="7" baseField="0" baseItem="0"/>
    <dataField name=" No. of Sites Completed" fld="41" baseField="0" baseItem="0"/>
    <dataField name=" No. of Sites On Going" fld="40" baseField="0" baseItem="0"/>
    <dataField name=" No. of Sites Under Procurement" fld="39" baseField="0" baseItem="0"/>
    <dataField name=" No. of Sites Not yet started" fld="38" baseField="0" baseItem="0"/>
    <dataField name=" No. of Sites Reverted" fld="37" baseField="0" baseItem="0"/>
  </dataFields>
  <formats count="21">
    <format dxfId="14">
      <pivotArea dataOnly="0" labelOnly="1" outline="0" fieldPosition="0">
        <references count="1">
          <reference field="4294967294" count="1">
            <x v="1"/>
          </reference>
        </references>
      </pivotArea>
    </format>
    <format dxfId="15">
      <pivotArea dataOnly="0" labelOnly="1" outline="0" fieldPosition="0">
        <references count="1">
          <reference field="4294967294" count="1">
            <x v="1"/>
          </reference>
        </references>
      </pivotArea>
    </format>
    <format dxfId="16">
      <pivotArea outline="0" collapsedLevelsAreSubtotals="1" fieldPosition="0">
        <references count="1">
          <reference field="4294967294" count="1" selected="0">
            <x v="0"/>
          </reference>
        </references>
      </pivotArea>
    </format>
    <format dxfId="17">
      <pivotArea type="all" dataOnly="0" outline="0" fieldPosition="0"/>
    </format>
    <format dxfId="18">
      <pivotArea outline="0" collapsedLevelsAreSubtotals="1" fieldPosition="0"/>
    </format>
    <format dxfId="19">
      <pivotArea field="0" type="button" dataOnly="0" labelOnly="1" outline="0" axis="axisRow" fieldPosition="0"/>
    </format>
    <format dxfId="20">
      <pivotArea dataOnly="0" labelOnly="1" outline="0" fieldPosition="0">
        <references count="1">
          <reference field="0" count="0"/>
        </references>
      </pivotArea>
    </format>
    <format dxfId="21">
      <pivotArea dataOnly="0" labelOnly="1" grandRow="1" outline="0" fieldPosition="0"/>
    </format>
    <format dxfId="22">
      <pivotArea dataOnly="0" labelOnly="1" outline="0" fieldPosition="0">
        <references count="1">
          <reference field="4294967294" count="2">
            <x v="0"/>
            <x v="1"/>
          </reference>
        </references>
      </pivotArea>
    </format>
    <format dxfId="23">
      <pivotArea field="0" type="button" dataOnly="0" labelOnly="1" outline="0" axis="axisRow" fieldPosition="0"/>
    </format>
    <format dxfId="24">
      <pivotArea dataOnly="0" labelOnly="1" outline="0" fieldPosition="0">
        <references count="1">
          <reference field="4294967294" count="2">
            <x v="0"/>
            <x v="1"/>
          </reference>
        </references>
      </pivotArea>
    </format>
    <format dxfId="25">
      <pivotArea type="all" dataOnly="0" outline="0" fieldPosition="0"/>
    </format>
    <format dxfId="26">
      <pivotArea outline="0" collapsedLevelsAreSubtotals="1" fieldPosition="0"/>
    </format>
    <format dxfId="27">
      <pivotArea field="0" type="button" dataOnly="0" labelOnly="1" outline="0" axis="axisRow" fieldPosition="0"/>
    </format>
    <format dxfId="28">
      <pivotArea dataOnly="0" labelOnly="1" outline="0" fieldPosition="0">
        <references count="1">
          <reference field="0" count="0"/>
        </references>
      </pivotArea>
    </format>
    <format dxfId="29">
      <pivotArea dataOnly="0" labelOnly="1" grandRow="1" outline="0" fieldPosition="0"/>
    </format>
    <format dxfId="30">
      <pivotArea dataOnly="0" labelOnly="1" outline="0" fieldPosition="0">
        <references count="1">
          <reference field="4294967294" count="2">
            <x v="0"/>
            <x v="1"/>
          </reference>
        </references>
      </pivotArea>
    </format>
    <format dxfId="31">
      <pivotArea dataOnly="0" labelOnly="1" outline="0" fieldPosition="0">
        <references count="1">
          <reference field="4294967294" count="2">
            <x v="0"/>
            <x v="1"/>
          </reference>
        </references>
      </pivotArea>
    </format>
    <format dxfId="32">
      <pivotArea dataOnly="0" labelOnly="1" outline="0" fieldPosition="0">
        <references count="1">
          <reference field="4294967294" count="2">
            <x v="0"/>
            <x v="1"/>
          </reference>
        </references>
      </pivotArea>
    </format>
    <format dxfId="33">
      <pivotArea field="0" type="button" dataOnly="0" labelOnly="1" outline="0" axis="axisRow" fieldPosition="0"/>
    </format>
    <format dxfId="34">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908C99EC-EE8E-42D3-99EA-7584BC4CA05D}" sourceName="CATEGORY">
  <pivotTables>
    <pivotTable tabId="4" name="PivotTable1"/>
    <pivotTable tabId="4" name="PivotTable3"/>
  </pivotTables>
  <data>
    <tabular pivotCacheId="140435919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0416D68-EBCB-441B-962F-358BF38BB53C}" cache="Slicer_CATEGORY2" caption="CATEGORY"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528E6-BE4A-4FF5-B09E-1E5B7D566E5A}">
  <sheetPr>
    <pageSetUpPr fitToPage="1"/>
  </sheetPr>
  <dimension ref="A1:U138"/>
  <sheetViews>
    <sheetView showGridLines="0" tabSelected="1" zoomScale="85" zoomScaleNormal="85" zoomScaleSheetLayoutView="70" workbookViewId="0">
      <selection activeCell="F13" sqref="F13"/>
    </sheetView>
  </sheetViews>
  <sheetFormatPr defaultColWidth="8.85546875" defaultRowHeight="14.45"/>
  <cols>
    <col min="1" max="1" width="4.28515625" style="53" customWidth="1"/>
    <col min="2" max="2" width="23.28515625" style="53" bestFit="1" customWidth="1"/>
    <col min="3" max="3" width="10.85546875" style="53" bestFit="1" customWidth="1"/>
    <col min="4" max="4" width="13" style="53" bestFit="1" customWidth="1"/>
    <col min="5" max="5" width="12.28515625" style="53" bestFit="1" customWidth="1"/>
    <col min="6" max="6" width="11.28515625" style="53" bestFit="1" customWidth="1"/>
    <col min="7" max="7" width="8.28515625" style="53" bestFit="1" customWidth="1"/>
    <col min="8" max="8" width="13.140625" style="53" bestFit="1" customWidth="1"/>
    <col min="9" max="9" width="11" style="53" bestFit="1" customWidth="1"/>
    <col min="10" max="10" width="9.5703125" style="53" bestFit="1" customWidth="1"/>
    <col min="11" max="11" width="12.42578125" style="53" bestFit="1" customWidth="1"/>
    <col min="12" max="12" width="6.140625" style="53" customWidth="1"/>
    <col min="13" max="13" width="13" style="53" bestFit="1" customWidth="1"/>
    <col min="14" max="14" width="9.7109375" style="53" bestFit="1" customWidth="1"/>
    <col min="15" max="15" width="10.28515625" style="53" bestFit="1" customWidth="1"/>
    <col min="16" max="16" width="9.5703125" style="53" bestFit="1" customWidth="1"/>
    <col min="17" max="17" width="12" style="53" bestFit="1" customWidth="1"/>
    <col min="18" max="18" width="7.42578125" style="53" bestFit="1" customWidth="1"/>
    <col min="19" max="19" width="8.5703125" style="53" bestFit="1" customWidth="1"/>
    <col min="20" max="20" width="11.5703125" style="53" bestFit="1" customWidth="1"/>
    <col min="21" max="16384" width="8.85546875" style="53"/>
  </cols>
  <sheetData>
    <row r="1" spans="1:21" ht="31.15" customHeight="1">
      <c r="A1" s="51"/>
      <c r="B1" s="52" t="s">
        <v>0</v>
      </c>
      <c r="C1" s="51"/>
      <c r="D1" s="51"/>
      <c r="E1" s="51"/>
      <c r="F1" s="51"/>
      <c r="G1" s="51"/>
      <c r="H1" s="51"/>
      <c r="I1" s="51"/>
      <c r="J1" s="51"/>
      <c r="K1" s="51"/>
      <c r="L1" s="51"/>
    </row>
    <row r="2" spans="1:21" ht="38.450000000000003" customHeight="1">
      <c r="A2" s="54"/>
      <c r="B2" s="55" t="s">
        <v>1</v>
      </c>
      <c r="C2" s="54"/>
    </row>
    <row r="3" spans="1:21" ht="38.450000000000003" customHeight="1">
      <c r="A3" s="54"/>
      <c r="B3" s="56"/>
      <c r="C3" s="54"/>
    </row>
    <row r="4" spans="1:21" ht="57.6">
      <c r="A4" s="54"/>
      <c r="B4" s="56"/>
      <c r="C4" s="54"/>
      <c r="D4" s="204" t="s">
        <v>2</v>
      </c>
      <c r="E4" s="205" t="s">
        <v>3</v>
      </c>
      <c r="F4" s="206" t="s">
        <v>4</v>
      </c>
      <c r="G4" s="206" t="s">
        <v>5</v>
      </c>
      <c r="H4" s="206" t="s">
        <v>6</v>
      </c>
      <c r="I4" s="206" t="s">
        <v>7</v>
      </c>
      <c r="J4" s="206" t="s">
        <v>8</v>
      </c>
      <c r="K4" s="206" t="s">
        <v>9</v>
      </c>
      <c r="L4"/>
      <c r="M4" s="204" t="s">
        <v>2</v>
      </c>
      <c r="N4" s="206" t="s">
        <v>10</v>
      </c>
      <c r="O4" s="206" t="s">
        <v>11</v>
      </c>
      <c r="P4" s="206" t="s">
        <v>12</v>
      </c>
      <c r="Q4" s="206" t="s">
        <v>13</v>
      </c>
      <c r="R4" s="206" t="s">
        <v>14</v>
      </c>
      <c r="S4" s="206" t="s">
        <v>15</v>
      </c>
      <c r="T4" s="206" t="s">
        <v>16</v>
      </c>
      <c r="U4" s="209"/>
    </row>
    <row r="5" spans="1:21">
      <c r="A5" s="54"/>
      <c r="B5" s="54"/>
      <c r="C5" s="54"/>
      <c r="D5" s="207" t="s">
        <v>17</v>
      </c>
      <c r="E5" s="208">
        <v>60</v>
      </c>
      <c r="F5" s="208">
        <v>46</v>
      </c>
      <c r="G5" s="208">
        <v>14</v>
      </c>
      <c r="H5" s="208">
        <v>0</v>
      </c>
      <c r="I5" s="208">
        <v>0</v>
      </c>
      <c r="J5" s="208">
        <v>0</v>
      </c>
      <c r="K5" s="208">
        <v>0</v>
      </c>
      <c r="L5"/>
      <c r="M5" s="207" t="s">
        <v>17</v>
      </c>
      <c r="N5" s="208">
        <v>202</v>
      </c>
      <c r="O5" s="208">
        <v>162</v>
      </c>
      <c r="P5" s="208">
        <v>40</v>
      </c>
      <c r="Q5" s="208">
        <v>0</v>
      </c>
      <c r="R5" s="208">
        <v>0</v>
      </c>
      <c r="S5" s="208">
        <v>0</v>
      </c>
      <c r="T5" s="208">
        <v>0</v>
      </c>
    </row>
    <row r="6" spans="1:21">
      <c r="A6" s="54"/>
      <c r="B6" s="54"/>
      <c r="C6" s="54"/>
      <c r="D6" s="207" t="s">
        <v>18</v>
      </c>
      <c r="E6" s="208">
        <v>42</v>
      </c>
      <c r="F6" s="208">
        <v>32</v>
      </c>
      <c r="G6" s="208">
        <v>10</v>
      </c>
      <c r="H6" s="208">
        <v>0</v>
      </c>
      <c r="I6" s="208">
        <v>0</v>
      </c>
      <c r="J6" s="208">
        <v>0</v>
      </c>
      <c r="K6" s="208">
        <v>0</v>
      </c>
      <c r="L6"/>
      <c r="M6" s="207" t="s">
        <v>18</v>
      </c>
      <c r="N6" s="208">
        <v>159</v>
      </c>
      <c r="O6" s="208">
        <v>121</v>
      </c>
      <c r="P6" s="208">
        <v>38</v>
      </c>
      <c r="Q6" s="208">
        <v>0</v>
      </c>
      <c r="R6" s="208">
        <v>0</v>
      </c>
      <c r="S6" s="208">
        <v>0</v>
      </c>
      <c r="T6" s="208">
        <v>0</v>
      </c>
    </row>
    <row r="7" spans="1:21">
      <c r="A7" s="54"/>
      <c r="B7" s="54"/>
      <c r="C7" s="54"/>
      <c r="D7" s="207" t="s">
        <v>19</v>
      </c>
      <c r="E7" s="208">
        <v>13</v>
      </c>
      <c r="F7" s="208">
        <v>7</v>
      </c>
      <c r="G7" s="208">
        <v>3</v>
      </c>
      <c r="H7" s="208">
        <v>0</v>
      </c>
      <c r="I7" s="208">
        <v>0</v>
      </c>
      <c r="J7" s="208">
        <v>0</v>
      </c>
      <c r="K7" s="208">
        <v>3</v>
      </c>
      <c r="L7"/>
      <c r="M7" s="207" t="s">
        <v>19</v>
      </c>
      <c r="N7" s="208">
        <v>42</v>
      </c>
      <c r="O7" s="208">
        <v>22</v>
      </c>
      <c r="P7" s="208">
        <v>10</v>
      </c>
      <c r="Q7" s="208">
        <v>0</v>
      </c>
      <c r="R7" s="208">
        <v>0</v>
      </c>
      <c r="S7" s="208">
        <v>0</v>
      </c>
      <c r="T7" s="208">
        <v>10</v>
      </c>
    </row>
    <row r="8" spans="1:21">
      <c r="A8" s="54"/>
      <c r="D8" s="207" t="s">
        <v>20</v>
      </c>
      <c r="E8" s="208">
        <v>37</v>
      </c>
      <c r="F8" s="208">
        <v>27</v>
      </c>
      <c r="G8" s="208">
        <v>7</v>
      </c>
      <c r="H8" s="208">
        <v>0</v>
      </c>
      <c r="I8" s="208">
        <v>0</v>
      </c>
      <c r="J8" s="208">
        <v>0</v>
      </c>
      <c r="K8" s="208">
        <v>3</v>
      </c>
      <c r="L8"/>
      <c r="M8" s="207" t="s">
        <v>20</v>
      </c>
      <c r="N8" s="208">
        <v>122</v>
      </c>
      <c r="O8" s="208">
        <v>88</v>
      </c>
      <c r="P8" s="208">
        <v>22</v>
      </c>
      <c r="Q8" s="208">
        <v>0</v>
      </c>
      <c r="R8" s="208">
        <v>0</v>
      </c>
      <c r="S8" s="208">
        <v>0</v>
      </c>
      <c r="T8" s="208">
        <v>12</v>
      </c>
    </row>
    <row r="9" spans="1:21">
      <c r="A9" s="54"/>
      <c r="D9" s="207" t="s">
        <v>21</v>
      </c>
      <c r="E9" s="208">
        <v>19</v>
      </c>
      <c r="F9" s="208">
        <v>10</v>
      </c>
      <c r="G9" s="208">
        <v>5</v>
      </c>
      <c r="H9" s="208">
        <v>0</v>
      </c>
      <c r="I9" s="208">
        <v>0</v>
      </c>
      <c r="J9" s="208">
        <v>0</v>
      </c>
      <c r="K9" s="208">
        <v>4</v>
      </c>
      <c r="L9"/>
      <c r="M9" s="207" t="s">
        <v>21</v>
      </c>
      <c r="N9" s="208">
        <v>62</v>
      </c>
      <c r="O9" s="208">
        <v>32</v>
      </c>
      <c r="P9" s="208">
        <v>16</v>
      </c>
      <c r="Q9" s="208">
        <v>0</v>
      </c>
      <c r="R9" s="208">
        <v>0</v>
      </c>
      <c r="S9" s="208">
        <v>0</v>
      </c>
      <c r="T9" s="208">
        <v>14</v>
      </c>
    </row>
    <row r="10" spans="1:21">
      <c r="A10" s="54"/>
      <c r="D10" s="207" t="s">
        <v>22</v>
      </c>
      <c r="E10" s="208">
        <v>24</v>
      </c>
      <c r="F10" s="208">
        <v>15</v>
      </c>
      <c r="G10" s="208">
        <v>5</v>
      </c>
      <c r="H10" s="208">
        <v>2</v>
      </c>
      <c r="I10" s="208">
        <v>0</v>
      </c>
      <c r="J10" s="208">
        <v>0</v>
      </c>
      <c r="K10" s="208">
        <v>2</v>
      </c>
      <c r="L10"/>
      <c r="M10" s="207" t="s">
        <v>22</v>
      </c>
      <c r="N10" s="208">
        <v>66</v>
      </c>
      <c r="O10" s="208">
        <v>40</v>
      </c>
      <c r="P10" s="208">
        <v>14</v>
      </c>
      <c r="Q10" s="208">
        <v>6</v>
      </c>
      <c r="R10" s="208">
        <v>0</v>
      </c>
      <c r="S10" s="208">
        <v>0</v>
      </c>
      <c r="T10" s="208">
        <v>6</v>
      </c>
    </row>
    <row r="11" spans="1:21">
      <c r="A11" s="54"/>
      <c r="D11" s="207" t="s">
        <v>23</v>
      </c>
      <c r="E11" s="208">
        <v>22</v>
      </c>
      <c r="F11" s="208">
        <v>15</v>
      </c>
      <c r="G11" s="208">
        <v>5</v>
      </c>
      <c r="H11" s="208">
        <v>0</v>
      </c>
      <c r="I11" s="208">
        <v>0</v>
      </c>
      <c r="J11" s="208">
        <v>0</v>
      </c>
      <c r="K11" s="208">
        <v>2</v>
      </c>
      <c r="L11"/>
      <c r="M11" s="207" t="s">
        <v>23</v>
      </c>
      <c r="N11" s="208">
        <v>86</v>
      </c>
      <c r="O11" s="208">
        <v>61</v>
      </c>
      <c r="P11" s="208">
        <v>17</v>
      </c>
      <c r="Q11" s="208">
        <v>0</v>
      </c>
      <c r="R11" s="208">
        <v>0</v>
      </c>
      <c r="S11" s="208">
        <v>0</v>
      </c>
      <c r="T11" s="208">
        <v>8</v>
      </c>
    </row>
    <row r="12" spans="1:21">
      <c r="A12" s="54"/>
      <c r="D12" s="207" t="s">
        <v>24</v>
      </c>
      <c r="E12" s="208">
        <v>34</v>
      </c>
      <c r="F12" s="208">
        <v>27</v>
      </c>
      <c r="G12" s="208">
        <v>6</v>
      </c>
      <c r="H12" s="208">
        <v>0</v>
      </c>
      <c r="I12" s="208">
        <v>0</v>
      </c>
      <c r="J12" s="208">
        <v>0</v>
      </c>
      <c r="K12" s="208">
        <v>1</v>
      </c>
      <c r="L12"/>
      <c r="M12" s="207" t="s">
        <v>24</v>
      </c>
      <c r="N12" s="208">
        <v>115</v>
      </c>
      <c r="O12" s="208">
        <v>93</v>
      </c>
      <c r="P12" s="208">
        <v>18</v>
      </c>
      <c r="Q12" s="208">
        <v>0</v>
      </c>
      <c r="R12" s="208">
        <v>0</v>
      </c>
      <c r="S12" s="208">
        <v>0</v>
      </c>
      <c r="T12" s="208">
        <v>4</v>
      </c>
    </row>
    <row r="13" spans="1:21">
      <c r="A13" s="54"/>
      <c r="D13" s="207" t="s">
        <v>25</v>
      </c>
      <c r="E13" s="208">
        <v>40</v>
      </c>
      <c r="F13" s="208">
        <v>24</v>
      </c>
      <c r="G13" s="208">
        <v>12</v>
      </c>
      <c r="H13" s="208">
        <v>0</v>
      </c>
      <c r="I13" s="208">
        <v>0</v>
      </c>
      <c r="J13" s="208">
        <v>1</v>
      </c>
      <c r="K13" s="208">
        <v>3</v>
      </c>
      <c r="L13"/>
      <c r="M13" s="207" t="s">
        <v>25</v>
      </c>
      <c r="N13" s="208">
        <v>117</v>
      </c>
      <c r="O13" s="208">
        <v>77</v>
      </c>
      <c r="P13" s="208">
        <v>30</v>
      </c>
      <c r="Q13" s="208">
        <v>0</v>
      </c>
      <c r="R13" s="208">
        <v>0</v>
      </c>
      <c r="S13" s="208">
        <v>2</v>
      </c>
      <c r="T13" s="208">
        <v>8</v>
      </c>
    </row>
    <row r="14" spans="1:21">
      <c r="A14" s="54"/>
      <c r="B14"/>
      <c r="C14"/>
      <c r="D14" s="207" t="s">
        <v>26</v>
      </c>
      <c r="E14" s="208">
        <v>39</v>
      </c>
      <c r="F14" s="208">
        <v>24</v>
      </c>
      <c r="G14" s="208">
        <v>14</v>
      </c>
      <c r="H14" s="208">
        <v>0</v>
      </c>
      <c r="I14" s="208">
        <v>1</v>
      </c>
      <c r="J14" s="208">
        <v>0</v>
      </c>
      <c r="K14" s="208">
        <v>0</v>
      </c>
      <c r="L14"/>
      <c r="M14" s="207" t="s">
        <v>26</v>
      </c>
      <c r="N14" s="208">
        <v>147</v>
      </c>
      <c r="O14" s="208">
        <v>92</v>
      </c>
      <c r="P14" s="208">
        <v>51</v>
      </c>
      <c r="Q14" s="208">
        <v>0</v>
      </c>
      <c r="R14" s="208">
        <v>4</v>
      </c>
      <c r="S14" s="208">
        <v>0</v>
      </c>
      <c r="T14" s="208">
        <v>0</v>
      </c>
    </row>
    <row r="15" spans="1:21">
      <c r="A15" s="54"/>
      <c r="D15" s="207" t="s">
        <v>27</v>
      </c>
      <c r="E15" s="208">
        <v>39</v>
      </c>
      <c r="F15" s="208">
        <v>32</v>
      </c>
      <c r="G15" s="208">
        <v>7</v>
      </c>
      <c r="H15" s="208">
        <v>0</v>
      </c>
      <c r="I15" s="208">
        <v>0</v>
      </c>
      <c r="J15" s="208">
        <v>0</v>
      </c>
      <c r="K15" s="208">
        <v>0</v>
      </c>
      <c r="L15"/>
      <c r="M15" s="207" t="s">
        <v>27</v>
      </c>
      <c r="N15" s="208">
        <v>131</v>
      </c>
      <c r="O15" s="208">
        <v>111</v>
      </c>
      <c r="P15" s="208">
        <v>20</v>
      </c>
      <c r="Q15" s="208">
        <v>0</v>
      </c>
      <c r="R15" s="208">
        <v>0</v>
      </c>
      <c r="S15" s="208">
        <v>0</v>
      </c>
      <c r="T15" s="208">
        <v>0</v>
      </c>
    </row>
    <row r="16" spans="1:21">
      <c r="A16" s="54"/>
      <c r="D16" s="207" t="s">
        <v>28</v>
      </c>
      <c r="E16" s="208">
        <v>84</v>
      </c>
      <c r="F16" s="208">
        <v>72</v>
      </c>
      <c r="G16" s="208">
        <v>11</v>
      </c>
      <c r="H16" s="208">
        <v>0</v>
      </c>
      <c r="I16" s="208">
        <v>1</v>
      </c>
      <c r="J16" s="208">
        <v>0</v>
      </c>
      <c r="K16" s="208">
        <v>0</v>
      </c>
      <c r="L16"/>
      <c r="M16" s="207" t="s">
        <v>28</v>
      </c>
      <c r="N16" s="208">
        <v>271</v>
      </c>
      <c r="O16" s="208">
        <v>233</v>
      </c>
      <c r="P16" s="208">
        <v>35</v>
      </c>
      <c r="Q16" s="208">
        <v>0</v>
      </c>
      <c r="R16" s="208">
        <v>3</v>
      </c>
      <c r="S16" s="208">
        <v>0</v>
      </c>
      <c r="T16" s="208">
        <v>0</v>
      </c>
    </row>
    <row r="17" spans="1:20">
      <c r="A17" s="54"/>
      <c r="B17" s="54"/>
      <c r="C17" s="54"/>
      <c r="D17" s="207" t="s">
        <v>29</v>
      </c>
      <c r="E17" s="208">
        <v>35</v>
      </c>
      <c r="F17" s="208">
        <v>22</v>
      </c>
      <c r="G17" s="208">
        <v>10</v>
      </c>
      <c r="H17" s="208">
        <v>0</v>
      </c>
      <c r="I17" s="208">
        <v>0</v>
      </c>
      <c r="J17" s="208">
        <v>1</v>
      </c>
      <c r="K17" s="208">
        <v>2</v>
      </c>
      <c r="L17"/>
      <c r="M17" s="207" t="s">
        <v>29</v>
      </c>
      <c r="N17" s="208">
        <v>110</v>
      </c>
      <c r="O17" s="208">
        <v>67</v>
      </c>
      <c r="P17" s="208">
        <v>31</v>
      </c>
      <c r="Q17" s="208">
        <v>0</v>
      </c>
      <c r="R17" s="208">
        <v>0</v>
      </c>
      <c r="S17" s="208">
        <v>4</v>
      </c>
      <c r="T17" s="208">
        <v>8</v>
      </c>
    </row>
    <row r="18" spans="1:20">
      <c r="A18" s="54"/>
      <c r="B18" s="54"/>
      <c r="C18" s="54"/>
      <c r="D18" s="207" t="s">
        <v>30</v>
      </c>
      <c r="E18" s="208">
        <v>22</v>
      </c>
      <c r="F18" s="208">
        <v>11</v>
      </c>
      <c r="G18" s="208">
        <v>4</v>
      </c>
      <c r="H18" s="208">
        <v>2</v>
      </c>
      <c r="I18" s="208">
        <v>0</v>
      </c>
      <c r="J18" s="208">
        <v>0</v>
      </c>
      <c r="K18" s="208">
        <v>5</v>
      </c>
      <c r="L18"/>
      <c r="M18" s="207" t="s">
        <v>30</v>
      </c>
      <c r="N18" s="208">
        <v>75</v>
      </c>
      <c r="O18" s="208">
        <v>37</v>
      </c>
      <c r="P18" s="208">
        <v>14</v>
      </c>
      <c r="Q18" s="208">
        <v>4</v>
      </c>
      <c r="R18" s="208">
        <v>0</v>
      </c>
      <c r="S18" s="208">
        <v>0</v>
      </c>
      <c r="T18" s="208">
        <v>20</v>
      </c>
    </row>
    <row r="19" spans="1:20">
      <c r="A19" s="54"/>
      <c r="B19" s="54"/>
      <c r="C19" s="54"/>
      <c r="D19" s="207" t="s">
        <v>31</v>
      </c>
      <c r="E19" s="208">
        <v>9</v>
      </c>
      <c r="F19" s="208">
        <v>3</v>
      </c>
      <c r="G19" s="208">
        <v>5</v>
      </c>
      <c r="H19" s="208">
        <v>1</v>
      </c>
      <c r="I19" s="208">
        <v>0</v>
      </c>
      <c r="J19" s="208">
        <v>0</v>
      </c>
      <c r="K19" s="208">
        <v>0</v>
      </c>
      <c r="L19"/>
      <c r="M19" s="207" t="s">
        <v>31</v>
      </c>
      <c r="N19" s="208">
        <v>39</v>
      </c>
      <c r="O19" s="208">
        <v>14</v>
      </c>
      <c r="P19" s="208">
        <v>21</v>
      </c>
      <c r="Q19" s="208">
        <v>4</v>
      </c>
      <c r="R19" s="208">
        <v>0</v>
      </c>
      <c r="S19" s="208">
        <v>0</v>
      </c>
      <c r="T19" s="208">
        <v>0</v>
      </c>
    </row>
    <row r="20" spans="1:20">
      <c r="A20" s="54"/>
      <c r="B20" s="54"/>
      <c r="C20" s="54"/>
      <c r="D20" s="207" t="s">
        <v>32</v>
      </c>
      <c r="E20" s="208">
        <v>519</v>
      </c>
      <c r="F20" s="208">
        <v>367</v>
      </c>
      <c r="G20" s="208">
        <v>118</v>
      </c>
      <c r="H20" s="208">
        <v>5</v>
      </c>
      <c r="I20" s="208">
        <v>2</v>
      </c>
      <c r="J20" s="208">
        <v>2</v>
      </c>
      <c r="K20" s="208">
        <v>25</v>
      </c>
      <c r="L20"/>
      <c r="M20" s="207" t="s">
        <v>32</v>
      </c>
      <c r="N20" s="208">
        <v>1744</v>
      </c>
      <c r="O20" s="208">
        <v>1250</v>
      </c>
      <c r="P20" s="208">
        <v>377</v>
      </c>
      <c r="Q20" s="208">
        <v>14</v>
      </c>
      <c r="R20" s="208">
        <v>7</v>
      </c>
      <c r="S20" s="208">
        <v>6</v>
      </c>
      <c r="T20" s="208">
        <v>90</v>
      </c>
    </row>
    <row r="21" spans="1:20">
      <c r="A21" s="54"/>
      <c r="B21" s="54"/>
      <c r="C21" s="54"/>
      <c r="D21"/>
      <c r="E21"/>
      <c r="F21"/>
    </row>
    <row r="22" spans="1:20">
      <c r="A22" s="54"/>
      <c r="B22" s="54"/>
      <c r="C22" s="54"/>
      <c r="D22"/>
      <c r="E22"/>
      <c r="F22"/>
    </row>
    <row r="23" spans="1:20">
      <c r="D23"/>
      <c r="E23"/>
      <c r="F23"/>
    </row>
    <row r="24" spans="1:20">
      <c r="D24"/>
      <c r="E24"/>
      <c r="F24"/>
    </row>
    <row r="25" spans="1:20">
      <c r="D25"/>
      <c r="E25"/>
      <c r="F25"/>
    </row>
    <row r="26" spans="1:20">
      <c r="D26"/>
      <c r="E26"/>
      <c r="F26"/>
    </row>
    <row r="27" spans="1:20">
      <c r="D27"/>
      <c r="E27"/>
      <c r="F27"/>
    </row>
    <row r="28" spans="1:20">
      <c r="D28"/>
      <c r="E28"/>
      <c r="F28"/>
    </row>
    <row r="29" spans="1:20">
      <c r="D29"/>
      <c r="E29"/>
      <c r="F29"/>
    </row>
    <row r="30" spans="1:20">
      <c r="D30"/>
      <c r="E30"/>
      <c r="F30"/>
    </row>
    <row r="31" spans="1:20">
      <c r="D31"/>
      <c r="E31"/>
      <c r="F31"/>
    </row>
    <row r="32" spans="1:20">
      <c r="D32"/>
      <c r="E32"/>
      <c r="F32"/>
    </row>
    <row r="33" spans="4:6">
      <c r="D33"/>
      <c r="E33"/>
      <c r="F33"/>
    </row>
    <row r="34" spans="4:6">
      <c r="D34"/>
      <c r="E34"/>
      <c r="F34"/>
    </row>
    <row r="35" spans="4:6">
      <c r="D35"/>
      <c r="E35"/>
      <c r="F35"/>
    </row>
    <row r="36" spans="4:6">
      <c r="D36"/>
      <c r="E36"/>
      <c r="F36"/>
    </row>
    <row r="37" spans="4:6">
      <c r="D37"/>
      <c r="E37"/>
      <c r="F37"/>
    </row>
    <row r="38" spans="4:6">
      <c r="D38"/>
      <c r="E38"/>
      <c r="F38"/>
    </row>
    <row r="39" spans="4:6">
      <c r="D39"/>
      <c r="E39"/>
      <c r="F39"/>
    </row>
    <row r="40" spans="4:6">
      <c r="D40"/>
      <c r="E40"/>
      <c r="F40"/>
    </row>
    <row r="41" spans="4:6">
      <c r="D41"/>
      <c r="E41"/>
      <c r="F41"/>
    </row>
    <row r="42" spans="4:6">
      <c r="D42"/>
      <c r="E42"/>
      <c r="F42"/>
    </row>
    <row r="43" spans="4:6">
      <c r="D43"/>
      <c r="E43"/>
      <c r="F43"/>
    </row>
    <row r="44" spans="4:6">
      <c r="D44"/>
      <c r="E44"/>
      <c r="F44"/>
    </row>
    <row r="45" spans="4:6">
      <c r="D45"/>
      <c r="E45"/>
      <c r="F45"/>
    </row>
    <row r="46" spans="4:6">
      <c r="D46"/>
      <c r="E46"/>
      <c r="F46"/>
    </row>
    <row r="47" spans="4:6">
      <c r="D47"/>
      <c r="E47"/>
      <c r="F47"/>
    </row>
    <row r="48" spans="4:6">
      <c r="D48"/>
      <c r="E48"/>
      <c r="F48"/>
    </row>
    <row r="49" spans="4:6">
      <c r="D49"/>
      <c r="E49"/>
      <c r="F49"/>
    </row>
    <row r="50" spans="4:6">
      <c r="D50"/>
      <c r="E50"/>
      <c r="F50"/>
    </row>
    <row r="51" spans="4:6">
      <c r="D51"/>
      <c r="E51"/>
      <c r="F51"/>
    </row>
    <row r="52" spans="4:6">
      <c r="D52"/>
      <c r="E52"/>
      <c r="F52"/>
    </row>
    <row r="53" spans="4:6">
      <c r="D53"/>
      <c r="E53"/>
      <c r="F53"/>
    </row>
    <row r="54" spans="4:6">
      <c r="D54"/>
      <c r="E54"/>
      <c r="F54"/>
    </row>
    <row r="55" spans="4:6">
      <c r="D55"/>
      <c r="E55"/>
      <c r="F55"/>
    </row>
    <row r="56" spans="4:6">
      <c r="D56"/>
      <c r="E56"/>
      <c r="F56"/>
    </row>
    <row r="57" spans="4:6">
      <c r="D57"/>
      <c r="E57"/>
      <c r="F57"/>
    </row>
    <row r="58" spans="4:6">
      <c r="D58"/>
      <c r="E58"/>
      <c r="F58"/>
    </row>
    <row r="59" spans="4:6">
      <c r="D59"/>
      <c r="E59"/>
      <c r="F59"/>
    </row>
    <row r="60" spans="4:6">
      <c r="D60"/>
      <c r="E60"/>
      <c r="F60"/>
    </row>
    <row r="61" spans="4:6">
      <c r="D61"/>
      <c r="E61"/>
      <c r="F61"/>
    </row>
    <row r="62" spans="4:6">
      <c r="D62"/>
      <c r="E62"/>
      <c r="F62"/>
    </row>
    <row r="63" spans="4:6">
      <c r="D63"/>
      <c r="E63"/>
      <c r="F63"/>
    </row>
    <row r="64" spans="4:6">
      <c r="D64"/>
      <c r="E64"/>
      <c r="F64"/>
    </row>
    <row r="65" spans="4:6">
      <c r="D65"/>
      <c r="E65"/>
      <c r="F65"/>
    </row>
    <row r="66" spans="4:6">
      <c r="D66"/>
      <c r="E66"/>
      <c r="F66"/>
    </row>
    <row r="67" spans="4:6">
      <c r="D67"/>
      <c r="E67"/>
      <c r="F67"/>
    </row>
    <row r="68" spans="4:6">
      <c r="D68"/>
      <c r="E68"/>
      <c r="F68"/>
    </row>
    <row r="69" spans="4:6">
      <c r="D69"/>
      <c r="E69"/>
      <c r="F69"/>
    </row>
    <row r="70" spans="4:6">
      <c r="D70"/>
      <c r="E70"/>
      <c r="F70"/>
    </row>
    <row r="71" spans="4:6">
      <c r="D71"/>
      <c r="E71"/>
      <c r="F71"/>
    </row>
    <row r="72" spans="4:6">
      <c r="D72"/>
      <c r="E72"/>
      <c r="F72"/>
    </row>
    <row r="73" spans="4:6">
      <c r="D73"/>
      <c r="E73"/>
      <c r="F73"/>
    </row>
    <row r="74" spans="4:6">
      <c r="D74"/>
      <c r="E74"/>
      <c r="F74"/>
    </row>
    <row r="75" spans="4:6">
      <c r="D75"/>
      <c r="E75"/>
      <c r="F75"/>
    </row>
    <row r="76" spans="4:6">
      <c r="D76"/>
      <c r="E76"/>
      <c r="F76"/>
    </row>
    <row r="77" spans="4:6">
      <c r="D77"/>
      <c r="E77"/>
      <c r="F77"/>
    </row>
    <row r="78" spans="4:6">
      <c r="D78"/>
      <c r="E78"/>
      <c r="F78"/>
    </row>
    <row r="79" spans="4:6">
      <c r="D79"/>
      <c r="E79"/>
      <c r="F79"/>
    </row>
    <row r="80" spans="4:6">
      <c r="D80"/>
      <c r="E80"/>
      <c r="F80"/>
    </row>
    <row r="81" spans="4:6">
      <c r="D81"/>
      <c r="E81"/>
      <c r="F81"/>
    </row>
    <row r="82" spans="4:6">
      <c r="D82"/>
      <c r="E82"/>
      <c r="F82"/>
    </row>
    <row r="83" spans="4:6">
      <c r="D83"/>
      <c r="E83"/>
      <c r="F83"/>
    </row>
    <row r="84" spans="4:6">
      <c r="D84"/>
      <c r="E84"/>
      <c r="F84"/>
    </row>
    <row r="85" spans="4:6">
      <c r="D85"/>
      <c r="E85"/>
      <c r="F85"/>
    </row>
    <row r="86" spans="4:6">
      <c r="D86"/>
      <c r="E86"/>
      <c r="F86"/>
    </row>
    <row r="87" spans="4:6">
      <c r="D87"/>
      <c r="E87"/>
      <c r="F87"/>
    </row>
    <row r="88" spans="4:6">
      <c r="D88"/>
      <c r="E88"/>
      <c r="F88"/>
    </row>
    <row r="89" spans="4:6">
      <c r="D89"/>
      <c r="E89"/>
      <c r="F89"/>
    </row>
    <row r="90" spans="4:6">
      <c r="D90"/>
      <c r="E90"/>
      <c r="F90"/>
    </row>
    <row r="91" spans="4:6">
      <c r="D91"/>
      <c r="E91"/>
      <c r="F91"/>
    </row>
    <row r="92" spans="4:6">
      <c r="D92"/>
      <c r="E92"/>
      <c r="F92"/>
    </row>
    <row r="93" spans="4:6">
      <c r="D93"/>
      <c r="E93"/>
      <c r="F93"/>
    </row>
    <row r="94" spans="4:6">
      <c r="D94"/>
      <c r="E94"/>
      <c r="F94"/>
    </row>
    <row r="95" spans="4:6">
      <c r="D95"/>
      <c r="E95"/>
      <c r="F95"/>
    </row>
    <row r="96" spans="4:6">
      <c r="D96"/>
      <c r="E96"/>
      <c r="F96"/>
    </row>
    <row r="97" spans="4:6">
      <c r="D97"/>
      <c r="E97"/>
      <c r="F97"/>
    </row>
    <row r="98" spans="4:6">
      <c r="D98"/>
      <c r="E98"/>
      <c r="F98"/>
    </row>
    <row r="99" spans="4:6">
      <c r="D99"/>
      <c r="E99"/>
      <c r="F99"/>
    </row>
    <row r="100" spans="4:6">
      <c r="D100"/>
      <c r="E100"/>
      <c r="F100"/>
    </row>
    <row r="101" spans="4:6">
      <c r="D101"/>
      <c r="E101"/>
      <c r="F101"/>
    </row>
    <row r="102" spans="4:6">
      <c r="D102"/>
      <c r="E102"/>
      <c r="F102"/>
    </row>
    <row r="103" spans="4:6">
      <c r="D103"/>
      <c r="E103"/>
      <c r="F103"/>
    </row>
    <row r="104" spans="4:6">
      <c r="D104"/>
      <c r="E104"/>
      <c r="F104"/>
    </row>
    <row r="105" spans="4:6">
      <c r="D105"/>
      <c r="E105"/>
      <c r="F105"/>
    </row>
    <row r="106" spans="4:6">
      <c r="D106"/>
      <c r="E106"/>
      <c r="F106"/>
    </row>
    <row r="107" spans="4:6">
      <c r="D107"/>
      <c r="E107"/>
      <c r="F107"/>
    </row>
    <row r="108" spans="4:6">
      <c r="D108"/>
      <c r="E108"/>
      <c r="F108"/>
    </row>
    <row r="109" spans="4:6">
      <c r="D109"/>
      <c r="E109"/>
      <c r="F109"/>
    </row>
    <row r="110" spans="4:6">
      <c r="D110"/>
      <c r="E110"/>
      <c r="F110"/>
    </row>
    <row r="111" spans="4:6">
      <c r="D111"/>
      <c r="E111"/>
      <c r="F111"/>
    </row>
    <row r="112" spans="4:6">
      <c r="D112"/>
      <c r="E112"/>
      <c r="F112"/>
    </row>
    <row r="113" spans="4:6">
      <c r="D113"/>
      <c r="E113"/>
      <c r="F113"/>
    </row>
    <row r="114" spans="4:6">
      <c r="D114"/>
      <c r="E114"/>
      <c r="F114"/>
    </row>
    <row r="115" spans="4:6">
      <c r="D115"/>
      <c r="E115"/>
      <c r="F115"/>
    </row>
    <row r="116" spans="4:6">
      <c r="D116"/>
      <c r="E116"/>
      <c r="F116"/>
    </row>
    <row r="117" spans="4:6">
      <c r="D117"/>
      <c r="E117"/>
      <c r="F117"/>
    </row>
    <row r="118" spans="4:6">
      <c r="D118"/>
      <c r="E118"/>
      <c r="F118"/>
    </row>
    <row r="119" spans="4:6">
      <c r="D119"/>
      <c r="E119"/>
      <c r="F119"/>
    </row>
    <row r="120" spans="4:6">
      <c r="D120"/>
      <c r="E120"/>
      <c r="F120"/>
    </row>
    <row r="121" spans="4:6">
      <c r="D121"/>
      <c r="E121"/>
      <c r="F121"/>
    </row>
    <row r="122" spans="4:6">
      <c r="D122"/>
      <c r="E122"/>
      <c r="F122"/>
    </row>
    <row r="123" spans="4:6">
      <c r="D123"/>
      <c r="E123"/>
      <c r="F123"/>
    </row>
    <row r="124" spans="4:6">
      <c r="D124"/>
      <c r="E124"/>
      <c r="F124"/>
    </row>
    <row r="125" spans="4:6">
      <c r="D125"/>
      <c r="E125"/>
      <c r="F125"/>
    </row>
    <row r="126" spans="4:6">
      <c r="D126"/>
      <c r="E126"/>
      <c r="F126"/>
    </row>
    <row r="127" spans="4:6">
      <c r="D127"/>
      <c r="E127"/>
      <c r="F127"/>
    </row>
    <row r="128" spans="4:6">
      <c r="D128"/>
      <c r="E128"/>
      <c r="F128"/>
    </row>
    <row r="129" spans="4:6">
      <c r="D129"/>
      <c r="E129"/>
      <c r="F129"/>
    </row>
    <row r="130" spans="4:6">
      <c r="D130"/>
      <c r="E130"/>
      <c r="F130"/>
    </row>
    <row r="131" spans="4:6">
      <c r="D131"/>
      <c r="E131"/>
      <c r="F131"/>
    </row>
    <row r="132" spans="4:6">
      <c r="D132"/>
      <c r="E132"/>
      <c r="F132"/>
    </row>
    <row r="133" spans="4:6">
      <c r="D133"/>
      <c r="E133"/>
      <c r="F133"/>
    </row>
    <row r="134" spans="4:6">
      <c r="D134"/>
      <c r="E134"/>
      <c r="F134"/>
    </row>
    <row r="135" spans="4:6">
      <c r="D135"/>
      <c r="E135"/>
      <c r="F135"/>
    </row>
    <row r="136" spans="4:6">
      <c r="D136"/>
      <c r="E136"/>
      <c r="F136"/>
    </row>
    <row r="137" spans="4:6">
      <c r="D137"/>
      <c r="E137"/>
      <c r="F137"/>
    </row>
    <row r="138" spans="4:6">
      <c r="D138"/>
      <c r="E138"/>
      <c r="F138"/>
    </row>
  </sheetData>
  <pageMargins left="0.7" right="0.7" top="0.75" bottom="0.75" header="0.3" footer="0.3"/>
  <pageSetup paperSize="9" scale="48" orientation="landscape"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1:BD549"/>
  <sheetViews>
    <sheetView zoomScale="55" zoomScaleNormal="55" zoomScaleSheetLayoutView="70" workbookViewId="0">
      <pane xSplit="9" ySplit="7" topLeftCell="J151" activePane="bottomRight" state="frozen"/>
      <selection pane="bottomRight" activeCell="AT152" sqref="AT152"/>
      <selection pane="bottomLeft" activeCell="A8" sqref="A8"/>
      <selection pane="topRight" activeCell="J1" sqref="J1"/>
    </sheetView>
  </sheetViews>
  <sheetFormatPr defaultColWidth="14.42578125" defaultRowHeight="15" customHeight="1"/>
  <cols>
    <col min="1" max="1" width="20.140625" style="36" customWidth="1"/>
    <col min="2" max="2" width="17.85546875" customWidth="1"/>
    <col min="3" max="3" width="29.28515625" customWidth="1"/>
    <col min="4" max="4" width="14" customWidth="1"/>
    <col min="5" max="5" width="29" customWidth="1"/>
    <col min="6" max="6" width="23.42578125" customWidth="1"/>
    <col min="7" max="7" width="6.5703125" customWidth="1"/>
    <col min="8" max="8" width="10.85546875" customWidth="1"/>
    <col min="9" max="9" width="18.7109375" customWidth="1"/>
    <col min="10" max="10" width="76.42578125" style="49" customWidth="1"/>
    <col min="11" max="11" width="26.28515625" style="67" customWidth="1"/>
    <col min="12" max="12" width="20" style="67" customWidth="1"/>
    <col min="13" max="13" width="20" customWidth="1"/>
    <col min="14" max="14" width="20" style="145" customWidth="1"/>
    <col min="15" max="15" width="26.140625" style="202" customWidth="1"/>
    <col min="16" max="16" width="23.85546875" style="202" customWidth="1"/>
    <col min="17" max="18" width="16.7109375" customWidth="1"/>
    <col min="19" max="22" width="16.7109375" style="202" customWidth="1"/>
    <col min="23" max="23" width="20.5703125" style="202" customWidth="1"/>
    <col min="24" max="24" width="16.5703125" customWidth="1"/>
    <col min="25" max="25" width="31.42578125" customWidth="1"/>
    <col min="26" max="30" width="11.7109375" customWidth="1"/>
    <col min="31" max="31" width="16.28515625" customWidth="1"/>
    <col min="32" max="33" width="11.7109375" customWidth="1"/>
    <col min="34" max="34" width="11.28515625" customWidth="1"/>
    <col min="35" max="36" width="11.7109375" customWidth="1"/>
    <col min="37" max="37" width="14.42578125" customWidth="1"/>
    <col min="38" max="43" width="11.7109375" customWidth="1"/>
    <col min="44" max="44" width="14.85546875" customWidth="1"/>
    <col min="45" max="45" width="11.5703125" customWidth="1"/>
    <col min="46" max="46" width="15.28515625" customWidth="1"/>
    <col min="47" max="47" width="12.140625" customWidth="1"/>
    <col min="48" max="48" width="10.85546875" customWidth="1"/>
    <col min="49" max="49" width="19.140625" customWidth="1"/>
    <col min="50" max="51" width="16" customWidth="1"/>
    <col min="52" max="52" width="19.7109375" customWidth="1"/>
    <col min="53" max="53" width="16.28515625" customWidth="1"/>
    <col min="54" max="55" width="8.5703125" customWidth="1"/>
    <col min="56" max="56" width="14.85546875" customWidth="1"/>
  </cols>
  <sheetData>
    <row r="1" spans="1:56" ht="20.25" customHeight="1">
      <c r="A1" s="1" t="s">
        <v>33</v>
      </c>
      <c r="C1" s="2"/>
      <c r="D1" s="2"/>
      <c r="E1" s="3"/>
      <c r="F1" s="4"/>
      <c r="G1" s="4"/>
      <c r="H1" s="5"/>
      <c r="I1" s="5"/>
      <c r="J1" s="6"/>
      <c r="K1" s="61"/>
      <c r="L1" s="61"/>
      <c r="M1" s="8"/>
      <c r="N1" s="142"/>
      <c r="O1" s="198"/>
      <c r="P1" s="198"/>
      <c r="Q1" s="11"/>
      <c r="R1" s="11"/>
      <c r="S1" s="198"/>
      <c r="T1" s="198"/>
      <c r="U1" s="198"/>
      <c r="V1" s="198"/>
      <c r="W1" s="198"/>
      <c r="X1" s="11"/>
      <c r="Y1" s="11"/>
      <c r="Z1" s="11"/>
      <c r="AA1" s="11"/>
      <c r="AB1" s="11"/>
      <c r="AC1" s="11"/>
      <c r="AD1" s="11"/>
      <c r="AE1" s="11"/>
      <c r="AF1" s="11"/>
      <c r="AG1" s="11"/>
      <c r="AH1" s="11"/>
      <c r="AI1" s="11"/>
      <c r="AJ1" s="11"/>
      <c r="AK1" s="11"/>
      <c r="AL1" s="11"/>
      <c r="AM1" s="11"/>
      <c r="AN1" s="11"/>
      <c r="AO1" s="11"/>
      <c r="AP1" s="11"/>
      <c r="AQ1" s="11"/>
      <c r="AR1" s="12"/>
      <c r="AS1" s="11"/>
      <c r="AT1" s="11"/>
      <c r="AU1" s="11"/>
      <c r="AV1" s="11"/>
      <c r="AW1" s="11"/>
      <c r="AX1" s="11"/>
      <c r="AY1" s="11"/>
      <c r="AZ1" s="11"/>
      <c r="BA1" s="11"/>
      <c r="BB1" s="11"/>
      <c r="BC1" s="11"/>
      <c r="BD1" s="11"/>
    </row>
    <row r="2" spans="1:56" ht="20.25" customHeight="1">
      <c r="A2" s="1" t="s">
        <v>34</v>
      </c>
      <c r="C2" s="2"/>
      <c r="D2" s="2"/>
      <c r="E2" s="3"/>
      <c r="F2" s="2"/>
      <c r="G2" s="2"/>
      <c r="H2" s="5"/>
      <c r="I2" s="11"/>
      <c r="J2" s="3"/>
      <c r="K2" s="61"/>
      <c r="L2" s="61"/>
      <c r="M2" s="8"/>
      <c r="N2" s="142"/>
      <c r="O2" s="198"/>
      <c r="P2" s="198"/>
      <c r="Q2" s="11"/>
      <c r="R2" s="11"/>
      <c r="S2" s="198"/>
      <c r="T2" s="198"/>
      <c r="U2" s="198"/>
      <c r="V2" s="198"/>
      <c r="W2" s="198"/>
      <c r="X2" s="11"/>
      <c r="Y2" s="11"/>
      <c r="Z2" s="11"/>
      <c r="AA2" s="11"/>
      <c r="AB2" s="11"/>
      <c r="AC2" s="11"/>
      <c r="AD2" s="11"/>
      <c r="AE2" s="11"/>
      <c r="AF2" s="11"/>
      <c r="AG2" s="11"/>
      <c r="AH2" s="11"/>
      <c r="AI2" s="11"/>
      <c r="AJ2" s="11"/>
      <c r="AK2" s="11"/>
      <c r="AL2" s="11"/>
      <c r="AM2" s="11"/>
      <c r="AN2" s="11"/>
      <c r="AO2" s="11"/>
      <c r="AP2" s="11"/>
      <c r="AQ2" s="11"/>
      <c r="AR2" s="12"/>
      <c r="AS2" s="11"/>
      <c r="AT2" s="11"/>
      <c r="AU2" s="11"/>
      <c r="AV2" s="11"/>
      <c r="AW2" s="11"/>
      <c r="AX2" s="11"/>
      <c r="AY2" s="11"/>
      <c r="AZ2" s="11"/>
      <c r="BA2" s="11"/>
      <c r="BB2" s="11"/>
      <c r="BC2" s="11"/>
      <c r="BD2" s="11"/>
    </row>
    <row r="3" spans="1:56" ht="20.25" customHeight="1">
      <c r="A3" s="1" t="s">
        <v>35</v>
      </c>
      <c r="C3" s="2"/>
      <c r="D3" s="2"/>
      <c r="E3" s="3"/>
      <c r="F3" s="2"/>
      <c r="G3" s="2"/>
      <c r="H3" s="5"/>
      <c r="I3" s="5"/>
      <c r="J3" s="3"/>
      <c r="K3" s="61"/>
      <c r="L3" s="61"/>
      <c r="M3" s="8"/>
      <c r="N3" s="142"/>
      <c r="O3" s="198"/>
      <c r="P3" s="198"/>
      <c r="Q3" s="11"/>
      <c r="R3" s="11"/>
      <c r="S3" s="198"/>
      <c r="T3" s="198"/>
      <c r="U3" s="198"/>
      <c r="V3" s="198"/>
      <c r="W3" s="198"/>
      <c r="X3" s="11"/>
      <c r="Y3" s="11"/>
      <c r="Z3" s="11"/>
      <c r="AA3" s="11"/>
      <c r="AB3" s="11"/>
      <c r="AC3" s="11"/>
      <c r="AD3" s="11"/>
      <c r="AE3" s="11"/>
      <c r="AF3" s="11"/>
      <c r="AG3" s="11"/>
      <c r="AH3" s="11"/>
      <c r="AI3" s="11"/>
      <c r="AJ3" s="11"/>
      <c r="AK3" s="11"/>
      <c r="AL3" s="11"/>
      <c r="AM3" s="11"/>
      <c r="AN3" s="11"/>
      <c r="AO3" s="11"/>
      <c r="AP3" s="11"/>
      <c r="AQ3" s="11"/>
      <c r="AR3" s="12"/>
      <c r="AS3" s="11"/>
      <c r="AT3" s="11"/>
      <c r="AU3" s="11"/>
      <c r="AV3" s="11"/>
      <c r="AW3" s="11"/>
      <c r="AX3" s="11"/>
      <c r="AY3" s="11"/>
      <c r="AZ3" s="11"/>
      <c r="BA3" s="11"/>
      <c r="BB3" s="11"/>
      <c r="BC3" s="11"/>
      <c r="BD3" s="11"/>
    </row>
    <row r="4" spans="1:56" s="116" customFormat="1" ht="25.15" customHeight="1">
      <c r="A4" s="115"/>
      <c r="C4" s="117"/>
      <c r="D4" s="117"/>
      <c r="E4" s="118"/>
      <c r="F4" s="117"/>
      <c r="G4" s="117"/>
      <c r="H4" s="119"/>
      <c r="I4" s="119"/>
      <c r="J4" s="118"/>
      <c r="K4" s="120"/>
      <c r="L4" s="120"/>
      <c r="M4" s="121"/>
      <c r="N4" s="143"/>
      <c r="O4" s="199"/>
      <c r="P4" s="199"/>
      <c r="Q4" s="122"/>
      <c r="R4" s="122"/>
      <c r="S4" s="199"/>
      <c r="T4" s="199"/>
      <c r="U4" s="199"/>
      <c r="V4" s="199"/>
      <c r="W4" s="199"/>
      <c r="X4" s="122"/>
      <c r="Y4" s="122"/>
      <c r="Z4" s="122"/>
      <c r="AA4" s="122"/>
      <c r="AB4" s="122"/>
      <c r="AC4" s="122"/>
      <c r="AD4" s="122"/>
      <c r="AE4" s="122"/>
      <c r="AF4" s="122"/>
      <c r="AG4" s="122"/>
      <c r="AH4" s="122"/>
      <c r="AI4" s="122"/>
      <c r="AJ4" s="122"/>
      <c r="AK4" s="122"/>
      <c r="AL4" s="122"/>
      <c r="AM4" s="122"/>
      <c r="AN4" s="122"/>
      <c r="AO4" s="122"/>
      <c r="AP4" s="122"/>
      <c r="AQ4" s="122"/>
      <c r="AR4" s="123"/>
      <c r="AS4" s="122"/>
      <c r="AT4" s="122"/>
      <c r="AU4" s="122"/>
      <c r="AV4" s="122"/>
      <c r="AW4" s="122"/>
      <c r="AX4" s="122"/>
      <c r="AY4" s="122"/>
      <c r="AZ4" s="122"/>
      <c r="BA4" s="122"/>
      <c r="BB4" s="122"/>
      <c r="BC4" s="122"/>
      <c r="BD4" s="122"/>
    </row>
    <row r="5" spans="1:56" s="116" customFormat="1" ht="25.15" customHeight="1">
      <c r="A5" s="115" t="s">
        <v>1</v>
      </c>
      <c r="C5" s="117"/>
      <c r="D5" s="117"/>
      <c r="E5" s="118"/>
      <c r="F5" s="117"/>
      <c r="G5" s="117"/>
      <c r="H5" s="119"/>
      <c r="I5" s="119"/>
      <c r="J5" s="118"/>
      <c r="K5" s="120"/>
      <c r="L5" s="120"/>
      <c r="M5" s="121"/>
      <c r="N5" s="143"/>
      <c r="O5" s="199"/>
      <c r="P5" s="199"/>
      <c r="Q5" s="122"/>
      <c r="R5" s="122"/>
      <c r="S5" s="199"/>
      <c r="T5" s="199"/>
      <c r="U5" s="199"/>
      <c r="V5" s="199"/>
      <c r="W5" s="199"/>
      <c r="X5" s="122"/>
      <c r="Y5" s="122"/>
      <c r="Z5" s="122"/>
      <c r="AA5" s="122"/>
      <c r="AB5" s="122"/>
      <c r="AC5" s="122"/>
      <c r="AD5" s="122"/>
      <c r="AE5" s="122"/>
      <c r="AF5" s="122"/>
      <c r="AG5" s="122"/>
      <c r="AH5" s="122"/>
      <c r="AI5" s="122"/>
      <c r="AJ5" s="122"/>
      <c r="AK5" s="122"/>
      <c r="AL5" s="122"/>
      <c r="AM5" s="122"/>
      <c r="AN5" s="122"/>
      <c r="AO5" s="122"/>
      <c r="AP5" s="122"/>
      <c r="AQ5" s="122"/>
      <c r="AR5" s="123"/>
      <c r="AS5" s="122"/>
      <c r="AT5" s="122"/>
      <c r="AU5" s="122"/>
      <c r="AV5" s="122"/>
      <c r="AW5" s="122"/>
      <c r="AX5" s="122"/>
      <c r="AY5" s="122"/>
      <c r="AZ5" s="122"/>
      <c r="BA5" s="122"/>
      <c r="BB5" s="122"/>
      <c r="BC5" s="122"/>
      <c r="BD5" s="122"/>
    </row>
    <row r="6" spans="1:56" s="116" customFormat="1" ht="18" customHeight="1">
      <c r="A6" s="124"/>
      <c r="C6" s="125"/>
      <c r="D6" s="125"/>
      <c r="E6" s="125"/>
      <c r="F6" s="125"/>
      <c r="G6" s="125"/>
      <c r="H6" s="126">
        <f>SUBTOTAL(9,H8:H549)</f>
        <v>519</v>
      </c>
      <c r="I6" s="126">
        <f t="shared" ref="I6:K6" si="0">SUBTOTAL(9,I8:I549)</f>
        <v>1744</v>
      </c>
      <c r="J6" s="126">
        <f t="shared" si="0"/>
        <v>0</v>
      </c>
      <c r="K6" s="126">
        <f t="shared" si="0"/>
        <v>8980874633.6564331</v>
      </c>
      <c r="L6" s="197"/>
      <c r="M6" s="126"/>
      <c r="N6" s="126"/>
      <c r="O6" s="200"/>
      <c r="P6" s="200"/>
      <c r="Q6" s="126"/>
      <c r="R6" s="126"/>
      <c r="S6" s="200"/>
      <c r="T6" s="200"/>
      <c r="U6" s="200"/>
      <c r="V6" s="200"/>
      <c r="W6" s="200"/>
      <c r="X6" s="126"/>
      <c r="Y6" s="126"/>
      <c r="Z6" s="126">
        <f t="shared" ref="Z6:AP6" si="1">SUBTOTAL(9,Z8:Z549)</f>
        <v>2</v>
      </c>
      <c r="AA6" s="126">
        <f t="shared" si="1"/>
        <v>2</v>
      </c>
      <c r="AB6" s="126">
        <f t="shared" si="1"/>
        <v>5</v>
      </c>
      <c r="AC6" s="126">
        <f t="shared" si="1"/>
        <v>121</v>
      </c>
      <c r="AD6" s="126">
        <f t="shared" si="1"/>
        <v>383</v>
      </c>
      <c r="AE6" s="126">
        <f t="shared" ref="AE6" si="2">SUBTOTAL(9,AE8:AE549)</f>
        <v>29</v>
      </c>
      <c r="AF6" s="126">
        <f t="shared" si="1"/>
        <v>6</v>
      </c>
      <c r="AG6" s="126">
        <f t="shared" si="1"/>
        <v>7</v>
      </c>
      <c r="AH6" s="126">
        <f t="shared" si="1"/>
        <v>14</v>
      </c>
      <c r="AI6" s="126">
        <f t="shared" si="1"/>
        <v>377</v>
      </c>
      <c r="AJ6" s="126">
        <f t="shared" si="1"/>
        <v>1250</v>
      </c>
      <c r="AK6" s="126">
        <f t="shared" ref="AK6" si="3">SUBTOTAL(9,AK8:AK549)</f>
        <v>90</v>
      </c>
      <c r="AL6" s="126">
        <f t="shared" si="1"/>
        <v>2</v>
      </c>
      <c r="AM6" s="126">
        <f t="shared" si="1"/>
        <v>2</v>
      </c>
      <c r="AN6" s="126">
        <f t="shared" si="1"/>
        <v>5</v>
      </c>
      <c r="AO6" s="126">
        <f t="shared" si="1"/>
        <v>118</v>
      </c>
      <c r="AP6" s="126">
        <f t="shared" si="1"/>
        <v>367</v>
      </c>
      <c r="AQ6" s="126">
        <f t="shared" ref="AQ6" si="4">SUBTOTAL(9,AQ8:AQ549)</f>
        <v>25</v>
      </c>
      <c r="AR6" s="126"/>
      <c r="AS6" s="126"/>
      <c r="AT6" s="126"/>
      <c r="AU6" s="126"/>
      <c r="AV6" s="126"/>
      <c r="AW6" s="126"/>
      <c r="AX6" s="223" t="s">
        <v>36</v>
      </c>
      <c r="AY6" s="224"/>
      <c r="AZ6" s="224"/>
      <c r="BA6" s="125"/>
      <c r="BB6" s="125"/>
      <c r="BC6" s="125"/>
      <c r="BD6" s="125"/>
    </row>
    <row r="7" spans="1:56" ht="81.599999999999994" customHeight="1">
      <c r="A7" s="106" t="s">
        <v>37</v>
      </c>
      <c r="B7" s="106" t="s">
        <v>2</v>
      </c>
      <c r="C7" s="106" t="s">
        <v>38</v>
      </c>
      <c r="D7" s="106" t="s">
        <v>39</v>
      </c>
      <c r="E7" s="106" t="s">
        <v>40</v>
      </c>
      <c r="F7" s="106" t="s">
        <v>41</v>
      </c>
      <c r="G7" s="106" t="s">
        <v>42</v>
      </c>
      <c r="H7" s="147" t="s">
        <v>43</v>
      </c>
      <c r="I7" s="107" t="s">
        <v>44</v>
      </c>
      <c r="J7" s="106" t="s">
        <v>45</v>
      </c>
      <c r="K7" s="148" t="s">
        <v>46</v>
      </c>
      <c r="L7" s="141" t="s">
        <v>47</v>
      </c>
      <c r="M7" s="108" t="s">
        <v>48</v>
      </c>
      <c r="N7" s="144" t="s">
        <v>49</v>
      </c>
      <c r="O7" s="201" t="s">
        <v>50</v>
      </c>
      <c r="P7" s="201" t="s">
        <v>51</v>
      </c>
      <c r="Q7" s="108" t="s">
        <v>52</v>
      </c>
      <c r="R7" s="108" t="s">
        <v>53</v>
      </c>
      <c r="S7" s="201" t="s">
        <v>54</v>
      </c>
      <c r="T7" s="201" t="s">
        <v>55</v>
      </c>
      <c r="U7" s="201" t="s">
        <v>56</v>
      </c>
      <c r="V7" s="201" t="s">
        <v>57</v>
      </c>
      <c r="W7" s="201" t="s">
        <v>58</v>
      </c>
      <c r="X7" s="108" t="s">
        <v>59</v>
      </c>
      <c r="Y7" s="108" t="s">
        <v>60</v>
      </c>
      <c r="Z7" s="109" t="s">
        <v>61</v>
      </c>
      <c r="AA7" s="109" t="s">
        <v>62</v>
      </c>
      <c r="AB7" s="109" t="s">
        <v>63</v>
      </c>
      <c r="AC7" s="109" t="s">
        <v>64</v>
      </c>
      <c r="AD7" s="109" t="s">
        <v>65</v>
      </c>
      <c r="AE7" s="203" t="s">
        <v>66</v>
      </c>
      <c r="AF7" s="109" t="s">
        <v>67</v>
      </c>
      <c r="AG7" s="109" t="s">
        <v>68</v>
      </c>
      <c r="AH7" s="109" t="s">
        <v>69</v>
      </c>
      <c r="AI7" s="109" t="s">
        <v>70</v>
      </c>
      <c r="AJ7" s="109" t="s">
        <v>71</v>
      </c>
      <c r="AK7" s="203" t="s">
        <v>72</v>
      </c>
      <c r="AL7" s="109" t="s">
        <v>61</v>
      </c>
      <c r="AM7" s="109" t="s">
        <v>62</v>
      </c>
      <c r="AN7" s="109" t="s">
        <v>63</v>
      </c>
      <c r="AO7" s="109" t="s">
        <v>64</v>
      </c>
      <c r="AP7" s="109" t="s">
        <v>65</v>
      </c>
      <c r="AQ7" s="203" t="s">
        <v>66</v>
      </c>
      <c r="AR7" s="237" t="s">
        <v>73</v>
      </c>
      <c r="AS7" s="50" t="s">
        <v>74</v>
      </c>
      <c r="AT7" s="50" t="s">
        <v>75</v>
      </c>
      <c r="AU7" s="50" t="s">
        <v>76</v>
      </c>
      <c r="AV7" s="75" t="s">
        <v>77</v>
      </c>
      <c r="AW7" s="75" t="s">
        <v>77</v>
      </c>
      <c r="AX7" s="73" t="s">
        <v>78</v>
      </c>
      <c r="AY7" s="73" t="s">
        <v>79</v>
      </c>
      <c r="AZ7" s="74" t="s">
        <v>80</v>
      </c>
      <c r="BA7" s="75" t="s">
        <v>81</v>
      </c>
      <c r="BB7" s="75" t="s">
        <v>82</v>
      </c>
      <c r="BC7" s="75" t="s">
        <v>83</v>
      </c>
      <c r="BD7" s="26" t="s">
        <v>84</v>
      </c>
    </row>
    <row r="8" spans="1:56" s="152" customFormat="1" ht="72">
      <c r="A8" s="151" t="s">
        <v>85</v>
      </c>
      <c r="B8" s="60" t="s">
        <v>17</v>
      </c>
      <c r="C8" s="60" t="s">
        <v>86</v>
      </c>
      <c r="D8" s="60">
        <v>135114</v>
      </c>
      <c r="E8" s="60" t="s">
        <v>87</v>
      </c>
      <c r="F8" s="60" t="s">
        <v>88</v>
      </c>
      <c r="G8" s="60">
        <v>0</v>
      </c>
      <c r="H8" s="100">
        <v>1</v>
      </c>
      <c r="I8" s="100">
        <v>2</v>
      </c>
      <c r="J8" s="60" t="s">
        <v>89</v>
      </c>
      <c r="K8" s="101">
        <v>18778535.110199999</v>
      </c>
      <c r="L8" s="211">
        <v>18761650.969999999</v>
      </c>
      <c r="M8" s="211" t="s">
        <v>90</v>
      </c>
      <c r="N8" s="212">
        <v>1</v>
      </c>
      <c r="O8" s="213">
        <v>44693</v>
      </c>
      <c r="P8" s="213">
        <v>44663</v>
      </c>
      <c r="Q8" s="211">
        <v>0</v>
      </c>
      <c r="R8" s="211" t="s">
        <v>91</v>
      </c>
      <c r="S8" s="213">
        <v>44391</v>
      </c>
      <c r="T8" s="213">
        <v>44398</v>
      </c>
      <c r="U8" s="213">
        <v>44411</v>
      </c>
      <c r="V8" s="213">
        <v>44421</v>
      </c>
      <c r="W8" s="213">
        <v>44440</v>
      </c>
      <c r="X8" s="211" t="s">
        <v>92</v>
      </c>
      <c r="Y8" s="211">
        <v>0</v>
      </c>
      <c r="Z8" s="127">
        <f t="shared" ref="Z8:Z71" si="5">IF($M8="Reverted",1,0)</f>
        <v>0</v>
      </c>
      <c r="AA8" s="127">
        <f t="shared" ref="AA8:AA71" si="6">IF($M8="Not yet started",1,0)</f>
        <v>0</v>
      </c>
      <c r="AB8" s="127">
        <f t="shared" ref="AB8:AB71" si="7">IF($M8="Under Procurement",1,0)</f>
        <v>0</v>
      </c>
      <c r="AC8" s="127">
        <f t="shared" ref="AC8:AC71" si="8">IF($M8="Ongoing",1,0)</f>
        <v>0</v>
      </c>
      <c r="AD8" s="127">
        <f t="shared" ref="AD8:AD71" si="9">IF($M8="Completed",1,0)</f>
        <v>1</v>
      </c>
      <c r="AE8" s="127">
        <f t="shared" ref="AE8:AE71" si="10">IF(OR($M8="Terminated",$M8="Abandoned"),1,0)</f>
        <v>0</v>
      </c>
      <c r="AF8" s="127">
        <f t="shared" ref="AF8:AF71" si="11">IF($Z8=1,$I8,0)</f>
        <v>0</v>
      </c>
      <c r="AG8" s="127">
        <f t="shared" ref="AG8:AG71" si="12">IF($AA8=1,$I8,0)</f>
        <v>0</v>
      </c>
      <c r="AH8" s="127">
        <f t="shared" ref="AH8:AH71" si="13">IF($AB8=1,$I8,0)</f>
        <v>0</v>
      </c>
      <c r="AI8" s="127">
        <f t="shared" ref="AI8:AI71" si="14">IF($AC8=1,$I8,0)</f>
        <v>0</v>
      </c>
      <c r="AJ8" s="128">
        <f t="shared" ref="AJ8:AJ71" si="15">IF($AD8=1,$I8,0)</f>
        <v>2</v>
      </c>
      <c r="AK8" s="128">
        <f t="shared" ref="AK8:AK71" si="16">IF($AE8=1,$I8,0)</f>
        <v>0</v>
      </c>
      <c r="AL8" s="60">
        <f t="shared" ref="AL8:AL71" si="17">IF($M8="Reverted",H8,0)</f>
        <v>0</v>
      </c>
      <c r="AM8" s="60">
        <f t="shared" ref="AM8:AM71" si="18">IF($M8="Not Yet Started",H8,0)</f>
        <v>0</v>
      </c>
      <c r="AN8" s="60">
        <f t="shared" ref="AN8:AN71" si="19">IF($M8="Under Procurement",H8,0)</f>
        <v>0</v>
      </c>
      <c r="AO8" s="60">
        <f t="shared" ref="AO8:AO71" si="20">IF($M8="Ongoing",H8,0)</f>
        <v>0</v>
      </c>
      <c r="AP8" s="100">
        <f t="shared" ref="AP8:AP71" si="21">IF($M8="Completed",H8,0)</f>
        <v>1</v>
      </c>
      <c r="AQ8" s="127">
        <f t="shared" ref="AQ8:AQ71" si="22">IF(OR($M8="Terminated",$M8="Abandoned"),H8,0)</f>
        <v>0</v>
      </c>
      <c r="AR8" s="102">
        <v>1</v>
      </c>
      <c r="AS8" s="103">
        <f t="shared" ref="AS8:AS71" si="23">N8-AR8</f>
        <v>0</v>
      </c>
      <c r="AT8" s="104" t="s">
        <v>93</v>
      </c>
      <c r="AU8" s="104"/>
      <c r="AV8" s="104"/>
      <c r="AW8" s="104"/>
      <c r="AX8" s="104"/>
      <c r="AY8" s="104"/>
      <c r="AZ8" s="104"/>
      <c r="BA8" s="105" t="s">
        <v>94</v>
      </c>
      <c r="BB8" s="105"/>
      <c r="BC8" s="105"/>
      <c r="BD8" s="32">
        <v>0</v>
      </c>
    </row>
    <row r="9" spans="1:56" s="152" customFormat="1" ht="108">
      <c r="A9" s="153" t="s">
        <v>85</v>
      </c>
      <c r="B9" s="37" t="s">
        <v>17</v>
      </c>
      <c r="C9" s="27" t="s">
        <v>86</v>
      </c>
      <c r="D9" s="27">
        <v>135170</v>
      </c>
      <c r="E9" s="27" t="s">
        <v>95</v>
      </c>
      <c r="F9" s="27" t="s">
        <v>96</v>
      </c>
      <c r="G9" s="27">
        <v>0</v>
      </c>
      <c r="H9" s="28">
        <v>1</v>
      </c>
      <c r="I9" s="28">
        <v>2</v>
      </c>
      <c r="J9" s="27" t="s">
        <v>89</v>
      </c>
      <c r="K9" s="64">
        <v>9593256.5077</v>
      </c>
      <c r="L9" s="211">
        <v>9578381.7200000007</v>
      </c>
      <c r="M9" s="211" t="s">
        <v>90</v>
      </c>
      <c r="N9" s="212">
        <v>1</v>
      </c>
      <c r="O9" s="213">
        <v>44713</v>
      </c>
      <c r="P9" s="213">
        <v>44632</v>
      </c>
      <c r="Q9" s="211">
        <v>0</v>
      </c>
      <c r="R9" s="211" t="s">
        <v>97</v>
      </c>
      <c r="S9" s="213">
        <v>44391</v>
      </c>
      <c r="T9" s="213">
        <v>44398</v>
      </c>
      <c r="U9" s="213">
        <v>44411</v>
      </c>
      <c r="V9" s="213">
        <v>44421</v>
      </c>
      <c r="W9" s="213">
        <v>44440</v>
      </c>
      <c r="X9" s="211" t="s">
        <v>98</v>
      </c>
      <c r="Y9" s="211">
        <v>0</v>
      </c>
      <c r="Z9" s="129">
        <f t="shared" si="5"/>
        <v>0</v>
      </c>
      <c r="AA9" s="129">
        <f t="shared" si="6"/>
        <v>0</v>
      </c>
      <c r="AB9" s="129">
        <f t="shared" si="7"/>
        <v>0</v>
      </c>
      <c r="AC9" s="129">
        <f t="shared" si="8"/>
        <v>0</v>
      </c>
      <c r="AD9" s="129">
        <f t="shared" si="9"/>
        <v>1</v>
      </c>
      <c r="AE9" s="127">
        <f t="shared" si="10"/>
        <v>0</v>
      </c>
      <c r="AF9" s="129">
        <f t="shared" si="11"/>
        <v>0</v>
      </c>
      <c r="AG9" s="129">
        <f t="shared" si="12"/>
        <v>0</v>
      </c>
      <c r="AH9" s="129">
        <f t="shared" si="13"/>
        <v>0</v>
      </c>
      <c r="AI9" s="129">
        <f t="shared" si="14"/>
        <v>0</v>
      </c>
      <c r="AJ9" s="130">
        <f t="shared" si="15"/>
        <v>2</v>
      </c>
      <c r="AK9" s="128">
        <f t="shared" si="16"/>
        <v>0</v>
      </c>
      <c r="AL9" s="27">
        <f t="shared" si="17"/>
        <v>0</v>
      </c>
      <c r="AM9" s="27">
        <f t="shared" si="18"/>
        <v>0</v>
      </c>
      <c r="AN9" s="27">
        <f t="shared" si="19"/>
        <v>0</v>
      </c>
      <c r="AO9" s="27">
        <f t="shared" si="20"/>
        <v>0</v>
      </c>
      <c r="AP9" s="100">
        <f t="shared" si="21"/>
        <v>1</v>
      </c>
      <c r="AQ9" s="127">
        <f t="shared" si="22"/>
        <v>0</v>
      </c>
      <c r="AR9" s="43">
        <v>1</v>
      </c>
      <c r="AS9" s="41">
        <f t="shared" si="23"/>
        <v>0</v>
      </c>
      <c r="AT9" s="40" t="s">
        <v>93</v>
      </c>
      <c r="AU9" s="40">
        <v>1</v>
      </c>
      <c r="AV9" s="40"/>
      <c r="AW9" s="40"/>
      <c r="AX9" s="40"/>
      <c r="AY9" s="40"/>
      <c r="AZ9" s="40"/>
      <c r="BA9" s="32" t="s">
        <v>94</v>
      </c>
      <c r="BB9" s="32"/>
      <c r="BC9" s="32"/>
      <c r="BD9" s="32">
        <v>0</v>
      </c>
    </row>
    <row r="10" spans="1:56" s="152" customFormat="1" ht="90">
      <c r="A10" s="153" t="s">
        <v>85</v>
      </c>
      <c r="B10" s="37" t="s">
        <v>17</v>
      </c>
      <c r="C10" s="27" t="s">
        <v>86</v>
      </c>
      <c r="D10" s="27">
        <v>135101</v>
      </c>
      <c r="E10" s="27" t="s">
        <v>99</v>
      </c>
      <c r="F10" s="27" t="s">
        <v>100</v>
      </c>
      <c r="G10" s="27">
        <v>0</v>
      </c>
      <c r="H10" s="28">
        <v>1</v>
      </c>
      <c r="I10" s="28">
        <v>2</v>
      </c>
      <c r="J10" s="27" t="s">
        <v>101</v>
      </c>
      <c r="K10" s="64">
        <v>18135713.249069933</v>
      </c>
      <c r="L10" s="211">
        <v>18121787.120000001</v>
      </c>
      <c r="M10" s="211" t="s">
        <v>90</v>
      </c>
      <c r="N10" s="212">
        <v>1</v>
      </c>
      <c r="O10" s="213">
        <v>44723</v>
      </c>
      <c r="P10" s="213">
        <v>44739</v>
      </c>
      <c r="Q10" s="211">
        <v>0</v>
      </c>
      <c r="R10" s="211" t="s">
        <v>102</v>
      </c>
      <c r="S10" s="213">
        <v>44391</v>
      </c>
      <c r="T10" s="213">
        <v>44398</v>
      </c>
      <c r="U10" s="213">
        <v>44411</v>
      </c>
      <c r="V10" s="213">
        <v>44421</v>
      </c>
      <c r="W10" s="213">
        <v>44440</v>
      </c>
      <c r="X10" s="211" t="s">
        <v>103</v>
      </c>
      <c r="Y10" s="211">
        <v>0</v>
      </c>
      <c r="Z10" s="129">
        <f t="shared" si="5"/>
        <v>0</v>
      </c>
      <c r="AA10" s="129">
        <f t="shared" si="6"/>
        <v>0</v>
      </c>
      <c r="AB10" s="129">
        <f t="shared" si="7"/>
        <v>0</v>
      </c>
      <c r="AC10" s="129">
        <f t="shared" si="8"/>
        <v>0</v>
      </c>
      <c r="AD10" s="129">
        <f t="shared" si="9"/>
        <v>1</v>
      </c>
      <c r="AE10" s="127">
        <f t="shared" si="10"/>
        <v>0</v>
      </c>
      <c r="AF10" s="129">
        <f t="shared" si="11"/>
        <v>0</v>
      </c>
      <c r="AG10" s="129">
        <f t="shared" si="12"/>
        <v>0</v>
      </c>
      <c r="AH10" s="129">
        <f t="shared" si="13"/>
        <v>0</v>
      </c>
      <c r="AI10" s="129">
        <f t="shared" si="14"/>
        <v>0</v>
      </c>
      <c r="AJ10" s="130">
        <f t="shared" si="15"/>
        <v>2</v>
      </c>
      <c r="AK10" s="128">
        <f t="shared" si="16"/>
        <v>0</v>
      </c>
      <c r="AL10" s="27">
        <f t="shared" si="17"/>
        <v>0</v>
      </c>
      <c r="AM10" s="27">
        <f t="shared" si="18"/>
        <v>0</v>
      </c>
      <c r="AN10" s="27">
        <f t="shared" si="19"/>
        <v>0</v>
      </c>
      <c r="AO10" s="27">
        <f t="shared" si="20"/>
        <v>0</v>
      </c>
      <c r="AP10" s="100">
        <f t="shared" si="21"/>
        <v>1</v>
      </c>
      <c r="AQ10" s="127">
        <f t="shared" si="22"/>
        <v>0</v>
      </c>
      <c r="AR10" s="43">
        <v>1</v>
      </c>
      <c r="AS10" s="41">
        <f t="shared" si="23"/>
        <v>0</v>
      </c>
      <c r="AT10" s="40" t="s">
        <v>93</v>
      </c>
      <c r="AU10" s="40"/>
      <c r="AV10" s="40"/>
      <c r="AW10" s="40"/>
      <c r="AX10" s="40"/>
      <c r="AY10" s="40"/>
      <c r="AZ10" s="40"/>
      <c r="BA10" s="32" t="s">
        <v>94</v>
      </c>
      <c r="BB10" s="32"/>
      <c r="BC10" s="32"/>
      <c r="BD10" s="32">
        <v>0</v>
      </c>
    </row>
    <row r="11" spans="1:56" s="152" customFormat="1" ht="72">
      <c r="A11" s="153" t="s">
        <v>85</v>
      </c>
      <c r="B11" s="37" t="s">
        <v>17</v>
      </c>
      <c r="C11" s="27" t="s">
        <v>86</v>
      </c>
      <c r="D11" s="27">
        <v>218508</v>
      </c>
      <c r="E11" s="27" t="s">
        <v>104</v>
      </c>
      <c r="F11" s="27" t="s">
        <v>105</v>
      </c>
      <c r="G11" s="27">
        <v>1</v>
      </c>
      <c r="H11" s="28">
        <v>1</v>
      </c>
      <c r="I11" s="28">
        <v>2</v>
      </c>
      <c r="J11" s="27" t="s">
        <v>106</v>
      </c>
      <c r="K11" s="64">
        <v>21387725.206</v>
      </c>
      <c r="L11" s="211">
        <v>21372483.539999999</v>
      </c>
      <c r="M11" s="211" t="s">
        <v>90</v>
      </c>
      <c r="N11" s="212">
        <v>1</v>
      </c>
      <c r="O11" s="213">
        <v>44743</v>
      </c>
      <c r="P11" s="213">
        <v>44632</v>
      </c>
      <c r="Q11" s="211">
        <v>0</v>
      </c>
      <c r="R11" s="211" t="s">
        <v>107</v>
      </c>
      <c r="S11" s="213">
        <v>44391</v>
      </c>
      <c r="T11" s="213">
        <v>44398</v>
      </c>
      <c r="U11" s="213">
        <v>44411</v>
      </c>
      <c r="V11" s="213">
        <v>44421</v>
      </c>
      <c r="W11" s="213">
        <v>44440</v>
      </c>
      <c r="X11" s="211" t="s">
        <v>108</v>
      </c>
      <c r="Y11" s="211">
        <v>0</v>
      </c>
      <c r="Z11" s="129">
        <f t="shared" si="5"/>
        <v>0</v>
      </c>
      <c r="AA11" s="129">
        <f t="shared" si="6"/>
        <v>0</v>
      </c>
      <c r="AB11" s="129">
        <f t="shared" si="7"/>
        <v>0</v>
      </c>
      <c r="AC11" s="129">
        <f t="shared" si="8"/>
        <v>0</v>
      </c>
      <c r="AD11" s="129">
        <f t="shared" si="9"/>
        <v>1</v>
      </c>
      <c r="AE11" s="127">
        <f t="shared" si="10"/>
        <v>0</v>
      </c>
      <c r="AF11" s="129">
        <f t="shared" si="11"/>
        <v>0</v>
      </c>
      <c r="AG11" s="129">
        <f t="shared" si="12"/>
        <v>0</v>
      </c>
      <c r="AH11" s="129">
        <f t="shared" si="13"/>
        <v>0</v>
      </c>
      <c r="AI11" s="129">
        <f t="shared" si="14"/>
        <v>0</v>
      </c>
      <c r="AJ11" s="130">
        <f t="shared" si="15"/>
        <v>2</v>
      </c>
      <c r="AK11" s="128">
        <f t="shared" si="16"/>
        <v>0</v>
      </c>
      <c r="AL11" s="27">
        <f t="shared" si="17"/>
        <v>0</v>
      </c>
      <c r="AM11" s="27">
        <f t="shared" si="18"/>
        <v>0</v>
      </c>
      <c r="AN11" s="27">
        <f t="shared" si="19"/>
        <v>0</v>
      </c>
      <c r="AO11" s="27">
        <f t="shared" si="20"/>
        <v>0</v>
      </c>
      <c r="AP11" s="100">
        <f t="shared" si="21"/>
        <v>1</v>
      </c>
      <c r="AQ11" s="127">
        <f t="shared" si="22"/>
        <v>0</v>
      </c>
      <c r="AR11" s="43">
        <v>1</v>
      </c>
      <c r="AS11" s="41">
        <f t="shared" si="23"/>
        <v>0</v>
      </c>
      <c r="AT11" s="40" t="s">
        <v>93</v>
      </c>
      <c r="AU11" s="40"/>
      <c r="AV11" s="40"/>
      <c r="AW11" s="40"/>
      <c r="AX11" s="40"/>
      <c r="AY11" s="40"/>
      <c r="AZ11" s="40"/>
      <c r="BA11" s="32" t="s">
        <v>94</v>
      </c>
      <c r="BB11" s="32"/>
      <c r="BC11" s="32"/>
      <c r="BD11" s="32">
        <v>0</v>
      </c>
    </row>
    <row r="12" spans="1:56" s="152" customFormat="1" ht="54">
      <c r="A12" s="153" t="s">
        <v>85</v>
      </c>
      <c r="B12" s="37" t="s">
        <v>17</v>
      </c>
      <c r="C12" s="27" t="s">
        <v>109</v>
      </c>
      <c r="D12" s="27">
        <v>135231</v>
      </c>
      <c r="E12" s="27" t="s">
        <v>110</v>
      </c>
      <c r="F12" s="27" t="s">
        <v>111</v>
      </c>
      <c r="G12" s="27">
        <v>0</v>
      </c>
      <c r="H12" s="28">
        <v>1</v>
      </c>
      <c r="I12" s="28">
        <v>2</v>
      </c>
      <c r="J12" s="27" t="s">
        <v>112</v>
      </c>
      <c r="K12" s="65">
        <v>18186711.662100002</v>
      </c>
      <c r="L12" s="211">
        <v>0</v>
      </c>
      <c r="M12" s="211" t="s">
        <v>90</v>
      </c>
      <c r="N12" s="212">
        <v>1</v>
      </c>
      <c r="O12" s="213">
        <v>0</v>
      </c>
      <c r="P12" s="213">
        <v>0</v>
      </c>
      <c r="Q12" s="211" t="s">
        <v>113</v>
      </c>
      <c r="R12" s="211">
        <v>0</v>
      </c>
      <c r="S12" s="213" t="s">
        <v>114</v>
      </c>
      <c r="T12" s="213" t="s">
        <v>115</v>
      </c>
      <c r="U12" s="213" t="s">
        <v>116</v>
      </c>
      <c r="V12" s="213">
        <v>0</v>
      </c>
      <c r="W12" s="213">
        <v>0</v>
      </c>
      <c r="X12" s="211">
        <v>0</v>
      </c>
      <c r="Y12" s="211" t="s">
        <v>117</v>
      </c>
      <c r="Z12" s="129">
        <f t="shared" si="5"/>
        <v>0</v>
      </c>
      <c r="AA12" s="129">
        <f t="shared" si="6"/>
        <v>0</v>
      </c>
      <c r="AB12" s="129">
        <f t="shared" si="7"/>
        <v>0</v>
      </c>
      <c r="AC12" s="129">
        <f t="shared" si="8"/>
        <v>0</v>
      </c>
      <c r="AD12" s="129">
        <f t="shared" si="9"/>
        <v>1</v>
      </c>
      <c r="AE12" s="127">
        <f t="shared" si="10"/>
        <v>0</v>
      </c>
      <c r="AF12" s="129">
        <f t="shared" si="11"/>
        <v>0</v>
      </c>
      <c r="AG12" s="129">
        <f t="shared" si="12"/>
        <v>0</v>
      </c>
      <c r="AH12" s="129">
        <f t="shared" si="13"/>
        <v>0</v>
      </c>
      <c r="AI12" s="129">
        <f t="shared" si="14"/>
        <v>0</v>
      </c>
      <c r="AJ12" s="130">
        <f t="shared" si="15"/>
        <v>2</v>
      </c>
      <c r="AK12" s="128">
        <f t="shared" si="16"/>
        <v>0</v>
      </c>
      <c r="AL12" s="27">
        <f t="shared" si="17"/>
        <v>0</v>
      </c>
      <c r="AM12" s="27">
        <f t="shared" si="18"/>
        <v>0</v>
      </c>
      <c r="AN12" s="27">
        <f t="shared" si="19"/>
        <v>0</v>
      </c>
      <c r="AO12" s="27">
        <f t="shared" si="20"/>
        <v>0</v>
      </c>
      <c r="AP12" s="100">
        <f t="shared" si="21"/>
        <v>1</v>
      </c>
      <c r="AQ12" s="127">
        <f t="shared" si="22"/>
        <v>0</v>
      </c>
      <c r="AR12" s="43">
        <v>1</v>
      </c>
      <c r="AS12" s="41">
        <f t="shared" si="23"/>
        <v>0</v>
      </c>
      <c r="AT12" s="40" t="s">
        <v>93</v>
      </c>
      <c r="AU12" s="40">
        <v>1</v>
      </c>
      <c r="AV12" s="40"/>
      <c r="AW12" s="40"/>
      <c r="AX12" s="40"/>
      <c r="AY12" s="40"/>
      <c r="AZ12" s="40"/>
      <c r="BA12" s="32" t="s">
        <v>94</v>
      </c>
      <c r="BB12" s="32"/>
      <c r="BC12" s="32"/>
      <c r="BD12" s="32">
        <v>1</v>
      </c>
    </row>
    <row r="13" spans="1:56" s="152" customFormat="1" ht="54">
      <c r="A13" s="153" t="s">
        <v>85</v>
      </c>
      <c r="B13" s="37" t="s">
        <v>17</v>
      </c>
      <c r="C13" s="27" t="s">
        <v>109</v>
      </c>
      <c r="D13" s="27">
        <v>135231</v>
      </c>
      <c r="E13" s="27" t="s">
        <v>110</v>
      </c>
      <c r="F13" s="27" t="s">
        <v>111</v>
      </c>
      <c r="G13" s="27">
        <v>0</v>
      </c>
      <c r="H13" s="28"/>
      <c r="I13" s="28">
        <v>2</v>
      </c>
      <c r="J13" s="27" t="s">
        <v>112</v>
      </c>
      <c r="K13" s="65"/>
      <c r="L13" s="211">
        <v>0</v>
      </c>
      <c r="M13" s="211" t="s">
        <v>90</v>
      </c>
      <c r="N13" s="212">
        <v>1</v>
      </c>
      <c r="O13" s="213">
        <v>0</v>
      </c>
      <c r="P13" s="213">
        <v>0</v>
      </c>
      <c r="Q13" s="211" t="s">
        <v>113</v>
      </c>
      <c r="R13" s="211">
        <v>0</v>
      </c>
      <c r="S13" s="213" t="s">
        <v>114</v>
      </c>
      <c r="T13" s="213" t="s">
        <v>115</v>
      </c>
      <c r="U13" s="213" t="s">
        <v>116</v>
      </c>
      <c r="V13" s="213">
        <v>0</v>
      </c>
      <c r="W13" s="213">
        <v>0</v>
      </c>
      <c r="X13" s="211">
        <v>0</v>
      </c>
      <c r="Y13" s="211" t="s">
        <v>117</v>
      </c>
      <c r="Z13" s="129">
        <f t="shared" si="5"/>
        <v>0</v>
      </c>
      <c r="AA13" s="129">
        <f t="shared" si="6"/>
        <v>0</v>
      </c>
      <c r="AB13" s="129">
        <f t="shared" si="7"/>
        <v>0</v>
      </c>
      <c r="AC13" s="129">
        <f t="shared" si="8"/>
        <v>0</v>
      </c>
      <c r="AD13" s="129">
        <f t="shared" si="9"/>
        <v>1</v>
      </c>
      <c r="AE13" s="127">
        <f t="shared" si="10"/>
        <v>0</v>
      </c>
      <c r="AF13" s="129">
        <f t="shared" si="11"/>
        <v>0</v>
      </c>
      <c r="AG13" s="129">
        <f t="shared" si="12"/>
        <v>0</v>
      </c>
      <c r="AH13" s="129">
        <f t="shared" si="13"/>
        <v>0</v>
      </c>
      <c r="AI13" s="129">
        <f t="shared" si="14"/>
        <v>0</v>
      </c>
      <c r="AJ13" s="130">
        <f t="shared" si="15"/>
        <v>2</v>
      </c>
      <c r="AK13" s="128">
        <f t="shared" si="16"/>
        <v>0</v>
      </c>
      <c r="AL13" s="27">
        <f t="shared" si="17"/>
        <v>0</v>
      </c>
      <c r="AM13" s="27">
        <f t="shared" si="18"/>
        <v>0</v>
      </c>
      <c r="AN13" s="27">
        <f t="shared" si="19"/>
        <v>0</v>
      </c>
      <c r="AO13" s="27">
        <f t="shared" si="20"/>
        <v>0</v>
      </c>
      <c r="AP13" s="100">
        <f t="shared" si="21"/>
        <v>0</v>
      </c>
      <c r="AQ13" s="127">
        <f t="shared" si="22"/>
        <v>0</v>
      </c>
      <c r="AR13" s="43">
        <v>1</v>
      </c>
      <c r="AS13" s="41">
        <f t="shared" si="23"/>
        <v>0</v>
      </c>
      <c r="AT13" s="40" t="s">
        <v>93</v>
      </c>
      <c r="AU13" s="40">
        <v>1</v>
      </c>
      <c r="AV13" s="40"/>
      <c r="AW13" s="40"/>
      <c r="AX13" s="40"/>
      <c r="AY13" s="40"/>
      <c r="AZ13" s="40"/>
      <c r="BA13" s="32" t="s">
        <v>94</v>
      </c>
      <c r="BB13" s="32"/>
      <c r="BC13" s="32"/>
      <c r="BD13" s="32">
        <v>1</v>
      </c>
    </row>
    <row r="14" spans="1:56" s="152" customFormat="1" ht="72">
      <c r="A14" s="153" t="s">
        <v>85</v>
      </c>
      <c r="B14" s="37" t="s">
        <v>17</v>
      </c>
      <c r="C14" s="27" t="s">
        <v>118</v>
      </c>
      <c r="D14" s="27">
        <v>135556</v>
      </c>
      <c r="E14" s="27" t="s">
        <v>119</v>
      </c>
      <c r="F14" s="27" t="s">
        <v>120</v>
      </c>
      <c r="G14" s="27">
        <v>0</v>
      </c>
      <c r="H14" s="28">
        <v>1</v>
      </c>
      <c r="I14" s="28">
        <v>4</v>
      </c>
      <c r="J14" s="27" t="s">
        <v>121</v>
      </c>
      <c r="K14" s="64">
        <v>20828590.340697818</v>
      </c>
      <c r="L14" s="211">
        <v>0</v>
      </c>
      <c r="M14" s="211" t="s">
        <v>90</v>
      </c>
      <c r="N14" s="212">
        <v>1</v>
      </c>
      <c r="O14" s="213">
        <v>0</v>
      </c>
      <c r="P14" s="213">
        <v>0</v>
      </c>
      <c r="Q14" s="211">
        <v>0</v>
      </c>
      <c r="R14" s="211">
        <v>0</v>
      </c>
      <c r="S14" s="213">
        <v>0</v>
      </c>
      <c r="T14" s="213">
        <v>0</v>
      </c>
      <c r="U14" s="213">
        <v>0</v>
      </c>
      <c r="V14" s="213">
        <v>0</v>
      </c>
      <c r="W14" s="213">
        <v>0</v>
      </c>
      <c r="X14" s="211">
        <v>0</v>
      </c>
      <c r="Y14" s="211" t="s">
        <v>122</v>
      </c>
      <c r="Z14" s="129">
        <f t="shared" si="5"/>
        <v>0</v>
      </c>
      <c r="AA14" s="129">
        <f t="shared" si="6"/>
        <v>0</v>
      </c>
      <c r="AB14" s="129">
        <f t="shared" si="7"/>
        <v>0</v>
      </c>
      <c r="AC14" s="129">
        <f t="shared" si="8"/>
        <v>0</v>
      </c>
      <c r="AD14" s="129">
        <f t="shared" si="9"/>
        <v>1</v>
      </c>
      <c r="AE14" s="127">
        <f t="shared" si="10"/>
        <v>0</v>
      </c>
      <c r="AF14" s="129">
        <f t="shared" si="11"/>
        <v>0</v>
      </c>
      <c r="AG14" s="129">
        <f t="shared" si="12"/>
        <v>0</v>
      </c>
      <c r="AH14" s="129">
        <f t="shared" si="13"/>
        <v>0</v>
      </c>
      <c r="AI14" s="129">
        <f t="shared" si="14"/>
        <v>0</v>
      </c>
      <c r="AJ14" s="130">
        <f t="shared" si="15"/>
        <v>4</v>
      </c>
      <c r="AK14" s="128">
        <f t="shared" si="16"/>
        <v>0</v>
      </c>
      <c r="AL14" s="27">
        <f t="shared" si="17"/>
        <v>0</v>
      </c>
      <c r="AM14" s="27">
        <f t="shared" si="18"/>
        <v>0</v>
      </c>
      <c r="AN14" s="27">
        <f t="shared" si="19"/>
        <v>0</v>
      </c>
      <c r="AO14" s="27">
        <f t="shared" si="20"/>
        <v>0</v>
      </c>
      <c r="AP14" s="100">
        <f t="shared" si="21"/>
        <v>1</v>
      </c>
      <c r="AQ14" s="127">
        <f t="shared" si="22"/>
        <v>0</v>
      </c>
      <c r="AR14" s="43">
        <v>1</v>
      </c>
      <c r="AS14" s="41">
        <f t="shared" si="23"/>
        <v>0</v>
      </c>
      <c r="AT14" s="40">
        <v>2.23</v>
      </c>
      <c r="AU14" s="40">
        <v>1</v>
      </c>
      <c r="AV14" s="40"/>
      <c r="AW14" s="40"/>
      <c r="AX14" s="40"/>
      <c r="AY14" s="40"/>
      <c r="AZ14" s="40"/>
      <c r="BA14" s="32" t="s">
        <v>123</v>
      </c>
      <c r="BB14" s="32"/>
      <c r="BC14" s="32"/>
      <c r="BD14" s="32">
        <v>1</v>
      </c>
    </row>
    <row r="15" spans="1:56" s="152" customFormat="1" ht="90">
      <c r="A15" s="153" t="s">
        <v>85</v>
      </c>
      <c r="B15" s="37" t="s">
        <v>17</v>
      </c>
      <c r="C15" s="27" t="s">
        <v>124</v>
      </c>
      <c r="D15" s="27"/>
      <c r="E15" s="27" t="s">
        <v>125</v>
      </c>
      <c r="F15" s="27" t="s">
        <v>126</v>
      </c>
      <c r="G15" s="27">
        <v>0</v>
      </c>
      <c r="H15" s="28">
        <v>1</v>
      </c>
      <c r="I15" s="28">
        <v>4</v>
      </c>
      <c r="J15" s="27" t="s">
        <v>127</v>
      </c>
      <c r="K15" s="64">
        <v>14038425.3807</v>
      </c>
      <c r="L15" s="211">
        <v>0</v>
      </c>
      <c r="M15" s="211" t="s">
        <v>90</v>
      </c>
      <c r="N15" s="212">
        <v>1</v>
      </c>
      <c r="O15" s="213">
        <v>0</v>
      </c>
      <c r="P15" s="213">
        <v>0</v>
      </c>
      <c r="Q15" s="211">
        <v>0</v>
      </c>
      <c r="R15" s="211">
        <v>0</v>
      </c>
      <c r="S15" s="213">
        <v>44404</v>
      </c>
      <c r="T15" s="213">
        <v>44411</v>
      </c>
      <c r="U15" s="213">
        <v>44425</v>
      </c>
      <c r="V15" s="213">
        <v>0</v>
      </c>
      <c r="W15" s="213">
        <v>0</v>
      </c>
      <c r="X15" s="211">
        <v>0</v>
      </c>
      <c r="Y15" s="211">
        <v>0</v>
      </c>
      <c r="Z15" s="129">
        <f t="shared" si="5"/>
        <v>0</v>
      </c>
      <c r="AA15" s="129">
        <f t="shared" si="6"/>
        <v>0</v>
      </c>
      <c r="AB15" s="129">
        <f t="shared" si="7"/>
        <v>0</v>
      </c>
      <c r="AC15" s="129">
        <f t="shared" si="8"/>
        <v>0</v>
      </c>
      <c r="AD15" s="129">
        <f t="shared" si="9"/>
        <v>1</v>
      </c>
      <c r="AE15" s="127">
        <f t="shared" si="10"/>
        <v>0</v>
      </c>
      <c r="AF15" s="129">
        <f t="shared" si="11"/>
        <v>0</v>
      </c>
      <c r="AG15" s="129">
        <f t="shared" si="12"/>
        <v>0</v>
      </c>
      <c r="AH15" s="129">
        <f t="shared" si="13"/>
        <v>0</v>
      </c>
      <c r="AI15" s="129">
        <f t="shared" si="14"/>
        <v>0</v>
      </c>
      <c r="AJ15" s="130">
        <f t="shared" si="15"/>
        <v>4</v>
      </c>
      <c r="AK15" s="128">
        <f t="shared" si="16"/>
        <v>0</v>
      </c>
      <c r="AL15" s="27">
        <f t="shared" si="17"/>
        <v>0</v>
      </c>
      <c r="AM15" s="27">
        <f t="shared" si="18"/>
        <v>0</v>
      </c>
      <c r="AN15" s="27">
        <f t="shared" si="19"/>
        <v>0</v>
      </c>
      <c r="AO15" s="27">
        <f t="shared" si="20"/>
        <v>0</v>
      </c>
      <c r="AP15" s="100">
        <f t="shared" si="21"/>
        <v>1</v>
      </c>
      <c r="AQ15" s="127">
        <f t="shared" si="22"/>
        <v>0</v>
      </c>
      <c r="AR15" s="43">
        <v>1</v>
      </c>
      <c r="AS15" s="41">
        <f t="shared" si="23"/>
        <v>0</v>
      </c>
      <c r="AT15" s="40">
        <v>6.23</v>
      </c>
      <c r="AU15" s="40"/>
      <c r="AV15" s="40"/>
      <c r="AW15" s="40"/>
      <c r="AX15" s="40"/>
      <c r="AY15" s="40"/>
      <c r="AZ15" s="40"/>
      <c r="BA15" s="32" t="s">
        <v>123</v>
      </c>
      <c r="BB15" s="32"/>
      <c r="BC15" s="32"/>
      <c r="BD15" s="32">
        <v>0</v>
      </c>
    </row>
    <row r="16" spans="1:56" s="152" customFormat="1" ht="72">
      <c r="A16" s="153" t="s">
        <v>85</v>
      </c>
      <c r="B16" s="37" t="s">
        <v>17</v>
      </c>
      <c r="C16" s="27" t="s">
        <v>124</v>
      </c>
      <c r="D16" s="27"/>
      <c r="E16" s="27" t="s">
        <v>128</v>
      </c>
      <c r="F16" s="27" t="s">
        <v>129</v>
      </c>
      <c r="G16" s="27">
        <v>0</v>
      </c>
      <c r="H16" s="28">
        <v>1</v>
      </c>
      <c r="I16" s="28">
        <v>4</v>
      </c>
      <c r="J16" s="27" t="s">
        <v>130</v>
      </c>
      <c r="K16" s="64">
        <v>18410762.9113</v>
      </c>
      <c r="L16" s="211">
        <v>0</v>
      </c>
      <c r="M16" s="211" t="s">
        <v>90</v>
      </c>
      <c r="N16" s="212">
        <v>1</v>
      </c>
      <c r="O16" s="213">
        <v>0</v>
      </c>
      <c r="P16" s="213">
        <v>0</v>
      </c>
      <c r="Q16" s="211">
        <v>0</v>
      </c>
      <c r="R16" s="211">
        <v>0</v>
      </c>
      <c r="S16" s="213">
        <v>44404</v>
      </c>
      <c r="T16" s="213">
        <v>44411</v>
      </c>
      <c r="U16" s="213">
        <v>44425</v>
      </c>
      <c r="V16" s="213">
        <v>0</v>
      </c>
      <c r="W16" s="213">
        <v>0</v>
      </c>
      <c r="X16" s="211">
        <v>0</v>
      </c>
      <c r="Y16" s="211" t="s">
        <v>131</v>
      </c>
      <c r="Z16" s="129">
        <f t="shared" si="5"/>
        <v>0</v>
      </c>
      <c r="AA16" s="129">
        <f t="shared" si="6"/>
        <v>0</v>
      </c>
      <c r="AB16" s="129">
        <f t="shared" si="7"/>
        <v>0</v>
      </c>
      <c r="AC16" s="129">
        <f t="shared" si="8"/>
        <v>0</v>
      </c>
      <c r="AD16" s="129">
        <f t="shared" si="9"/>
        <v>1</v>
      </c>
      <c r="AE16" s="127">
        <f t="shared" si="10"/>
        <v>0</v>
      </c>
      <c r="AF16" s="129">
        <f t="shared" si="11"/>
        <v>0</v>
      </c>
      <c r="AG16" s="129">
        <f t="shared" si="12"/>
        <v>0</v>
      </c>
      <c r="AH16" s="129">
        <f t="shared" si="13"/>
        <v>0</v>
      </c>
      <c r="AI16" s="129">
        <f t="shared" si="14"/>
        <v>0</v>
      </c>
      <c r="AJ16" s="130">
        <f t="shared" si="15"/>
        <v>4</v>
      </c>
      <c r="AK16" s="128">
        <f t="shared" si="16"/>
        <v>0</v>
      </c>
      <c r="AL16" s="27">
        <f t="shared" si="17"/>
        <v>0</v>
      </c>
      <c r="AM16" s="27">
        <f t="shared" si="18"/>
        <v>0</v>
      </c>
      <c r="AN16" s="27">
        <f t="shared" si="19"/>
        <v>0</v>
      </c>
      <c r="AO16" s="27">
        <f t="shared" si="20"/>
        <v>0</v>
      </c>
      <c r="AP16" s="100">
        <f t="shared" si="21"/>
        <v>1</v>
      </c>
      <c r="AQ16" s="127">
        <f t="shared" si="22"/>
        <v>0</v>
      </c>
      <c r="AR16" s="43">
        <v>1</v>
      </c>
      <c r="AS16" s="41">
        <f t="shared" si="23"/>
        <v>0</v>
      </c>
      <c r="AT16" s="40">
        <v>6.23</v>
      </c>
      <c r="AU16" s="40">
        <v>1</v>
      </c>
      <c r="AV16" s="76">
        <f>H16</f>
        <v>1</v>
      </c>
      <c r="AW16" s="40"/>
      <c r="AX16" s="40"/>
      <c r="AY16" s="40"/>
      <c r="AZ16" s="40"/>
      <c r="BA16" s="32" t="s">
        <v>123</v>
      </c>
      <c r="BB16" s="32"/>
      <c r="BC16" s="32"/>
      <c r="BD16" s="32">
        <v>0</v>
      </c>
    </row>
    <row r="17" spans="1:56" s="152" customFormat="1" ht="90">
      <c r="A17" s="153" t="s">
        <v>85</v>
      </c>
      <c r="B17" s="37" t="s">
        <v>17</v>
      </c>
      <c r="C17" s="27" t="s">
        <v>132</v>
      </c>
      <c r="D17" s="27">
        <v>136128</v>
      </c>
      <c r="E17" s="27" t="s">
        <v>133</v>
      </c>
      <c r="F17" s="27" t="s">
        <v>134</v>
      </c>
      <c r="G17" s="27">
        <v>0</v>
      </c>
      <c r="H17" s="28">
        <v>1</v>
      </c>
      <c r="I17" s="28">
        <v>3</v>
      </c>
      <c r="J17" s="27" t="s">
        <v>135</v>
      </c>
      <c r="K17" s="64">
        <v>11333380.902100001</v>
      </c>
      <c r="L17" s="211">
        <v>0</v>
      </c>
      <c r="M17" s="211" t="s">
        <v>90</v>
      </c>
      <c r="N17" s="212">
        <v>1</v>
      </c>
      <c r="O17" s="213">
        <v>0</v>
      </c>
      <c r="P17" s="213">
        <v>0</v>
      </c>
      <c r="Q17" s="211">
        <v>0</v>
      </c>
      <c r="R17" s="211">
        <v>0</v>
      </c>
      <c r="S17" s="213">
        <v>0</v>
      </c>
      <c r="T17" s="213">
        <v>0</v>
      </c>
      <c r="U17" s="213">
        <v>0</v>
      </c>
      <c r="V17" s="213">
        <v>0</v>
      </c>
      <c r="W17" s="213">
        <v>0</v>
      </c>
      <c r="X17" s="211">
        <v>0</v>
      </c>
      <c r="Y17" s="211" t="s">
        <v>136</v>
      </c>
      <c r="Z17" s="129">
        <f t="shared" si="5"/>
        <v>0</v>
      </c>
      <c r="AA17" s="129">
        <f t="shared" si="6"/>
        <v>0</v>
      </c>
      <c r="AB17" s="129">
        <f t="shared" si="7"/>
        <v>0</v>
      </c>
      <c r="AC17" s="129">
        <f t="shared" si="8"/>
        <v>0</v>
      </c>
      <c r="AD17" s="129">
        <f t="shared" si="9"/>
        <v>1</v>
      </c>
      <c r="AE17" s="127">
        <f t="shared" si="10"/>
        <v>0</v>
      </c>
      <c r="AF17" s="129">
        <f t="shared" si="11"/>
        <v>0</v>
      </c>
      <c r="AG17" s="129">
        <f t="shared" si="12"/>
        <v>0</v>
      </c>
      <c r="AH17" s="129">
        <f t="shared" si="13"/>
        <v>0</v>
      </c>
      <c r="AI17" s="129">
        <f t="shared" si="14"/>
        <v>0</v>
      </c>
      <c r="AJ17" s="130">
        <f t="shared" si="15"/>
        <v>3</v>
      </c>
      <c r="AK17" s="128">
        <f t="shared" si="16"/>
        <v>0</v>
      </c>
      <c r="AL17" s="27">
        <f t="shared" si="17"/>
        <v>0</v>
      </c>
      <c r="AM17" s="27">
        <f t="shared" si="18"/>
        <v>0</v>
      </c>
      <c r="AN17" s="27">
        <f t="shared" si="19"/>
        <v>0</v>
      </c>
      <c r="AO17" s="27">
        <f t="shared" si="20"/>
        <v>0</v>
      </c>
      <c r="AP17" s="100">
        <f t="shared" si="21"/>
        <v>1</v>
      </c>
      <c r="AQ17" s="127">
        <f t="shared" si="22"/>
        <v>0</v>
      </c>
      <c r="AR17" s="43">
        <v>1</v>
      </c>
      <c r="AS17" s="41">
        <f t="shared" si="23"/>
        <v>0</v>
      </c>
      <c r="AT17" s="40">
        <v>2.23</v>
      </c>
      <c r="AU17" s="40"/>
      <c r="AV17" s="40"/>
      <c r="AW17" s="40"/>
      <c r="AX17" s="40"/>
      <c r="AY17" s="40"/>
      <c r="AZ17" s="40"/>
      <c r="BA17" s="32" t="s">
        <v>123</v>
      </c>
      <c r="BB17" s="32"/>
      <c r="BC17" s="32"/>
      <c r="BD17" s="32">
        <v>0</v>
      </c>
    </row>
    <row r="18" spans="1:56" s="152" customFormat="1" ht="72">
      <c r="A18" s="153" t="s">
        <v>85</v>
      </c>
      <c r="B18" s="37" t="s">
        <v>17</v>
      </c>
      <c r="C18" s="27" t="s">
        <v>132</v>
      </c>
      <c r="D18" s="27">
        <v>136151</v>
      </c>
      <c r="E18" s="27" t="s">
        <v>137</v>
      </c>
      <c r="F18" s="27" t="s">
        <v>138</v>
      </c>
      <c r="G18" s="27">
        <v>0</v>
      </c>
      <c r="H18" s="28">
        <v>1</v>
      </c>
      <c r="I18" s="28">
        <v>2</v>
      </c>
      <c r="J18" s="27" t="s">
        <v>139</v>
      </c>
      <c r="K18" s="65">
        <v>20714406.06139439</v>
      </c>
      <c r="L18" s="211">
        <v>0</v>
      </c>
      <c r="M18" s="211" t="s">
        <v>90</v>
      </c>
      <c r="N18" s="212">
        <v>1</v>
      </c>
      <c r="O18" s="213">
        <v>0</v>
      </c>
      <c r="P18" s="213">
        <v>0</v>
      </c>
      <c r="Q18" s="211">
        <v>0</v>
      </c>
      <c r="R18" s="211">
        <v>0</v>
      </c>
      <c r="S18" s="213">
        <v>0</v>
      </c>
      <c r="T18" s="213">
        <v>0</v>
      </c>
      <c r="U18" s="213">
        <v>0</v>
      </c>
      <c r="V18" s="213">
        <v>0</v>
      </c>
      <c r="W18" s="213">
        <v>0</v>
      </c>
      <c r="X18" s="211">
        <v>0</v>
      </c>
      <c r="Y18" s="211">
        <v>0</v>
      </c>
      <c r="Z18" s="129">
        <f t="shared" si="5"/>
        <v>0</v>
      </c>
      <c r="AA18" s="129">
        <f t="shared" si="6"/>
        <v>0</v>
      </c>
      <c r="AB18" s="129">
        <f t="shared" si="7"/>
        <v>0</v>
      </c>
      <c r="AC18" s="129">
        <f t="shared" si="8"/>
        <v>0</v>
      </c>
      <c r="AD18" s="129">
        <f t="shared" si="9"/>
        <v>1</v>
      </c>
      <c r="AE18" s="127">
        <f t="shared" si="10"/>
        <v>0</v>
      </c>
      <c r="AF18" s="129">
        <f t="shared" si="11"/>
        <v>0</v>
      </c>
      <c r="AG18" s="129">
        <f t="shared" si="12"/>
        <v>0</v>
      </c>
      <c r="AH18" s="129">
        <f t="shared" si="13"/>
        <v>0</v>
      </c>
      <c r="AI18" s="129">
        <f t="shared" si="14"/>
        <v>0</v>
      </c>
      <c r="AJ18" s="130">
        <f t="shared" si="15"/>
        <v>2</v>
      </c>
      <c r="AK18" s="128">
        <f t="shared" si="16"/>
        <v>0</v>
      </c>
      <c r="AL18" s="27">
        <f t="shared" si="17"/>
        <v>0</v>
      </c>
      <c r="AM18" s="27">
        <f t="shared" si="18"/>
        <v>0</v>
      </c>
      <c r="AN18" s="27">
        <f t="shared" si="19"/>
        <v>0</v>
      </c>
      <c r="AO18" s="27">
        <f t="shared" si="20"/>
        <v>0</v>
      </c>
      <c r="AP18" s="100">
        <f t="shared" si="21"/>
        <v>1</v>
      </c>
      <c r="AQ18" s="127">
        <f t="shared" si="22"/>
        <v>0</v>
      </c>
      <c r="AR18" s="43">
        <v>1</v>
      </c>
      <c r="AS18" s="41">
        <f t="shared" si="23"/>
        <v>0</v>
      </c>
      <c r="AT18" s="40">
        <v>2.23</v>
      </c>
      <c r="AU18" s="40"/>
      <c r="AV18" s="40"/>
      <c r="AW18" s="40"/>
      <c r="AX18" s="40"/>
      <c r="AY18" s="40"/>
      <c r="AZ18" s="40"/>
      <c r="BA18" s="32" t="s">
        <v>123</v>
      </c>
      <c r="BB18" s="32"/>
      <c r="BC18" s="32"/>
      <c r="BD18" s="32">
        <v>1</v>
      </c>
    </row>
    <row r="19" spans="1:56" s="152" customFormat="1" ht="72">
      <c r="A19" s="153" t="s">
        <v>85</v>
      </c>
      <c r="B19" s="37" t="s">
        <v>17</v>
      </c>
      <c r="C19" s="27" t="s">
        <v>132</v>
      </c>
      <c r="D19" s="27">
        <v>136151</v>
      </c>
      <c r="E19" s="27" t="s">
        <v>137</v>
      </c>
      <c r="F19" s="27" t="s">
        <v>138</v>
      </c>
      <c r="G19" s="27">
        <v>0</v>
      </c>
      <c r="H19" s="28"/>
      <c r="I19" s="28">
        <v>2</v>
      </c>
      <c r="J19" s="27" t="s">
        <v>140</v>
      </c>
      <c r="K19" s="65"/>
      <c r="L19" s="211">
        <v>0</v>
      </c>
      <c r="M19" s="211" t="s">
        <v>90</v>
      </c>
      <c r="N19" s="212">
        <v>1</v>
      </c>
      <c r="O19" s="213">
        <v>0</v>
      </c>
      <c r="P19" s="213">
        <v>0</v>
      </c>
      <c r="Q19" s="211">
        <v>0</v>
      </c>
      <c r="R19" s="211">
        <v>0</v>
      </c>
      <c r="S19" s="213">
        <v>0</v>
      </c>
      <c r="T19" s="213">
        <v>0</v>
      </c>
      <c r="U19" s="213">
        <v>0</v>
      </c>
      <c r="V19" s="213">
        <v>0</v>
      </c>
      <c r="W19" s="213">
        <v>0</v>
      </c>
      <c r="X19" s="211">
        <v>0</v>
      </c>
      <c r="Y19" s="211">
        <v>0</v>
      </c>
      <c r="Z19" s="129">
        <f t="shared" si="5"/>
        <v>0</v>
      </c>
      <c r="AA19" s="129">
        <f t="shared" si="6"/>
        <v>0</v>
      </c>
      <c r="AB19" s="129">
        <f t="shared" si="7"/>
        <v>0</v>
      </c>
      <c r="AC19" s="129">
        <f t="shared" si="8"/>
        <v>0</v>
      </c>
      <c r="AD19" s="129">
        <f t="shared" si="9"/>
        <v>1</v>
      </c>
      <c r="AE19" s="127">
        <f t="shared" si="10"/>
        <v>0</v>
      </c>
      <c r="AF19" s="129">
        <f t="shared" si="11"/>
        <v>0</v>
      </c>
      <c r="AG19" s="129">
        <f t="shared" si="12"/>
        <v>0</v>
      </c>
      <c r="AH19" s="129">
        <f t="shared" si="13"/>
        <v>0</v>
      </c>
      <c r="AI19" s="129">
        <f t="shared" si="14"/>
        <v>0</v>
      </c>
      <c r="AJ19" s="130">
        <f t="shared" si="15"/>
        <v>2</v>
      </c>
      <c r="AK19" s="128">
        <f t="shared" si="16"/>
        <v>0</v>
      </c>
      <c r="AL19" s="27">
        <f t="shared" si="17"/>
        <v>0</v>
      </c>
      <c r="AM19" s="27">
        <f t="shared" si="18"/>
        <v>0</v>
      </c>
      <c r="AN19" s="27">
        <f t="shared" si="19"/>
        <v>0</v>
      </c>
      <c r="AO19" s="27">
        <f t="shared" si="20"/>
        <v>0</v>
      </c>
      <c r="AP19" s="100">
        <f t="shared" si="21"/>
        <v>0</v>
      </c>
      <c r="AQ19" s="127">
        <f t="shared" si="22"/>
        <v>0</v>
      </c>
      <c r="AR19" s="43">
        <v>1</v>
      </c>
      <c r="AS19" s="41">
        <f t="shared" si="23"/>
        <v>0</v>
      </c>
      <c r="AT19" s="40">
        <v>2.23</v>
      </c>
      <c r="AU19" s="40"/>
      <c r="AV19" s="40"/>
      <c r="AW19" s="40"/>
      <c r="AX19" s="40"/>
      <c r="AY19" s="40"/>
      <c r="AZ19" s="40"/>
      <c r="BA19" s="32" t="s">
        <v>123</v>
      </c>
      <c r="BB19" s="32"/>
      <c r="BC19" s="32"/>
      <c r="BD19" s="32">
        <v>1</v>
      </c>
    </row>
    <row r="20" spans="1:56" s="152" customFormat="1" ht="72">
      <c r="A20" s="153" t="s">
        <v>85</v>
      </c>
      <c r="B20" s="37" t="s">
        <v>17</v>
      </c>
      <c r="C20" s="27" t="s">
        <v>141</v>
      </c>
      <c r="D20" s="27">
        <v>136284</v>
      </c>
      <c r="E20" s="27" t="s">
        <v>142</v>
      </c>
      <c r="F20" s="27" t="s">
        <v>143</v>
      </c>
      <c r="G20" s="27">
        <v>0</v>
      </c>
      <c r="H20" s="28">
        <v>1</v>
      </c>
      <c r="I20" s="28">
        <v>2</v>
      </c>
      <c r="J20" s="27" t="s">
        <v>144</v>
      </c>
      <c r="K20" s="65">
        <v>27229155.307600003</v>
      </c>
      <c r="L20" s="211">
        <v>0</v>
      </c>
      <c r="M20" s="211" t="s">
        <v>90</v>
      </c>
      <c r="N20" s="212">
        <v>1</v>
      </c>
      <c r="O20" s="213">
        <v>0</v>
      </c>
      <c r="P20" s="213">
        <v>0</v>
      </c>
      <c r="Q20" s="211">
        <v>0</v>
      </c>
      <c r="R20" s="211">
        <v>0</v>
      </c>
      <c r="S20" s="213">
        <v>0</v>
      </c>
      <c r="T20" s="213">
        <v>0</v>
      </c>
      <c r="U20" s="213" t="s">
        <v>145</v>
      </c>
      <c r="V20" s="213">
        <v>0</v>
      </c>
      <c r="W20" s="213">
        <v>0</v>
      </c>
      <c r="X20" s="211">
        <v>0</v>
      </c>
      <c r="Y20" s="211">
        <v>0</v>
      </c>
      <c r="Z20" s="129">
        <f t="shared" si="5"/>
        <v>0</v>
      </c>
      <c r="AA20" s="129">
        <f t="shared" si="6"/>
        <v>0</v>
      </c>
      <c r="AB20" s="129">
        <f t="shared" si="7"/>
        <v>0</v>
      </c>
      <c r="AC20" s="129">
        <f t="shared" si="8"/>
        <v>0</v>
      </c>
      <c r="AD20" s="129">
        <f t="shared" si="9"/>
        <v>1</v>
      </c>
      <c r="AE20" s="127">
        <f t="shared" si="10"/>
        <v>0</v>
      </c>
      <c r="AF20" s="129">
        <f t="shared" si="11"/>
        <v>0</v>
      </c>
      <c r="AG20" s="129">
        <f t="shared" si="12"/>
        <v>0</v>
      </c>
      <c r="AH20" s="129">
        <f t="shared" si="13"/>
        <v>0</v>
      </c>
      <c r="AI20" s="129">
        <f t="shared" si="14"/>
        <v>0</v>
      </c>
      <c r="AJ20" s="130">
        <f t="shared" si="15"/>
        <v>2</v>
      </c>
      <c r="AK20" s="128">
        <f t="shared" si="16"/>
        <v>0</v>
      </c>
      <c r="AL20" s="27">
        <f t="shared" si="17"/>
        <v>0</v>
      </c>
      <c r="AM20" s="27">
        <f t="shared" si="18"/>
        <v>0</v>
      </c>
      <c r="AN20" s="27">
        <f t="shared" si="19"/>
        <v>0</v>
      </c>
      <c r="AO20" s="27">
        <f t="shared" si="20"/>
        <v>0</v>
      </c>
      <c r="AP20" s="100">
        <f t="shared" si="21"/>
        <v>1</v>
      </c>
      <c r="AQ20" s="127">
        <f t="shared" si="22"/>
        <v>0</v>
      </c>
      <c r="AR20" s="43">
        <v>1</v>
      </c>
      <c r="AS20" s="41">
        <f t="shared" si="23"/>
        <v>0</v>
      </c>
      <c r="AT20" s="40" t="s">
        <v>93</v>
      </c>
      <c r="AU20" s="40"/>
      <c r="AV20" s="40"/>
      <c r="AW20" s="40"/>
      <c r="AX20" s="40"/>
      <c r="AY20" s="40"/>
      <c r="AZ20" s="40"/>
      <c r="BA20" s="32" t="s">
        <v>94</v>
      </c>
      <c r="BB20" s="32"/>
      <c r="BC20" s="32"/>
      <c r="BD20" s="32">
        <v>1</v>
      </c>
    </row>
    <row r="21" spans="1:56" s="152" customFormat="1" ht="72">
      <c r="A21" s="153" t="s">
        <v>85</v>
      </c>
      <c r="B21" s="37" t="s">
        <v>17</v>
      </c>
      <c r="C21" s="27" t="s">
        <v>141</v>
      </c>
      <c r="D21" s="27">
        <v>136284</v>
      </c>
      <c r="E21" s="27" t="s">
        <v>142</v>
      </c>
      <c r="F21" s="27" t="s">
        <v>143</v>
      </c>
      <c r="G21" s="27">
        <v>0</v>
      </c>
      <c r="H21" s="28"/>
      <c r="I21" s="28">
        <v>2</v>
      </c>
      <c r="J21" s="27" t="s">
        <v>146</v>
      </c>
      <c r="K21" s="65"/>
      <c r="L21" s="211">
        <v>0</v>
      </c>
      <c r="M21" s="211" t="s">
        <v>90</v>
      </c>
      <c r="N21" s="212">
        <v>1</v>
      </c>
      <c r="O21" s="213">
        <v>0</v>
      </c>
      <c r="P21" s="213">
        <v>0</v>
      </c>
      <c r="Q21" s="211">
        <v>0</v>
      </c>
      <c r="R21" s="211">
        <v>0</v>
      </c>
      <c r="S21" s="213">
        <v>0</v>
      </c>
      <c r="T21" s="213">
        <v>0</v>
      </c>
      <c r="U21" s="213" t="s">
        <v>145</v>
      </c>
      <c r="V21" s="213">
        <v>0</v>
      </c>
      <c r="W21" s="213">
        <v>0</v>
      </c>
      <c r="X21" s="211">
        <v>0</v>
      </c>
      <c r="Y21" s="211">
        <v>0</v>
      </c>
      <c r="Z21" s="129">
        <f t="shared" si="5"/>
        <v>0</v>
      </c>
      <c r="AA21" s="129">
        <f t="shared" si="6"/>
        <v>0</v>
      </c>
      <c r="AB21" s="129">
        <f t="shared" si="7"/>
        <v>0</v>
      </c>
      <c r="AC21" s="129">
        <f t="shared" si="8"/>
        <v>0</v>
      </c>
      <c r="AD21" s="129">
        <f t="shared" si="9"/>
        <v>1</v>
      </c>
      <c r="AE21" s="127">
        <f t="shared" si="10"/>
        <v>0</v>
      </c>
      <c r="AF21" s="129">
        <f t="shared" si="11"/>
        <v>0</v>
      </c>
      <c r="AG21" s="129">
        <f t="shared" si="12"/>
        <v>0</v>
      </c>
      <c r="AH21" s="129">
        <f t="shared" si="13"/>
        <v>0</v>
      </c>
      <c r="AI21" s="129">
        <f t="shared" si="14"/>
        <v>0</v>
      </c>
      <c r="AJ21" s="130">
        <f t="shared" si="15"/>
        <v>2</v>
      </c>
      <c r="AK21" s="128">
        <f t="shared" si="16"/>
        <v>0</v>
      </c>
      <c r="AL21" s="27">
        <f t="shared" si="17"/>
        <v>0</v>
      </c>
      <c r="AM21" s="27">
        <f t="shared" si="18"/>
        <v>0</v>
      </c>
      <c r="AN21" s="27">
        <f t="shared" si="19"/>
        <v>0</v>
      </c>
      <c r="AO21" s="27">
        <f t="shared" si="20"/>
        <v>0</v>
      </c>
      <c r="AP21" s="100">
        <f t="shared" si="21"/>
        <v>0</v>
      </c>
      <c r="AQ21" s="127">
        <f t="shared" si="22"/>
        <v>0</v>
      </c>
      <c r="AR21" s="43">
        <v>1</v>
      </c>
      <c r="AS21" s="41">
        <f t="shared" si="23"/>
        <v>0</v>
      </c>
      <c r="AT21" s="40" t="s">
        <v>93</v>
      </c>
      <c r="AU21" s="40"/>
      <c r="AV21" s="40"/>
      <c r="AW21" s="40"/>
      <c r="AX21" s="40"/>
      <c r="AY21" s="40"/>
      <c r="AZ21" s="40"/>
      <c r="BA21" s="32" t="s">
        <v>94</v>
      </c>
      <c r="BB21" s="32"/>
      <c r="BC21" s="32"/>
      <c r="BD21" s="32">
        <v>1</v>
      </c>
    </row>
    <row r="22" spans="1:56" s="152" customFormat="1" ht="72">
      <c r="A22" s="153" t="s">
        <v>85</v>
      </c>
      <c r="B22" s="37" t="s">
        <v>17</v>
      </c>
      <c r="C22" s="27" t="s">
        <v>147</v>
      </c>
      <c r="D22" s="27">
        <v>136157</v>
      </c>
      <c r="E22" s="27" t="s">
        <v>148</v>
      </c>
      <c r="F22" s="27" t="s">
        <v>149</v>
      </c>
      <c r="G22" s="27">
        <v>0</v>
      </c>
      <c r="H22" s="28">
        <v>1</v>
      </c>
      <c r="I22" s="28">
        <v>4</v>
      </c>
      <c r="J22" s="27" t="s">
        <v>150</v>
      </c>
      <c r="K22" s="64">
        <v>15304902.174900001</v>
      </c>
      <c r="L22" s="211">
        <v>0</v>
      </c>
      <c r="M22" s="211" t="s">
        <v>151</v>
      </c>
      <c r="N22" s="212">
        <v>1</v>
      </c>
      <c r="O22" s="213">
        <v>0</v>
      </c>
      <c r="P22" s="213">
        <v>0</v>
      </c>
      <c r="Q22" s="211">
        <v>0</v>
      </c>
      <c r="R22" s="211">
        <v>0</v>
      </c>
      <c r="S22" s="213">
        <v>0</v>
      </c>
      <c r="T22" s="213">
        <v>0</v>
      </c>
      <c r="U22" s="213">
        <v>0</v>
      </c>
      <c r="V22" s="213">
        <v>0</v>
      </c>
      <c r="W22" s="213">
        <v>0</v>
      </c>
      <c r="X22" s="211">
        <v>0</v>
      </c>
      <c r="Y22" s="211">
        <v>0</v>
      </c>
      <c r="Z22" s="129">
        <f t="shared" si="5"/>
        <v>0</v>
      </c>
      <c r="AA22" s="129">
        <f t="shared" si="6"/>
        <v>0</v>
      </c>
      <c r="AB22" s="129">
        <f t="shared" si="7"/>
        <v>0</v>
      </c>
      <c r="AC22" s="129">
        <f t="shared" si="8"/>
        <v>0</v>
      </c>
      <c r="AD22" s="129">
        <f t="shared" si="9"/>
        <v>1</v>
      </c>
      <c r="AE22" s="127">
        <f t="shared" si="10"/>
        <v>0</v>
      </c>
      <c r="AF22" s="129">
        <f t="shared" si="11"/>
        <v>0</v>
      </c>
      <c r="AG22" s="129">
        <f t="shared" si="12"/>
        <v>0</v>
      </c>
      <c r="AH22" s="129">
        <f t="shared" si="13"/>
        <v>0</v>
      </c>
      <c r="AI22" s="129">
        <f t="shared" si="14"/>
        <v>0</v>
      </c>
      <c r="AJ22" s="130">
        <f t="shared" si="15"/>
        <v>4</v>
      </c>
      <c r="AK22" s="128">
        <f t="shared" si="16"/>
        <v>0</v>
      </c>
      <c r="AL22" s="27">
        <f t="shared" si="17"/>
        <v>0</v>
      </c>
      <c r="AM22" s="27">
        <f t="shared" si="18"/>
        <v>0</v>
      </c>
      <c r="AN22" s="27">
        <f t="shared" si="19"/>
        <v>0</v>
      </c>
      <c r="AO22" s="27">
        <f t="shared" si="20"/>
        <v>0</v>
      </c>
      <c r="AP22" s="100">
        <f t="shared" si="21"/>
        <v>1</v>
      </c>
      <c r="AQ22" s="127">
        <f t="shared" si="22"/>
        <v>0</v>
      </c>
      <c r="AR22" s="43">
        <v>1</v>
      </c>
      <c r="AS22" s="41">
        <f t="shared" si="23"/>
        <v>0</v>
      </c>
      <c r="AT22" s="40" t="s">
        <v>93</v>
      </c>
      <c r="AU22" s="40">
        <v>1</v>
      </c>
      <c r="AV22" s="40"/>
      <c r="AW22" s="40"/>
      <c r="AX22" s="40"/>
      <c r="AY22" s="40"/>
      <c r="AZ22" s="40"/>
      <c r="BA22" s="32" t="s">
        <v>94</v>
      </c>
      <c r="BB22" s="32"/>
      <c r="BC22" s="32"/>
      <c r="BD22" s="32">
        <v>0</v>
      </c>
    </row>
    <row r="23" spans="1:56" s="152" customFormat="1" ht="126">
      <c r="A23" s="153" t="s">
        <v>85</v>
      </c>
      <c r="B23" s="37" t="s">
        <v>17</v>
      </c>
      <c r="C23" s="27" t="s">
        <v>147</v>
      </c>
      <c r="D23" s="27">
        <v>136182</v>
      </c>
      <c r="E23" s="27" t="s">
        <v>152</v>
      </c>
      <c r="F23" s="27" t="s">
        <v>147</v>
      </c>
      <c r="G23" s="27">
        <v>0</v>
      </c>
      <c r="H23" s="28">
        <v>1</v>
      </c>
      <c r="I23" s="28">
        <v>4</v>
      </c>
      <c r="J23" s="27" t="s">
        <v>153</v>
      </c>
      <c r="K23" s="64">
        <v>15364666.079778619</v>
      </c>
      <c r="L23" s="211">
        <v>0</v>
      </c>
      <c r="M23" s="211" t="s">
        <v>90</v>
      </c>
      <c r="N23" s="212">
        <v>1</v>
      </c>
      <c r="O23" s="213">
        <v>0</v>
      </c>
      <c r="P23" s="213">
        <v>0</v>
      </c>
      <c r="Q23" s="211">
        <v>0</v>
      </c>
      <c r="R23" s="211">
        <v>0</v>
      </c>
      <c r="S23" s="213">
        <v>44385</v>
      </c>
      <c r="T23" s="213">
        <v>44391</v>
      </c>
      <c r="U23" s="213">
        <v>44404</v>
      </c>
      <c r="V23" s="213">
        <v>0</v>
      </c>
      <c r="W23" s="213">
        <v>0</v>
      </c>
      <c r="X23" s="211">
        <v>0</v>
      </c>
      <c r="Y23" s="211" t="s">
        <v>154</v>
      </c>
      <c r="Z23" s="129">
        <f t="shared" si="5"/>
        <v>0</v>
      </c>
      <c r="AA23" s="129">
        <f t="shared" si="6"/>
        <v>0</v>
      </c>
      <c r="AB23" s="129">
        <f t="shared" si="7"/>
        <v>0</v>
      </c>
      <c r="AC23" s="129">
        <f t="shared" si="8"/>
        <v>0</v>
      </c>
      <c r="AD23" s="129">
        <f t="shared" si="9"/>
        <v>1</v>
      </c>
      <c r="AE23" s="127">
        <f t="shared" si="10"/>
        <v>0</v>
      </c>
      <c r="AF23" s="129">
        <f t="shared" si="11"/>
        <v>0</v>
      </c>
      <c r="AG23" s="129">
        <f t="shared" si="12"/>
        <v>0</v>
      </c>
      <c r="AH23" s="129">
        <f t="shared" si="13"/>
        <v>0</v>
      </c>
      <c r="AI23" s="129">
        <f t="shared" si="14"/>
        <v>0</v>
      </c>
      <c r="AJ23" s="130">
        <f t="shared" si="15"/>
        <v>4</v>
      </c>
      <c r="AK23" s="128">
        <f t="shared" si="16"/>
        <v>0</v>
      </c>
      <c r="AL23" s="27">
        <f t="shared" si="17"/>
        <v>0</v>
      </c>
      <c r="AM23" s="27">
        <f t="shared" si="18"/>
        <v>0</v>
      </c>
      <c r="AN23" s="27">
        <f t="shared" si="19"/>
        <v>0</v>
      </c>
      <c r="AO23" s="27">
        <f t="shared" si="20"/>
        <v>0</v>
      </c>
      <c r="AP23" s="100">
        <f t="shared" si="21"/>
        <v>1</v>
      </c>
      <c r="AQ23" s="127">
        <f t="shared" si="22"/>
        <v>0</v>
      </c>
      <c r="AR23" s="43">
        <v>1</v>
      </c>
      <c r="AS23" s="41">
        <f t="shared" si="23"/>
        <v>0</v>
      </c>
      <c r="AT23" s="40">
        <v>2.23</v>
      </c>
      <c r="AU23" s="40">
        <v>1</v>
      </c>
      <c r="AV23" s="40"/>
      <c r="AW23" s="40"/>
      <c r="AX23" s="40"/>
      <c r="AY23" s="40"/>
      <c r="AZ23" s="40"/>
      <c r="BA23" s="32" t="s">
        <v>123</v>
      </c>
      <c r="BB23" s="32"/>
      <c r="BC23" s="32"/>
      <c r="BD23" s="32">
        <v>0</v>
      </c>
    </row>
    <row r="24" spans="1:56" s="152" customFormat="1" ht="90">
      <c r="A24" s="153" t="s">
        <v>85</v>
      </c>
      <c r="B24" s="37" t="s">
        <v>18</v>
      </c>
      <c r="C24" s="27" t="s">
        <v>155</v>
      </c>
      <c r="D24" s="27">
        <v>131592</v>
      </c>
      <c r="E24" s="27" t="s">
        <v>156</v>
      </c>
      <c r="F24" s="27" t="s">
        <v>157</v>
      </c>
      <c r="G24" s="27">
        <v>2</v>
      </c>
      <c r="H24" s="28">
        <v>1</v>
      </c>
      <c r="I24" s="28">
        <v>2</v>
      </c>
      <c r="J24" s="27" t="s">
        <v>158</v>
      </c>
      <c r="K24" s="65">
        <v>21247319.318700001</v>
      </c>
      <c r="L24" s="211">
        <v>0</v>
      </c>
      <c r="M24" s="211" t="s">
        <v>151</v>
      </c>
      <c r="N24" s="212">
        <v>1</v>
      </c>
      <c r="O24" s="213">
        <v>0</v>
      </c>
      <c r="P24" s="213">
        <v>0</v>
      </c>
      <c r="Q24" s="211" t="s">
        <v>159</v>
      </c>
      <c r="R24" s="211">
        <v>0</v>
      </c>
      <c r="S24" s="213" t="s">
        <v>160</v>
      </c>
      <c r="T24" s="213" t="s">
        <v>161</v>
      </c>
      <c r="U24" s="213" t="s">
        <v>162</v>
      </c>
      <c r="V24" s="213">
        <v>0</v>
      </c>
      <c r="W24" s="213">
        <v>0</v>
      </c>
      <c r="X24" s="211">
        <v>0</v>
      </c>
      <c r="Y24" s="211">
        <v>0</v>
      </c>
      <c r="Z24" s="129">
        <f t="shared" si="5"/>
        <v>0</v>
      </c>
      <c r="AA24" s="129">
        <f t="shared" si="6"/>
        <v>0</v>
      </c>
      <c r="AB24" s="129">
        <f t="shared" si="7"/>
        <v>0</v>
      </c>
      <c r="AC24" s="129">
        <f t="shared" si="8"/>
        <v>0</v>
      </c>
      <c r="AD24" s="129">
        <f t="shared" si="9"/>
        <v>1</v>
      </c>
      <c r="AE24" s="127">
        <f t="shared" si="10"/>
        <v>0</v>
      </c>
      <c r="AF24" s="129">
        <f t="shared" si="11"/>
        <v>0</v>
      </c>
      <c r="AG24" s="129">
        <f t="shared" si="12"/>
        <v>0</v>
      </c>
      <c r="AH24" s="129">
        <f t="shared" si="13"/>
        <v>0</v>
      </c>
      <c r="AI24" s="129">
        <f t="shared" si="14"/>
        <v>0</v>
      </c>
      <c r="AJ24" s="130">
        <f t="shared" si="15"/>
        <v>2</v>
      </c>
      <c r="AK24" s="128">
        <f t="shared" si="16"/>
        <v>0</v>
      </c>
      <c r="AL24" s="27">
        <f t="shared" si="17"/>
        <v>0</v>
      </c>
      <c r="AM24" s="27">
        <f t="shared" si="18"/>
        <v>0</v>
      </c>
      <c r="AN24" s="27">
        <f t="shared" si="19"/>
        <v>0</v>
      </c>
      <c r="AO24" s="27">
        <f t="shared" si="20"/>
        <v>0</v>
      </c>
      <c r="AP24" s="100">
        <f t="shared" si="21"/>
        <v>1</v>
      </c>
      <c r="AQ24" s="127">
        <f t="shared" si="22"/>
        <v>0</v>
      </c>
      <c r="AR24" s="43">
        <v>1</v>
      </c>
      <c r="AS24" s="41">
        <f t="shared" si="23"/>
        <v>0</v>
      </c>
      <c r="AT24" s="40" t="s">
        <v>93</v>
      </c>
      <c r="AU24" s="40">
        <v>1</v>
      </c>
      <c r="AV24" s="40"/>
      <c r="AW24" s="40"/>
      <c r="AX24" s="40"/>
      <c r="AY24" s="40"/>
      <c r="AZ24" s="40"/>
      <c r="BA24" s="32" t="s">
        <v>94</v>
      </c>
      <c r="BB24" s="32"/>
      <c r="BC24" s="32"/>
      <c r="BD24" s="32">
        <v>1</v>
      </c>
    </row>
    <row r="25" spans="1:56" s="152" customFormat="1" ht="90">
      <c r="A25" s="153" t="s">
        <v>85</v>
      </c>
      <c r="B25" s="37" t="s">
        <v>18</v>
      </c>
      <c r="C25" s="27" t="s">
        <v>155</v>
      </c>
      <c r="D25" s="27">
        <v>131592</v>
      </c>
      <c r="E25" s="27" t="s">
        <v>156</v>
      </c>
      <c r="F25" s="27" t="s">
        <v>157</v>
      </c>
      <c r="G25" s="27">
        <v>2</v>
      </c>
      <c r="H25" s="28"/>
      <c r="I25" s="28">
        <v>2</v>
      </c>
      <c r="J25" s="27" t="s">
        <v>158</v>
      </c>
      <c r="K25" s="65"/>
      <c r="L25" s="211">
        <v>0</v>
      </c>
      <c r="M25" s="211" t="s">
        <v>151</v>
      </c>
      <c r="N25" s="212">
        <v>1</v>
      </c>
      <c r="O25" s="213">
        <v>0</v>
      </c>
      <c r="P25" s="213">
        <v>0</v>
      </c>
      <c r="Q25" s="211" t="s">
        <v>159</v>
      </c>
      <c r="R25" s="211">
        <v>0</v>
      </c>
      <c r="S25" s="213" t="s">
        <v>160</v>
      </c>
      <c r="T25" s="213" t="s">
        <v>161</v>
      </c>
      <c r="U25" s="213" t="s">
        <v>162</v>
      </c>
      <c r="V25" s="213">
        <v>0</v>
      </c>
      <c r="W25" s="213">
        <v>0</v>
      </c>
      <c r="X25" s="211">
        <v>0</v>
      </c>
      <c r="Y25" s="211">
        <v>0</v>
      </c>
      <c r="Z25" s="129">
        <f t="shared" si="5"/>
        <v>0</v>
      </c>
      <c r="AA25" s="129">
        <f t="shared" si="6"/>
        <v>0</v>
      </c>
      <c r="AB25" s="129">
        <f t="shared" si="7"/>
        <v>0</v>
      </c>
      <c r="AC25" s="129">
        <f t="shared" si="8"/>
        <v>0</v>
      </c>
      <c r="AD25" s="129">
        <f t="shared" si="9"/>
        <v>1</v>
      </c>
      <c r="AE25" s="127">
        <f t="shared" si="10"/>
        <v>0</v>
      </c>
      <c r="AF25" s="129">
        <f t="shared" si="11"/>
        <v>0</v>
      </c>
      <c r="AG25" s="129">
        <f t="shared" si="12"/>
        <v>0</v>
      </c>
      <c r="AH25" s="129">
        <f t="shared" si="13"/>
        <v>0</v>
      </c>
      <c r="AI25" s="129">
        <f t="shared" si="14"/>
        <v>0</v>
      </c>
      <c r="AJ25" s="130">
        <f t="shared" si="15"/>
        <v>2</v>
      </c>
      <c r="AK25" s="128">
        <f t="shared" si="16"/>
        <v>0</v>
      </c>
      <c r="AL25" s="27">
        <f t="shared" si="17"/>
        <v>0</v>
      </c>
      <c r="AM25" s="27">
        <f t="shared" si="18"/>
        <v>0</v>
      </c>
      <c r="AN25" s="27">
        <f t="shared" si="19"/>
        <v>0</v>
      </c>
      <c r="AO25" s="27">
        <f t="shared" si="20"/>
        <v>0</v>
      </c>
      <c r="AP25" s="100">
        <f t="shared" si="21"/>
        <v>0</v>
      </c>
      <c r="AQ25" s="127">
        <f t="shared" si="22"/>
        <v>0</v>
      </c>
      <c r="AR25" s="43">
        <v>1</v>
      </c>
      <c r="AS25" s="41">
        <f t="shared" si="23"/>
        <v>0</v>
      </c>
      <c r="AT25" s="40" t="s">
        <v>93</v>
      </c>
      <c r="AU25" s="40">
        <v>1</v>
      </c>
      <c r="AV25" s="40"/>
      <c r="AW25" s="40"/>
      <c r="AX25" s="40"/>
      <c r="AY25" s="40"/>
      <c r="AZ25" s="40"/>
      <c r="BA25" s="32" t="s">
        <v>94</v>
      </c>
      <c r="BB25" s="32"/>
      <c r="BC25" s="32"/>
      <c r="BD25" s="32">
        <v>1</v>
      </c>
    </row>
    <row r="26" spans="1:56" s="152" customFormat="1" ht="72">
      <c r="A26" s="153" t="s">
        <v>85</v>
      </c>
      <c r="B26" s="37" t="s">
        <v>18</v>
      </c>
      <c r="C26" s="27" t="s">
        <v>163</v>
      </c>
      <c r="D26" s="27">
        <v>305479</v>
      </c>
      <c r="E26" s="27" t="s">
        <v>164</v>
      </c>
      <c r="F26" s="27" t="s">
        <v>165</v>
      </c>
      <c r="G26" s="27">
        <v>2</v>
      </c>
      <c r="H26" s="28">
        <v>1</v>
      </c>
      <c r="I26" s="28">
        <v>2</v>
      </c>
      <c r="J26" s="27" t="s">
        <v>166</v>
      </c>
      <c r="K26" s="65">
        <v>21060050.733799998</v>
      </c>
      <c r="L26" s="211">
        <v>21014420.710000001</v>
      </c>
      <c r="M26" s="211" t="s">
        <v>151</v>
      </c>
      <c r="N26" s="212">
        <v>1</v>
      </c>
      <c r="O26" s="213">
        <v>0</v>
      </c>
      <c r="P26" s="213">
        <v>0</v>
      </c>
      <c r="Q26" s="211">
        <v>0</v>
      </c>
      <c r="R26" s="211">
        <v>0</v>
      </c>
      <c r="S26" s="213" t="s">
        <v>167</v>
      </c>
      <c r="T26" s="213" t="s">
        <v>167</v>
      </c>
      <c r="U26" s="213" t="s">
        <v>168</v>
      </c>
      <c r="V26" s="213">
        <v>0</v>
      </c>
      <c r="W26" s="213">
        <v>0</v>
      </c>
      <c r="X26" s="211" t="s">
        <v>169</v>
      </c>
      <c r="Y26" s="211">
        <v>0</v>
      </c>
      <c r="Z26" s="129">
        <f t="shared" si="5"/>
        <v>0</v>
      </c>
      <c r="AA26" s="129">
        <f t="shared" si="6"/>
        <v>0</v>
      </c>
      <c r="AB26" s="129">
        <f t="shared" si="7"/>
        <v>0</v>
      </c>
      <c r="AC26" s="129">
        <f t="shared" si="8"/>
        <v>0</v>
      </c>
      <c r="AD26" s="129">
        <f t="shared" si="9"/>
        <v>1</v>
      </c>
      <c r="AE26" s="127">
        <f t="shared" si="10"/>
        <v>0</v>
      </c>
      <c r="AF26" s="129">
        <f t="shared" si="11"/>
        <v>0</v>
      </c>
      <c r="AG26" s="129">
        <f t="shared" si="12"/>
        <v>0</v>
      </c>
      <c r="AH26" s="129">
        <f t="shared" si="13"/>
        <v>0</v>
      </c>
      <c r="AI26" s="129">
        <f t="shared" si="14"/>
        <v>0</v>
      </c>
      <c r="AJ26" s="130">
        <f t="shared" si="15"/>
        <v>2</v>
      </c>
      <c r="AK26" s="128">
        <f t="shared" si="16"/>
        <v>0</v>
      </c>
      <c r="AL26" s="27">
        <f t="shared" si="17"/>
        <v>0</v>
      </c>
      <c r="AM26" s="27">
        <f t="shared" si="18"/>
        <v>0</v>
      </c>
      <c r="AN26" s="27">
        <f t="shared" si="19"/>
        <v>0</v>
      </c>
      <c r="AO26" s="27">
        <f t="shared" si="20"/>
        <v>0</v>
      </c>
      <c r="AP26" s="100">
        <f t="shared" si="21"/>
        <v>1</v>
      </c>
      <c r="AQ26" s="127">
        <f t="shared" si="22"/>
        <v>0</v>
      </c>
      <c r="AR26" s="43">
        <v>1</v>
      </c>
      <c r="AS26" s="41">
        <f t="shared" si="23"/>
        <v>0</v>
      </c>
      <c r="AT26" s="40" t="s">
        <v>93</v>
      </c>
      <c r="AU26" s="40">
        <v>1</v>
      </c>
      <c r="AV26" s="40"/>
      <c r="AW26" s="40"/>
      <c r="AX26" s="40"/>
      <c r="AY26" s="40"/>
      <c r="AZ26" s="40"/>
      <c r="BA26" s="32" t="s">
        <v>94</v>
      </c>
      <c r="BB26" s="32"/>
      <c r="BC26" s="32"/>
      <c r="BD26" s="32">
        <v>1</v>
      </c>
    </row>
    <row r="27" spans="1:56" s="152" customFormat="1" ht="72">
      <c r="A27" s="153" t="s">
        <v>85</v>
      </c>
      <c r="B27" s="37" t="s">
        <v>18</v>
      </c>
      <c r="C27" s="27" t="s">
        <v>163</v>
      </c>
      <c r="D27" s="27">
        <v>305479</v>
      </c>
      <c r="E27" s="27" t="s">
        <v>164</v>
      </c>
      <c r="F27" s="27" t="s">
        <v>165</v>
      </c>
      <c r="G27" s="27">
        <v>2</v>
      </c>
      <c r="H27" s="28"/>
      <c r="I27" s="28">
        <v>2</v>
      </c>
      <c r="J27" s="27" t="s">
        <v>166</v>
      </c>
      <c r="K27" s="65"/>
      <c r="L27" s="211">
        <v>21014420.710000001</v>
      </c>
      <c r="M27" s="211" t="s">
        <v>151</v>
      </c>
      <c r="N27" s="212">
        <v>1</v>
      </c>
      <c r="O27" s="213">
        <v>0</v>
      </c>
      <c r="P27" s="213">
        <v>0</v>
      </c>
      <c r="Q27" s="211">
        <v>0</v>
      </c>
      <c r="R27" s="211">
        <v>0</v>
      </c>
      <c r="S27" s="213" t="s">
        <v>167</v>
      </c>
      <c r="T27" s="213" t="s">
        <v>167</v>
      </c>
      <c r="U27" s="213" t="s">
        <v>168</v>
      </c>
      <c r="V27" s="213">
        <v>0</v>
      </c>
      <c r="W27" s="213">
        <v>0</v>
      </c>
      <c r="X27" s="211" t="s">
        <v>169</v>
      </c>
      <c r="Y27" s="211">
        <v>0</v>
      </c>
      <c r="Z27" s="129">
        <f t="shared" si="5"/>
        <v>0</v>
      </c>
      <c r="AA27" s="129">
        <f t="shared" si="6"/>
        <v>0</v>
      </c>
      <c r="AB27" s="129">
        <f t="shared" si="7"/>
        <v>0</v>
      </c>
      <c r="AC27" s="129">
        <f t="shared" si="8"/>
        <v>0</v>
      </c>
      <c r="AD27" s="129">
        <f t="shared" si="9"/>
        <v>1</v>
      </c>
      <c r="AE27" s="127">
        <f t="shared" si="10"/>
        <v>0</v>
      </c>
      <c r="AF27" s="129">
        <f t="shared" si="11"/>
        <v>0</v>
      </c>
      <c r="AG27" s="129">
        <f t="shared" si="12"/>
        <v>0</v>
      </c>
      <c r="AH27" s="129">
        <f t="shared" si="13"/>
        <v>0</v>
      </c>
      <c r="AI27" s="129">
        <f t="shared" si="14"/>
        <v>0</v>
      </c>
      <c r="AJ27" s="130">
        <f t="shared" si="15"/>
        <v>2</v>
      </c>
      <c r="AK27" s="128">
        <f t="shared" si="16"/>
        <v>0</v>
      </c>
      <c r="AL27" s="27">
        <f t="shared" si="17"/>
        <v>0</v>
      </c>
      <c r="AM27" s="27">
        <f t="shared" si="18"/>
        <v>0</v>
      </c>
      <c r="AN27" s="27">
        <f t="shared" si="19"/>
        <v>0</v>
      </c>
      <c r="AO27" s="27">
        <f t="shared" si="20"/>
        <v>0</v>
      </c>
      <c r="AP27" s="100">
        <f t="shared" si="21"/>
        <v>0</v>
      </c>
      <c r="AQ27" s="127">
        <f t="shared" si="22"/>
        <v>0</v>
      </c>
      <c r="AR27" s="43">
        <v>1</v>
      </c>
      <c r="AS27" s="41">
        <f t="shared" si="23"/>
        <v>0</v>
      </c>
      <c r="AT27" s="40" t="s">
        <v>93</v>
      </c>
      <c r="AU27" s="40">
        <v>1</v>
      </c>
      <c r="AV27" s="40"/>
      <c r="AW27" s="40"/>
      <c r="AX27" s="40"/>
      <c r="AY27" s="40"/>
      <c r="AZ27" s="40"/>
      <c r="BA27" s="32" t="s">
        <v>94</v>
      </c>
      <c r="BB27" s="32"/>
      <c r="BC27" s="32"/>
      <c r="BD27" s="32">
        <v>1</v>
      </c>
    </row>
    <row r="28" spans="1:56" s="152" customFormat="1" ht="72">
      <c r="A28" s="153" t="s">
        <v>85</v>
      </c>
      <c r="B28" s="37" t="s">
        <v>18</v>
      </c>
      <c r="C28" s="27" t="s">
        <v>170</v>
      </c>
      <c r="D28" s="27">
        <v>131607</v>
      </c>
      <c r="E28" s="27" t="s">
        <v>171</v>
      </c>
      <c r="F28" s="27" t="s">
        <v>172</v>
      </c>
      <c r="G28" s="27">
        <v>1</v>
      </c>
      <c r="H28" s="28">
        <v>1</v>
      </c>
      <c r="I28" s="28">
        <v>2</v>
      </c>
      <c r="J28" s="27" t="s">
        <v>173</v>
      </c>
      <c r="K28" s="65">
        <v>21432580.146403283</v>
      </c>
      <c r="L28" s="211">
        <v>21382541.73</v>
      </c>
      <c r="M28" s="211" t="s">
        <v>90</v>
      </c>
      <c r="N28" s="212">
        <v>1</v>
      </c>
      <c r="O28" s="213">
        <v>0</v>
      </c>
      <c r="P28" s="213">
        <v>0</v>
      </c>
      <c r="Q28" s="211" t="s">
        <v>174</v>
      </c>
      <c r="R28" s="211" t="s">
        <v>174</v>
      </c>
      <c r="S28" s="213" t="s">
        <v>175</v>
      </c>
      <c r="T28" s="213" t="s">
        <v>176</v>
      </c>
      <c r="U28" s="213" t="s">
        <v>177</v>
      </c>
      <c r="V28" s="213" t="s">
        <v>178</v>
      </c>
      <c r="W28" s="213">
        <v>0</v>
      </c>
      <c r="X28" s="211" t="s">
        <v>179</v>
      </c>
      <c r="Y28" s="211" t="s">
        <v>180</v>
      </c>
      <c r="Z28" s="129">
        <f t="shared" si="5"/>
        <v>0</v>
      </c>
      <c r="AA28" s="129">
        <f t="shared" si="6"/>
        <v>0</v>
      </c>
      <c r="AB28" s="129">
        <f t="shared" si="7"/>
        <v>0</v>
      </c>
      <c r="AC28" s="129">
        <f t="shared" si="8"/>
        <v>0</v>
      </c>
      <c r="AD28" s="129">
        <f t="shared" si="9"/>
        <v>1</v>
      </c>
      <c r="AE28" s="127">
        <f t="shared" si="10"/>
        <v>0</v>
      </c>
      <c r="AF28" s="129">
        <f t="shared" si="11"/>
        <v>0</v>
      </c>
      <c r="AG28" s="129">
        <f t="shared" si="12"/>
        <v>0</v>
      </c>
      <c r="AH28" s="129">
        <f t="shared" si="13"/>
        <v>0</v>
      </c>
      <c r="AI28" s="129">
        <f t="shared" si="14"/>
        <v>0</v>
      </c>
      <c r="AJ28" s="130">
        <f t="shared" si="15"/>
        <v>2</v>
      </c>
      <c r="AK28" s="128">
        <f t="shared" si="16"/>
        <v>0</v>
      </c>
      <c r="AL28" s="27">
        <f t="shared" si="17"/>
        <v>0</v>
      </c>
      <c r="AM28" s="27">
        <f t="shared" si="18"/>
        <v>0</v>
      </c>
      <c r="AN28" s="27">
        <f t="shared" si="19"/>
        <v>0</v>
      </c>
      <c r="AO28" s="27">
        <f t="shared" si="20"/>
        <v>0</v>
      </c>
      <c r="AP28" s="100">
        <f t="shared" si="21"/>
        <v>1</v>
      </c>
      <c r="AQ28" s="127">
        <f t="shared" si="22"/>
        <v>0</v>
      </c>
      <c r="AR28" s="43">
        <v>1</v>
      </c>
      <c r="AS28" s="41">
        <f t="shared" si="23"/>
        <v>0</v>
      </c>
      <c r="AT28" s="40" t="s">
        <v>93</v>
      </c>
      <c r="AU28" s="40">
        <v>1</v>
      </c>
      <c r="AV28" s="40"/>
      <c r="AW28" s="40"/>
      <c r="AX28" s="40"/>
      <c r="AY28" s="40"/>
      <c r="AZ28" s="40"/>
      <c r="BA28" s="32" t="s">
        <v>94</v>
      </c>
      <c r="BB28" s="32"/>
      <c r="BC28" s="32"/>
      <c r="BD28" s="32">
        <v>1</v>
      </c>
    </row>
    <row r="29" spans="1:56" s="152" customFormat="1" ht="72">
      <c r="A29" s="153" t="s">
        <v>85</v>
      </c>
      <c r="B29" s="37" t="s">
        <v>18</v>
      </c>
      <c r="C29" s="27" t="s">
        <v>170</v>
      </c>
      <c r="D29" s="27">
        <v>131607</v>
      </c>
      <c r="E29" s="27" t="s">
        <v>171</v>
      </c>
      <c r="F29" s="27" t="s">
        <v>172</v>
      </c>
      <c r="G29" s="27">
        <v>1</v>
      </c>
      <c r="H29" s="28"/>
      <c r="I29" s="28">
        <v>2</v>
      </c>
      <c r="J29" s="27" t="s">
        <v>173</v>
      </c>
      <c r="K29" s="65"/>
      <c r="L29" s="211">
        <v>21382541.73</v>
      </c>
      <c r="M29" s="211" t="s">
        <v>90</v>
      </c>
      <c r="N29" s="212">
        <v>1</v>
      </c>
      <c r="O29" s="213">
        <v>0</v>
      </c>
      <c r="P29" s="213">
        <v>0</v>
      </c>
      <c r="Q29" s="211" t="s">
        <v>174</v>
      </c>
      <c r="R29" s="211" t="s">
        <v>174</v>
      </c>
      <c r="S29" s="213" t="s">
        <v>175</v>
      </c>
      <c r="T29" s="213" t="s">
        <v>176</v>
      </c>
      <c r="U29" s="213" t="s">
        <v>177</v>
      </c>
      <c r="V29" s="213" t="s">
        <v>178</v>
      </c>
      <c r="W29" s="213">
        <v>0</v>
      </c>
      <c r="X29" s="211" t="s">
        <v>179</v>
      </c>
      <c r="Y29" s="211" t="s">
        <v>180</v>
      </c>
      <c r="Z29" s="129">
        <f t="shared" si="5"/>
        <v>0</v>
      </c>
      <c r="AA29" s="129">
        <f t="shared" si="6"/>
        <v>0</v>
      </c>
      <c r="AB29" s="129">
        <f t="shared" si="7"/>
        <v>0</v>
      </c>
      <c r="AC29" s="129">
        <f t="shared" si="8"/>
        <v>0</v>
      </c>
      <c r="AD29" s="129">
        <f t="shared" si="9"/>
        <v>1</v>
      </c>
      <c r="AE29" s="127">
        <f t="shared" si="10"/>
        <v>0</v>
      </c>
      <c r="AF29" s="129">
        <f t="shared" si="11"/>
        <v>0</v>
      </c>
      <c r="AG29" s="129">
        <f t="shared" si="12"/>
        <v>0</v>
      </c>
      <c r="AH29" s="129">
        <f t="shared" si="13"/>
        <v>0</v>
      </c>
      <c r="AI29" s="129">
        <f t="shared" si="14"/>
        <v>0</v>
      </c>
      <c r="AJ29" s="130">
        <f t="shared" si="15"/>
        <v>2</v>
      </c>
      <c r="AK29" s="128">
        <f t="shared" si="16"/>
        <v>0</v>
      </c>
      <c r="AL29" s="27">
        <f t="shared" si="17"/>
        <v>0</v>
      </c>
      <c r="AM29" s="27">
        <f t="shared" si="18"/>
        <v>0</v>
      </c>
      <c r="AN29" s="27">
        <f t="shared" si="19"/>
        <v>0</v>
      </c>
      <c r="AO29" s="27">
        <f t="shared" si="20"/>
        <v>0</v>
      </c>
      <c r="AP29" s="100">
        <f t="shared" si="21"/>
        <v>0</v>
      </c>
      <c r="AQ29" s="127">
        <f t="shared" si="22"/>
        <v>0</v>
      </c>
      <c r="AR29" s="43">
        <v>1</v>
      </c>
      <c r="AS29" s="41">
        <f t="shared" si="23"/>
        <v>0</v>
      </c>
      <c r="AT29" s="40" t="s">
        <v>93</v>
      </c>
      <c r="AU29" s="40">
        <v>1</v>
      </c>
      <c r="AV29" s="40"/>
      <c r="AW29" s="40"/>
      <c r="AX29" s="40"/>
      <c r="AY29" s="40"/>
      <c r="AZ29" s="40"/>
      <c r="BA29" s="32" t="s">
        <v>94</v>
      </c>
      <c r="BB29" s="32"/>
      <c r="BC29" s="32"/>
      <c r="BD29" s="32">
        <v>1</v>
      </c>
    </row>
    <row r="30" spans="1:56" s="152" customFormat="1" ht="72">
      <c r="A30" s="153" t="s">
        <v>85</v>
      </c>
      <c r="B30" s="37" t="s">
        <v>18</v>
      </c>
      <c r="C30" s="27" t="s">
        <v>181</v>
      </c>
      <c r="D30" s="27">
        <v>132626</v>
      </c>
      <c r="E30" s="27" t="s">
        <v>182</v>
      </c>
      <c r="F30" s="27" t="s">
        <v>183</v>
      </c>
      <c r="G30" s="27">
        <v>2</v>
      </c>
      <c r="H30" s="28">
        <v>1</v>
      </c>
      <c r="I30" s="28">
        <v>4</v>
      </c>
      <c r="J30" s="27" t="s">
        <v>184</v>
      </c>
      <c r="K30" s="64">
        <v>19163303.306299999</v>
      </c>
      <c r="L30" s="211">
        <v>19125272.890000001</v>
      </c>
      <c r="M30" s="211" t="s">
        <v>185</v>
      </c>
      <c r="N30" s="212">
        <v>1</v>
      </c>
      <c r="O30" s="213">
        <v>44572</v>
      </c>
      <c r="P30" s="213">
        <v>44622</v>
      </c>
      <c r="Q30" s="211" t="s">
        <v>186</v>
      </c>
      <c r="R30" s="211" t="s">
        <v>186</v>
      </c>
      <c r="S30" s="213">
        <v>44390</v>
      </c>
      <c r="T30" s="213">
        <v>44398</v>
      </c>
      <c r="U30" s="213">
        <v>44411</v>
      </c>
      <c r="V30" s="213">
        <v>44418</v>
      </c>
      <c r="W30" s="213">
        <v>44431</v>
      </c>
      <c r="X30" s="211" t="s">
        <v>187</v>
      </c>
      <c r="Y30" s="211" t="s">
        <v>188</v>
      </c>
      <c r="Z30" s="129">
        <f t="shared" si="5"/>
        <v>0</v>
      </c>
      <c r="AA30" s="129">
        <f t="shared" si="6"/>
        <v>0</v>
      </c>
      <c r="AB30" s="129">
        <f t="shared" si="7"/>
        <v>0</v>
      </c>
      <c r="AC30" s="129">
        <f t="shared" si="8"/>
        <v>0</v>
      </c>
      <c r="AD30" s="129">
        <f t="shared" si="9"/>
        <v>1</v>
      </c>
      <c r="AE30" s="127">
        <f t="shared" si="10"/>
        <v>0</v>
      </c>
      <c r="AF30" s="129">
        <f t="shared" si="11"/>
        <v>0</v>
      </c>
      <c r="AG30" s="129">
        <f t="shared" si="12"/>
        <v>0</v>
      </c>
      <c r="AH30" s="129">
        <f t="shared" si="13"/>
        <v>0</v>
      </c>
      <c r="AI30" s="129">
        <f t="shared" si="14"/>
        <v>0</v>
      </c>
      <c r="AJ30" s="130">
        <f t="shared" si="15"/>
        <v>4</v>
      </c>
      <c r="AK30" s="128">
        <f t="shared" si="16"/>
        <v>0</v>
      </c>
      <c r="AL30" s="27">
        <f t="shared" si="17"/>
        <v>0</v>
      </c>
      <c r="AM30" s="27">
        <f t="shared" si="18"/>
        <v>0</v>
      </c>
      <c r="AN30" s="27">
        <f t="shared" si="19"/>
        <v>0</v>
      </c>
      <c r="AO30" s="27">
        <f t="shared" si="20"/>
        <v>0</v>
      </c>
      <c r="AP30" s="100">
        <f t="shared" si="21"/>
        <v>1</v>
      </c>
      <c r="AQ30" s="127">
        <f t="shared" si="22"/>
        <v>0</v>
      </c>
      <c r="AR30" s="43">
        <v>1</v>
      </c>
      <c r="AS30" s="41">
        <f t="shared" si="23"/>
        <v>0</v>
      </c>
      <c r="AT30" s="40" t="s">
        <v>93</v>
      </c>
      <c r="AU30" s="40"/>
      <c r="AV30" s="40"/>
      <c r="AW30" s="40"/>
      <c r="AX30" s="40"/>
      <c r="AY30" s="40"/>
      <c r="AZ30" s="40"/>
      <c r="BA30" s="32" t="s">
        <v>94</v>
      </c>
      <c r="BB30" s="32"/>
      <c r="BC30" s="32"/>
      <c r="BD30" s="32">
        <v>1</v>
      </c>
    </row>
    <row r="31" spans="1:56" s="152" customFormat="1" ht="72">
      <c r="A31" s="153" t="s">
        <v>85</v>
      </c>
      <c r="B31" s="37" t="s">
        <v>18</v>
      </c>
      <c r="C31" s="27" t="s">
        <v>189</v>
      </c>
      <c r="D31" s="27">
        <v>132391</v>
      </c>
      <c r="E31" s="27" t="s">
        <v>190</v>
      </c>
      <c r="F31" s="27" t="s">
        <v>191</v>
      </c>
      <c r="G31" s="27">
        <v>0</v>
      </c>
      <c r="H31" s="28">
        <v>1</v>
      </c>
      <c r="I31" s="28">
        <v>4</v>
      </c>
      <c r="J31" s="27" t="s">
        <v>192</v>
      </c>
      <c r="K31" s="64">
        <v>19402338.511499997</v>
      </c>
      <c r="L31" s="211">
        <v>14100000</v>
      </c>
      <c r="M31" s="211" t="s">
        <v>90</v>
      </c>
      <c r="N31" s="212">
        <v>1</v>
      </c>
      <c r="O31" s="213">
        <v>44531</v>
      </c>
      <c r="P31" s="213">
        <v>44573</v>
      </c>
      <c r="Q31" s="211" t="s">
        <v>193</v>
      </c>
      <c r="R31" s="211">
        <v>0</v>
      </c>
      <c r="S31" s="213">
        <v>44390</v>
      </c>
      <c r="T31" s="213">
        <v>44400</v>
      </c>
      <c r="U31" s="213">
        <v>44413</v>
      </c>
      <c r="V31" s="213">
        <v>44466</v>
      </c>
      <c r="W31" s="213">
        <v>44470</v>
      </c>
      <c r="X31" s="211" t="s">
        <v>194</v>
      </c>
      <c r="Y31" s="211" t="s">
        <v>195</v>
      </c>
      <c r="Z31" s="129">
        <f t="shared" si="5"/>
        <v>0</v>
      </c>
      <c r="AA31" s="129">
        <f t="shared" si="6"/>
        <v>0</v>
      </c>
      <c r="AB31" s="129">
        <f t="shared" si="7"/>
        <v>0</v>
      </c>
      <c r="AC31" s="129">
        <f t="shared" si="8"/>
        <v>0</v>
      </c>
      <c r="AD31" s="129">
        <f t="shared" si="9"/>
        <v>1</v>
      </c>
      <c r="AE31" s="127">
        <f t="shared" si="10"/>
        <v>0</v>
      </c>
      <c r="AF31" s="129">
        <f t="shared" si="11"/>
        <v>0</v>
      </c>
      <c r="AG31" s="129">
        <f t="shared" si="12"/>
        <v>0</v>
      </c>
      <c r="AH31" s="129">
        <f t="shared" si="13"/>
        <v>0</v>
      </c>
      <c r="AI31" s="129">
        <f t="shared" si="14"/>
        <v>0</v>
      </c>
      <c r="AJ31" s="130">
        <f t="shared" si="15"/>
        <v>4</v>
      </c>
      <c r="AK31" s="128">
        <f t="shared" si="16"/>
        <v>0</v>
      </c>
      <c r="AL31" s="27">
        <f t="shared" si="17"/>
        <v>0</v>
      </c>
      <c r="AM31" s="27">
        <f t="shared" si="18"/>
        <v>0</v>
      </c>
      <c r="AN31" s="27">
        <f t="shared" si="19"/>
        <v>0</v>
      </c>
      <c r="AO31" s="27">
        <f t="shared" si="20"/>
        <v>0</v>
      </c>
      <c r="AP31" s="100">
        <f t="shared" si="21"/>
        <v>1</v>
      </c>
      <c r="AQ31" s="127">
        <f t="shared" si="22"/>
        <v>0</v>
      </c>
      <c r="AR31" s="43">
        <v>1</v>
      </c>
      <c r="AS31" s="41">
        <f t="shared" si="23"/>
        <v>0</v>
      </c>
      <c r="AT31" s="40" t="s">
        <v>93</v>
      </c>
      <c r="AU31" s="40">
        <v>1</v>
      </c>
      <c r="AV31" s="40"/>
      <c r="AW31" s="40"/>
      <c r="AX31" s="40"/>
      <c r="AY31" s="40"/>
      <c r="AZ31" s="40"/>
      <c r="BA31" s="32" t="s">
        <v>94</v>
      </c>
      <c r="BB31" s="32"/>
      <c r="BC31" s="32"/>
      <c r="BD31" s="32">
        <v>1</v>
      </c>
    </row>
    <row r="32" spans="1:56" s="152" customFormat="1" ht="72">
      <c r="A32" s="153" t="s">
        <v>85</v>
      </c>
      <c r="B32" s="37" t="s">
        <v>18</v>
      </c>
      <c r="C32" s="27" t="s">
        <v>196</v>
      </c>
      <c r="D32" s="27">
        <v>132196</v>
      </c>
      <c r="E32" s="27" t="s">
        <v>197</v>
      </c>
      <c r="F32" s="27" t="s">
        <v>198</v>
      </c>
      <c r="G32" s="27">
        <v>1</v>
      </c>
      <c r="H32" s="28">
        <v>1</v>
      </c>
      <c r="I32" s="28">
        <v>4</v>
      </c>
      <c r="J32" s="27" t="s">
        <v>199</v>
      </c>
      <c r="K32" s="64">
        <v>21210000</v>
      </c>
      <c r="L32" s="211">
        <v>19000000</v>
      </c>
      <c r="M32" s="211" t="s">
        <v>90</v>
      </c>
      <c r="N32" s="212">
        <v>1</v>
      </c>
      <c r="O32" s="213">
        <v>44524</v>
      </c>
      <c r="P32" s="213">
        <v>0</v>
      </c>
      <c r="Q32" s="211" t="s">
        <v>200</v>
      </c>
      <c r="R32" s="211">
        <v>0</v>
      </c>
      <c r="S32" s="213">
        <v>44384</v>
      </c>
      <c r="T32" s="213">
        <v>44391</v>
      </c>
      <c r="U32" s="213">
        <v>44404</v>
      </c>
      <c r="V32" s="213">
        <v>44411</v>
      </c>
      <c r="W32" s="213">
        <v>44421</v>
      </c>
      <c r="X32" s="211" t="s">
        <v>201</v>
      </c>
      <c r="Y32" s="211" t="s">
        <v>202</v>
      </c>
      <c r="Z32" s="129">
        <f t="shared" si="5"/>
        <v>0</v>
      </c>
      <c r="AA32" s="129">
        <f t="shared" si="6"/>
        <v>0</v>
      </c>
      <c r="AB32" s="129">
        <f t="shared" si="7"/>
        <v>0</v>
      </c>
      <c r="AC32" s="129">
        <f t="shared" si="8"/>
        <v>0</v>
      </c>
      <c r="AD32" s="129">
        <f t="shared" si="9"/>
        <v>1</v>
      </c>
      <c r="AE32" s="127">
        <f t="shared" si="10"/>
        <v>0</v>
      </c>
      <c r="AF32" s="129">
        <f t="shared" si="11"/>
        <v>0</v>
      </c>
      <c r="AG32" s="129">
        <f t="shared" si="12"/>
        <v>0</v>
      </c>
      <c r="AH32" s="129">
        <f t="shared" si="13"/>
        <v>0</v>
      </c>
      <c r="AI32" s="129">
        <f t="shared" si="14"/>
        <v>0</v>
      </c>
      <c r="AJ32" s="130">
        <f t="shared" si="15"/>
        <v>4</v>
      </c>
      <c r="AK32" s="128">
        <f t="shared" si="16"/>
        <v>0</v>
      </c>
      <c r="AL32" s="27">
        <f t="shared" si="17"/>
        <v>0</v>
      </c>
      <c r="AM32" s="27">
        <f t="shared" si="18"/>
        <v>0</v>
      </c>
      <c r="AN32" s="27">
        <f t="shared" si="19"/>
        <v>0</v>
      </c>
      <c r="AO32" s="27">
        <f t="shared" si="20"/>
        <v>0</v>
      </c>
      <c r="AP32" s="100">
        <f t="shared" si="21"/>
        <v>1</v>
      </c>
      <c r="AQ32" s="127">
        <f t="shared" si="22"/>
        <v>0</v>
      </c>
      <c r="AR32" s="43">
        <v>1</v>
      </c>
      <c r="AS32" s="41">
        <f t="shared" si="23"/>
        <v>0</v>
      </c>
      <c r="AT32" s="40" t="s">
        <v>93</v>
      </c>
      <c r="AU32" s="40">
        <v>1</v>
      </c>
      <c r="AV32" s="40"/>
      <c r="AW32" s="40"/>
      <c r="AX32" s="40"/>
      <c r="AY32" s="40"/>
      <c r="AZ32" s="40"/>
      <c r="BA32" s="32" t="s">
        <v>94</v>
      </c>
      <c r="BB32" s="32"/>
      <c r="BC32" s="32"/>
      <c r="BD32" s="32">
        <v>1</v>
      </c>
    </row>
    <row r="33" spans="1:56" s="152" customFormat="1" ht="72">
      <c r="A33" s="153" t="s">
        <v>85</v>
      </c>
      <c r="B33" s="37" t="s">
        <v>18</v>
      </c>
      <c r="C33" s="27" t="s">
        <v>203</v>
      </c>
      <c r="D33" s="27">
        <v>132276</v>
      </c>
      <c r="E33" s="27" t="s">
        <v>204</v>
      </c>
      <c r="F33" s="27" t="s">
        <v>205</v>
      </c>
      <c r="G33" s="27">
        <v>2</v>
      </c>
      <c r="H33" s="28">
        <v>1</v>
      </c>
      <c r="I33" s="28">
        <v>4</v>
      </c>
      <c r="J33" s="27" t="s">
        <v>184</v>
      </c>
      <c r="K33" s="64">
        <v>18560762.851531588</v>
      </c>
      <c r="L33" s="211">
        <v>18532126.309999999</v>
      </c>
      <c r="M33" s="211" t="s">
        <v>90</v>
      </c>
      <c r="N33" s="212">
        <v>1</v>
      </c>
      <c r="O33" s="213">
        <v>0</v>
      </c>
      <c r="P33" s="213">
        <v>0</v>
      </c>
      <c r="Q33" s="211">
        <v>0</v>
      </c>
      <c r="R33" s="211">
        <v>0</v>
      </c>
      <c r="S33" s="213">
        <v>44384</v>
      </c>
      <c r="T33" s="213">
        <v>44391</v>
      </c>
      <c r="U33" s="213">
        <v>44404</v>
      </c>
      <c r="V33" s="213">
        <v>44418</v>
      </c>
      <c r="W33" s="213" t="s">
        <v>206</v>
      </c>
      <c r="X33" s="211" t="s">
        <v>207</v>
      </c>
      <c r="Y33" s="211">
        <v>0</v>
      </c>
      <c r="Z33" s="129">
        <f t="shared" si="5"/>
        <v>0</v>
      </c>
      <c r="AA33" s="129">
        <f t="shared" si="6"/>
        <v>0</v>
      </c>
      <c r="AB33" s="129">
        <f t="shared" si="7"/>
        <v>0</v>
      </c>
      <c r="AC33" s="129">
        <f t="shared" si="8"/>
        <v>0</v>
      </c>
      <c r="AD33" s="129">
        <f t="shared" si="9"/>
        <v>1</v>
      </c>
      <c r="AE33" s="127">
        <f t="shared" si="10"/>
        <v>0</v>
      </c>
      <c r="AF33" s="129">
        <f t="shared" si="11"/>
        <v>0</v>
      </c>
      <c r="AG33" s="129">
        <f t="shared" si="12"/>
        <v>0</v>
      </c>
      <c r="AH33" s="129">
        <f t="shared" si="13"/>
        <v>0</v>
      </c>
      <c r="AI33" s="129">
        <f t="shared" si="14"/>
        <v>0</v>
      </c>
      <c r="AJ33" s="130">
        <f t="shared" si="15"/>
        <v>4</v>
      </c>
      <c r="AK33" s="128">
        <f t="shared" si="16"/>
        <v>0</v>
      </c>
      <c r="AL33" s="27">
        <f t="shared" si="17"/>
        <v>0</v>
      </c>
      <c r="AM33" s="27">
        <f t="shared" si="18"/>
        <v>0</v>
      </c>
      <c r="AN33" s="27">
        <f t="shared" si="19"/>
        <v>0</v>
      </c>
      <c r="AO33" s="27">
        <f t="shared" si="20"/>
        <v>0</v>
      </c>
      <c r="AP33" s="100">
        <f t="shared" si="21"/>
        <v>1</v>
      </c>
      <c r="AQ33" s="127">
        <f t="shared" si="22"/>
        <v>0</v>
      </c>
      <c r="AR33" s="43">
        <v>1</v>
      </c>
      <c r="AS33" s="41">
        <f t="shared" si="23"/>
        <v>0</v>
      </c>
      <c r="AT33" s="40" t="s">
        <v>93</v>
      </c>
      <c r="AU33" s="40">
        <v>1</v>
      </c>
      <c r="AV33" s="40"/>
      <c r="AW33" s="40"/>
      <c r="AX33" s="40"/>
      <c r="AY33" s="40"/>
      <c r="AZ33" s="40"/>
      <c r="BA33" s="32" t="s">
        <v>94</v>
      </c>
      <c r="BB33" s="32"/>
      <c r="BC33" s="32"/>
      <c r="BD33" s="32">
        <v>1</v>
      </c>
    </row>
    <row r="34" spans="1:56" s="152" customFormat="1" ht="72">
      <c r="A34" s="153" t="s">
        <v>85</v>
      </c>
      <c r="B34" s="37" t="s">
        <v>18</v>
      </c>
      <c r="C34" s="27" t="s">
        <v>208</v>
      </c>
      <c r="D34" s="27">
        <v>214011</v>
      </c>
      <c r="E34" s="27" t="s">
        <v>209</v>
      </c>
      <c r="F34" s="27" t="s">
        <v>210</v>
      </c>
      <c r="G34" s="27">
        <v>2</v>
      </c>
      <c r="H34" s="28">
        <v>1</v>
      </c>
      <c r="I34" s="28">
        <v>2</v>
      </c>
      <c r="J34" s="27" t="s">
        <v>211</v>
      </c>
      <c r="K34" s="64">
        <v>15998830.973411176</v>
      </c>
      <c r="L34" s="211">
        <v>15971550.75</v>
      </c>
      <c r="M34" s="211" t="s">
        <v>151</v>
      </c>
      <c r="N34" s="212">
        <v>1</v>
      </c>
      <c r="O34" s="213">
        <v>44502</v>
      </c>
      <c r="P34" s="213">
        <v>0</v>
      </c>
      <c r="Q34" s="211" t="s">
        <v>212</v>
      </c>
      <c r="R34" s="211" t="s">
        <v>213</v>
      </c>
      <c r="S34" s="213">
        <v>44384</v>
      </c>
      <c r="T34" s="213">
        <v>44391</v>
      </c>
      <c r="U34" s="213">
        <v>44403</v>
      </c>
      <c r="V34" s="213">
        <v>44410</v>
      </c>
      <c r="W34" s="213">
        <v>44412</v>
      </c>
      <c r="X34" s="211" t="s">
        <v>214</v>
      </c>
      <c r="Y34" s="211">
        <v>0</v>
      </c>
      <c r="Z34" s="129">
        <f t="shared" si="5"/>
        <v>0</v>
      </c>
      <c r="AA34" s="129">
        <f t="shared" si="6"/>
        <v>0</v>
      </c>
      <c r="AB34" s="129">
        <f t="shared" si="7"/>
        <v>0</v>
      </c>
      <c r="AC34" s="129">
        <f t="shared" si="8"/>
        <v>0</v>
      </c>
      <c r="AD34" s="129">
        <f t="shared" si="9"/>
        <v>1</v>
      </c>
      <c r="AE34" s="127">
        <f t="shared" si="10"/>
        <v>0</v>
      </c>
      <c r="AF34" s="129">
        <f t="shared" si="11"/>
        <v>0</v>
      </c>
      <c r="AG34" s="129">
        <f t="shared" si="12"/>
        <v>0</v>
      </c>
      <c r="AH34" s="129">
        <f t="shared" si="13"/>
        <v>0</v>
      </c>
      <c r="AI34" s="129">
        <f t="shared" si="14"/>
        <v>0</v>
      </c>
      <c r="AJ34" s="130">
        <f t="shared" si="15"/>
        <v>2</v>
      </c>
      <c r="AK34" s="128">
        <f t="shared" si="16"/>
        <v>0</v>
      </c>
      <c r="AL34" s="27">
        <f t="shared" si="17"/>
        <v>0</v>
      </c>
      <c r="AM34" s="27">
        <f t="shared" si="18"/>
        <v>0</v>
      </c>
      <c r="AN34" s="27">
        <f t="shared" si="19"/>
        <v>0</v>
      </c>
      <c r="AO34" s="27">
        <f t="shared" si="20"/>
        <v>0</v>
      </c>
      <c r="AP34" s="100">
        <f t="shared" si="21"/>
        <v>1</v>
      </c>
      <c r="AQ34" s="127">
        <f t="shared" si="22"/>
        <v>0</v>
      </c>
      <c r="AR34" s="43">
        <v>1</v>
      </c>
      <c r="AS34" s="41">
        <f t="shared" si="23"/>
        <v>0</v>
      </c>
      <c r="AT34" s="40" t="s">
        <v>93</v>
      </c>
      <c r="AU34" s="40">
        <v>1</v>
      </c>
      <c r="AV34" s="40"/>
      <c r="AW34" s="40"/>
      <c r="AX34" s="40"/>
      <c r="AY34" s="40"/>
      <c r="AZ34" s="40"/>
      <c r="BA34" s="32" t="s">
        <v>94</v>
      </c>
      <c r="BB34" s="32"/>
      <c r="BC34" s="32"/>
      <c r="BD34" s="32">
        <v>1</v>
      </c>
    </row>
    <row r="35" spans="1:56" s="152" customFormat="1" ht="72">
      <c r="A35" s="153" t="s">
        <v>85</v>
      </c>
      <c r="B35" s="37" t="s">
        <v>18</v>
      </c>
      <c r="C35" s="27" t="s">
        <v>208</v>
      </c>
      <c r="D35" s="27">
        <v>132429</v>
      </c>
      <c r="E35" s="27" t="s">
        <v>215</v>
      </c>
      <c r="F35" s="27" t="s">
        <v>216</v>
      </c>
      <c r="G35" s="27">
        <v>2</v>
      </c>
      <c r="H35" s="28">
        <v>1</v>
      </c>
      <c r="I35" s="28">
        <v>4</v>
      </c>
      <c r="J35" s="27" t="s">
        <v>199</v>
      </c>
      <c r="K35" s="64">
        <v>19223342.867399998</v>
      </c>
      <c r="L35" s="211">
        <v>19150635.949999999</v>
      </c>
      <c r="M35" s="211" t="s">
        <v>151</v>
      </c>
      <c r="N35" s="212">
        <v>1</v>
      </c>
      <c r="O35" s="213">
        <v>44539</v>
      </c>
      <c r="P35" s="213">
        <v>0</v>
      </c>
      <c r="Q35" s="211" t="s">
        <v>217</v>
      </c>
      <c r="R35" s="211" t="s">
        <v>218</v>
      </c>
      <c r="S35" s="213">
        <v>44384</v>
      </c>
      <c r="T35" s="213">
        <v>44391</v>
      </c>
      <c r="U35" s="213">
        <v>44403</v>
      </c>
      <c r="V35" s="213">
        <v>44417</v>
      </c>
      <c r="W35" s="213">
        <v>44419</v>
      </c>
      <c r="X35" s="211" t="s">
        <v>219</v>
      </c>
      <c r="Y35" s="211">
        <v>0</v>
      </c>
      <c r="Z35" s="129">
        <f t="shared" si="5"/>
        <v>0</v>
      </c>
      <c r="AA35" s="129">
        <f t="shared" si="6"/>
        <v>0</v>
      </c>
      <c r="AB35" s="129">
        <f t="shared" si="7"/>
        <v>0</v>
      </c>
      <c r="AC35" s="129">
        <f t="shared" si="8"/>
        <v>0</v>
      </c>
      <c r="AD35" s="129">
        <f t="shared" si="9"/>
        <v>1</v>
      </c>
      <c r="AE35" s="127">
        <f t="shared" si="10"/>
        <v>0</v>
      </c>
      <c r="AF35" s="129">
        <f t="shared" si="11"/>
        <v>0</v>
      </c>
      <c r="AG35" s="129">
        <f t="shared" si="12"/>
        <v>0</v>
      </c>
      <c r="AH35" s="129">
        <f t="shared" si="13"/>
        <v>0</v>
      </c>
      <c r="AI35" s="129">
        <f t="shared" si="14"/>
        <v>0</v>
      </c>
      <c r="AJ35" s="130">
        <f t="shared" si="15"/>
        <v>4</v>
      </c>
      <c r="AK35" s="128">
        <f t="shared" si="16"/>
        <v>0</v>
      </c>
      <c r="AL35" s="27">
        <f t="shared" si="17"/>
        <v>0</v>
      </c>
      <c r="AM35" s="27">
        <f t="shared" si="18"/>
        <v>0</v>
      </c>
      <c r="AN35" s="27">
        <f t="shared" si="19"/>
        <v>0</v>
      </c>
      <c r="AO35" s="27">
        <f t="shared" si="20"/>
        <v>0</v>
      </c>
      <c r="AP35" s="100">
        <f t="shared" si="21"/>
        <v>1</v>
      </c>
      <c r="AQ35" s="127">
        <f t="shared" si="22"/>
        <v>0</v>
      </c>
      <c r="AR35" s="43">
        <v>1</v>
      </c>
      <c r="AS35" s="41">
        <f t="shared" si="23"/>
        <v>0</v>
      </c>
      <c r="AT35" s="40" t="s">
        <v>93</v>
      </c>
      <c r="AU35" s="40">
        <v>1</v>
      </c>
      <c r="AV35" s="40"/>
      <c r="AW35" s="40"/>
      <c r="AX35" s="40"/>
      <c r="AY35" s="40"/>
      <c r="AZ35" s="40"/>
      <c r="BA35" s="32" t="s">
        <v>94</v>
      </c>
      <c r="BB35" s="32"/>
      <c r="BC35" s="32"/>
      <c r="BD35" s="32">
        <v>1</v>
      </c>
    </row>
    <row r="36" spans="1:56" s="152" customFormat="1" ht="72">
      <c r="A36" s="153" t="s">
        <v>85</v>
      </c>
      <c r="B36" s="37" t="s">
        <v>18</v>
      </c>
      <c r="C36" s="27" t="s">
        <v>220</v>
      </c>
      <c r="D36" s="27">
        <v>132803</v>
      </c>
      <c r="E36" s="27" t="s">
        <v>221</v>
      </c>
      <c r="F36" s="27" t="s">
        <v>222</v>
      </c>
      <c r="G36" s="27">
        <v>2</v>
      </c>
      <c r="H36" s="28">
        <v>1</v>
      </c>
      <c r="I36" s="28">
        <v>4</v>
      </c>
      <c r="J36" s="27" t="s">
        <v>192</v>
      </c>
      <c r="K36" s="64">
        <v>19892960.4848</v>
      </c>
      <c r="L36" s="211">
        <v>19859577</v>
      </c>
      <c r="M36" s="211" t="s">
        <v>90</v>
      </c>
      <c r="N36" s="212">
        <v>1</v>
      </c>
      <c r="O36" s="213" t="s">
        <v>223</v>
      </c>
      <c r="P36" s="213" t="s">
        <v>224</v>
      </c>
      <c r="Q36" s="211" t="s">
        <v>225</v>
      </c>
      <c r="R36" s="211" t="s">
        <v>226</v>
      </c>
      <c r="S36" s="213" t="s">
        <v>227</v>
      </c>
      <c r="T36" s="213" t="s">
        <v>228</v>
      </c>
      <c r="U36" s="213" t="s">
        <v>229</v>
      </c>
      <c r="V36" s="213" t="s">
        <v>230</v>
      </c>
      <c r="W36" s="213" t="s">
        <v>231</v>
      </c>
      <c r="X36" s="211" t="s">
        <v>232</v>
      </c>
      <c r="Y36" s="211" t="s">
        <v>233</v>
      </c>
      <c r="Z36" s="129">
        <f t="shared" si="5"/>
        <v>0</v>
      </c>
      <c r="AA36" s="129">
        <f t="shared" si="6"/>
        <v>0</v>
      </c>
      <c r="AB36" s="129">
        <f t="shared" si="7"/>
        <v>0</v>
      </c>
      <c r="AC36" s="129">
        <f t="shared" si="8"/>
        <v>0</v>
      </c>
      <c r="AD36" s="129">
        <f t="shared" si="9"/>
        <v>1</v>
      </c>
      <c r="AE36" s="127">
        <f t="shared" si="10"/>
        <v>0</v>
      </c>
      <c r="AF36" s="129">
        <f t="shared" si="11"/>
        <v>0</v>
      </c>
      <c r="AG36" s="129">
        <f t="shared" si="12"/>
        <v>0</v>
      </c>
      <c r="AH36" s="129">
        <f t="shared" si="13"/>
        <v>0</v>
      </c>
      <c r="AI36" s="129">
        <f t="shared" si="14"/>
        <v>0</v>
      </c>
      <c r="AJ36" s="130">
        <f t="shared" si="15"/>
        <v>4</v>
      </c>
      <c r="AK36" s="128">
        <f t="shared" si="16"/>
        <v>0</v>
      </c>
      <c r="AL36" s="27">
        <f t="shared" si="17"/>
        <v>0</v>
      </c>
      <c r="AM36" s="27">
        <f t="shared" si="18"/>
        <v>0</v>
      </c>
      <c r="AN36" s="27">
        <f t="shared" si="19"/>
        <v>0</v>
      </c>
      <c r="AO36" s="27">
        <f t="shared" si="20"/>
        <v>0</v>
      </c>
      <c r="AP36" s="100">
        <f t="shared" si="21"/>
        <v>1</v>
      </c>
      <c r="AQ36" s="127">
        <f t="shared" si="22"/>
        <v>0</v>
      </c>
      <c r="AR36" s="43">
        <v>1</v>
      </c>
      <c r="AS36" s="41">
        <f t="shared" si="23"/>
        <v>0</v>
      </c>
      <c r="AT36" s="40" t="s">
        <v>93</v>
      </c>
      <c r="AU36" s="40">
        <v>1</v>
      </c>
      <c r="AV36" s="40"/>
      <c r="AW36" s="40"/>
      <c r="AX36" s="40"/>
      <c r="AY36" s="40"/>
      <c r="AZ36" s="40"/>
      <c r="BA36" s="32" t="s">
        <v>94</v>
      </c>
      <c r="BB36" s="32"/>
      <c r="BC36" s="32"/>
      <c r="BD36" s="32">
        <v>1</v>
      </c>
    </row>
    <row r="37" spans="1:56" s="152" customFormat="1" ht="72">
      <c r="A37" s="153" t="s">
        <v>85</v>
      </c>
      <c r="B37" s="37" t="s">
        <v>18</v>
      </c>
      <c r="C37" s="27" t="s">
        <v>234</v>
      </c>
      <c r="D37" s="27">
        <v>132958</v>
      </c>
      <c r="E37" s="27" t="s">
        <v>235</v>
      </c>
      <c r="F37" s="27" t="s">
        <v>236</v>
      </c>
      <c r="G37" s="27">
        <v>1</v>
      </c>
      <c r="H37" s="28">
        <v>1</v>
      </c>
      <c r="I37" s="28">
        <v>4</v>
      </c>
      <c r="J37" s="27" t="s">
        <v>237</v>
      </c>
      <c r="K37" s="64">
        <v>15432866.165099999</v>
      </c>
      <c r="L37" s="211">
        <v>0</v>
      </c>
      <c r="M37" s="211" t="s">
        <v>90</v>
      </c>
      <c r="N37" s="212">
        <v>1</v>
      </c>
      <c r="O37" s="213" t="s">
        <v>238</v>
      </c>
      <c r="P37" s="213">
        <v>0</v>
      </c>
      <c r="Q37" s="211">
        <v>0</v>
      </c>
      <c r="R37" s="211">
        <v>0</v>
      </c>
      <c r="S37" s="213" t="s">
        <v>239</v>
      </c>
      <c r="T37" s="213" t="s">
        <v>240</v>
      </c>
      <c r="U37" s="213" t="s">
        <v>177</v>
      </c>
      <c r="V37" s="213">
        <v>0</v>
      </c>
      <c r="W37" s="213">
        <v>0</v>
      </c>
      <c r="X37" s="211">
        <v>0</v>
      </c>
      <c r="Y37" s="211">
        <v>0</v>
      </c>
      <c r="Z37" s="129">
        <f t="shared" si="5"/>
        <v>0</v>
      </c>
      <c r="AA37" s="129">
        <f t="shared" si="6"/>
        <v>0</v>
      </c>
      <c r="AB37" s="129">
        <f t="shared" si="7"/>
        <v>0</v>
      </c>
      <c r="AC37" s="129">
        <f t="shared" si="8"/>
        <v>0</v>
      </c>
      <c r="AD37" s="129">
        <f t="shared" si="9"/>
        <v>1</v>
      </c>
      <c r="AE37" s="127">
        <f t="shared" si="10"/>
        <v>0</v>
      </c>
      <c r="AF37" s="129">
        <f t="shared" si="11"/>
        <v>0</v>
      </c>
      <c r="AG37" s="129">
        <f t="shared" si="12"/>
        <v>0</v>
      </c>
      <c r="AH37" s="129">
        <f t="shared" si="13"/>
        <v>0</v>
      </c>
      <c r="AI37" s="129">
        <f t="shared" si="14"/>
        <v>0</v>
      </c>
      <c r="AJ37" s="130">
        <f t="shared" si="15"/>
        <v>4</v>
      </c>
      <c r="AK37" s="128">
        <f t="shared" si="16"/>
        <v>0</v>
      </c>
      <c r="AL37" s="27">
        <f t="shared" si="17"/>
        <v>0</v>
      </c>
      <c r="AM37" s="27">
        <f t="shared" si="18"/>
        <v>0</v>
      </c>
      <c r="AN37" s="27">
        <f t="shared" si="19"/>
        <v>0</v>
      </c>
      <c r="AO37" s="27">
        <f t="shared" si="20"/>
        <v>0</v>
      </c>
      <c r="AP37" s="100">
        <f t="shared" si="21"/>
        <v>1</v>
      </c>
      <c r="AQ37" s="127">
        <f t="shared" si="22"/>
        <v>0</v>
      </c>
      <c r="AR37" s="43">
        <v>1</v>
      </c>
      <c r="AS37" s="41">
        <f t="shared" si="23"/>
        <v>0</v>
      </c>
      <c r="AT37" s="40" t="s">
        <v>93</v>
      </c>
      <c r="AU37" s="40"/>
      <c r="AV37" s="40"/>
      <c r="AW37" s="40"/>
      <c r="AX37" s="40"/>
      <c r="AY37" s="40"/>
      <c r="AZ37" s="40"/>
      <c r="BA37" s="32" t="s">
        <v>94</v>
      </c>
      <c r="BB37" s="32"/>
      <c r="BC37" s="32"/>
      <c r="BD37" s="32">
        <v>1</v>
      </c>
    </row>
    <row r="38" spans="1:56" s="152" customFormat="1" ht="90">
      <c r="A38" s="153" t="s">
        <v>85</v>
      </c>
      <c r="B38" s="37" t="s">
        <v>19</v>
      </c>
      <c r="C38" s="27" t="s">
        <v>241</v>
      </c>
      <c r="D38" s="27">
        <v>500372</v>
      </c>
      <c r="E38" s="27" t="s">
        <v>242</v>
      </c>
      <c r="F38" s="27" t="s">
        <v>243</v>
      </c>
      <c r="G38" s="27">
        <v>1</v>
      </c>
      <c r="H38" s="28">
        <v>1</v>
      </c>
      <c r="I38" s="28">
        <v>4</v>
      </c>
      <c r="J38" s="27" t="s">
        <v>244</v>
      </c>
      <c r="K38" s="64">
        <v>18456468.134792715</v>
      </c>
      <c r="L38" s="211">
        <v>18371467.59</v>
      </c>
      <c r="M38" s="211" t="s">
        <v>151</v>
      </c>
      <c r="N38" s="212">
        <v>1</v>
      </c>
      <c r="O38" s="213" t="s">
        <v>245</v>
      </c>
      <c r="P38" s="213">
        <v>0</v>
      </c>
      <c r="Q38" s="211" t="s">
        <v>246</v>
      </c>
      <c r="R38" s="211">
        <v>0</v>
      </c>
      <c r="S38" s="213">
        <v>0</v>
      </c>
      <c r="T38" s="213">
        <v>0</v>
      </c>
      <c r="U38" s="213" t="s">
        <v>161</v>
      </c>
      <c r="V38" s="213" t="s">
        <v>247</v>
      </c>
      <c r="W38" s="213" t="s">
        <v>248</v>
      </c>
      <c r="X38" s="211" t="s">
        <v>249</v>
      </c>
      <c r="Y38" s="211">
        <v>0</v>
      </c>
      <c r="Z38" s="129">
        <f t="shared" si="5"/>
        <v>0</v>
      </c>
      <c r="AA38" s="129">
        <f t="shared" si="6"/>
        <v>0</v>
      </c>
      <c r="AB38" s="129">
        <f t="shared" si="7"/>
        <v>0</v>
      </c>
      <c r="AC38" s="129">
        <f t="shared" si="8"/>
        <v>0</v>
      </c>
      <c r="AD38" s="129">
        <f t="shared" si="9"/>
        <v>1</v>
      </c>
      <c r="AE38" s="127">
        <f t="shared" si="10"/>
        <v>0</v>
      </c>
      <c r="AF38" s="129">
        <f t="shared" si="11"/>
        <v>0</v>
      </c>
      <c r="AG38" s="129">
        <f t="shared" si="12"/>
        <v>0</v>
      </c>
      <c r="AH38" s="129">
        <f t="shared" si="13"/>
        <v>0</v>
      </c>
      <c r="AI38" s="129">
        <f t="shared" si="14"/>
        <v>0</v>
      </c>
      <c r="AJ38" s="130">
        <f t="shared" si="15"/>
        <v>4</v>
      </c>
      <c r="AK38" s="128">
        <f t="shared" si="16"/>
        <v>0</v>
      </c>
      <c r="AL38" s="27">
        <f t="shared" si="17"/>
        <v>0</v>
      </c>
      <c r="AM38" s="27">
        <f t="shared" si="18"/>
        <v>0</v>
      </c>
      <c r="AN38" s="27">
        <f t="shared" si="19"/>
        <v>0</v>
      </c>
      <c r="AO38" s="27">
        <f t="shared" si="20"/>
        <v>0</v>
      </c>
      <c r="AP38" s="100">
        <f t="shared" si="21"/>
        <v>1</v>
      </c>
      <c r="AQ38" s="127">
        <f t="shared" si="22"/>
        <v>0</v>
      </c>
      <c r="AR38" s="43">
        <v>1</v>
      </c>
      <c r="AS38" s="41">
        <f t="shared" si="23"/>
        <v>0</v>
      </c>
      <c r="AT38" s="40" t="s">
        <v>93</v>
      </c>
      <c r="AU38" s="40">
        <v>1</v>
      </c>
      <c r="AV38" s="40"/>
      <c r="AW38" s="40"/>
      <c r="AX38" s="40"/>
      <c r="AY38" s="40"/>
      <c r="AZ38" s="40"/>
      <c r="BA38" s="32" t="s">
        <v>94</v>
      </c>
      <c r="BB38" s="32"/>
      <c r="BC38" s="32"/>
      <c r="BD38" s="32">
        <v>1</v>
      </c>
    </row>
    <row r="39" spans="1:56" s="152" customFormat="1" ht="54">
      <c r="A39" s="153" t="s">
        <v>85</v>
      </c>
      <c r="B39" s="37" t="s">
        <v>20</v>
      </c>
      <c r="C39" s="27" t="s">
        <v>250</v>
      </c>
      <c r="D39" s="27">
        <v>102348</v>
      </c>
      <c r="E39" s="27" t="s">
        <v>251</v>
      </c>
      <c r="F39" s="27" t="s">
        <v>252</v>
      </c>
      <c r="G39" s="27">
        <v>2</v>
      </c>
      <c r="H39" s="28">
        <v>1</v>
      </c>
      <c r="I39" s="28">
        <v>2</v>
      </c>
      <c r="J39" s="27" t="s">
        <v>253</v>
      </c>
      <c r="K39" s="64">
        <v>8071210.2629000004</v>
      </c>
      <c r="L39" s="211">
        <v>0</v>
      </c>
      <c r="M39" s="211" t="s">
        <v>151</v>
      </c>
      <c r="N39" s="212">
        <v>1</v>
      </c>
      <c r="O39" s="213">
        <v>0</v>
      </c>
      <c r="P39" s="213">
        <v>0</v>
      </c>
      <c r="Q39" s="211">
        <v>0</v>
      </c>
      <c r="R39" s="211">
        <v>0</v>
      </c>
      <c r="S39" s="213" t="s">
        <v>254</v>
      </c>
      <c r="T39" s="213">
        <v>44417</v>
      </c>
      <c r="U39" s="213" t="s">
        <v>255</v>
      </c>
      <c r="V39" s="213">
        <v>0</v>
      </c>
      <c r="W39" s="213">
        <v>0</v>
      </c>
      <c r="X39" s="211">
        <v>0</v>
      </c>
      <c r="Y39" s="211">
        <v>0</v>
      </c>
      <c r="Z39" s="129">
        <f t="shared" si="5"/>
        <v>0</v>
      </c>
      <c r="AA39" s="129">
        <f t="shared" si="6"/>
        <v>0</v>
      </c>
      <c r="AB39" s="129">
        <f t="shared" si="7"/>
        <v>0</v>
      </c>
      <c r="AC39" s="129">
        <f t="shared" si="8"/>
        <v>0</v>
      </c>
      <c r="AD39" s="129">
        <f t="shared" si="9"/>
        <v>1</v>
      </c>
      <c r="AE39" s="127">
        <f t="shared" si="10"/>
        <v>0</v>
      </c>
      <c r="AF39" s="129">
        <f t="shared" si="11"/>
        <v>0</v>
      </c>
      <c r="AG39" s="129">
        <f t="shared" si="12"/>
        <v>0</v>
      </c>
      <c r="AH39" s="129">
        <f t="shared" si="13"/>
        <v>0</v>
      </c>
      <c r="AI39" s="129">
        <f t="shared" si="14"/>
        <v>0</v>
      </c>
      <c r="AJ39" s="130">
        <f t="shared" si="15"/>
        <v>2</v>
      </c>
      <c r="AK39" s="128">
        <f t="shared" si="16"/>
        <v>0</v>
      </c>
      <c r="AL39" s="27">
        <f t="shared" si="17"/>
        <v>0</v>
      </c>
      <c r="AM39" s="27">
        <f t="shared" si="18"/>
        <v>0</v>
      </c>
      <c r="AN39" s="27">
        <f t="shared" si="19"/>
        <v>0</v>
      </c>
      <c r="AO39" s="27">
        <f t="shared" si="20"/>
        <v>0</v>
      </c>
      <c r="AP39" s="100">
        <f t="shared" si="21"/>
        <v>1</v>
      </c>
      <c r="AQ39" s="127">
        <f t="shared" si="22"/>
        <v>0</v>
      </c>
      <c r="AR39" s="43">
        <v>1</v>
      </c>
      <c r="AS39" s="41">
        <f t="shared" si="23"/>
        <v>0</v>
      </c>
      <c r="AT39" s="40">
        <v>2.23</v>
      </c>
      <c r="AU39" s="40">
        <v>1</v>
      </c>
      <c r="AV39" s="40"/>
      <c r="AW39" s="40"/>
      <c r="AX39" s="40"/>
      <c r="AY39" s="40"/>
      <c r="AZ39" s="40"/>
      <c r="BA39" s="32" t="s">
        <v>123</v>
      </c>
      <c r="BB39" s="32"/>
      <c r="BC39" s="32"/>
      <c r="BD39" s="32">
        <v>0</v>
      </c>
    </row>
    <row r="40" spans="1:56" s="152" customFormat="1" ht="72">
      <c r="A40" s="153" t="s">
        <v>85</v>
      </c>
      <c r="B40" s="37" t="s">
        <v>20</v>
      </c>
      <c r="C40" s="27" t="s">
        <v>256</v>
      </c>
      <c r="D40" s="27">
        <v>500467</v>
      </c>
      <c r="E40" s="27" t="s">
        <v>257</v>
      </c>
      <c r="F40" s="27" t="s">
        <v>258</v>
      </c>
      <c r="G40" s="27">
        <v>2</v>
      </c>
      <c r="H40" s="28">
        <v>1</v>
      </c>
      <c r="I40" s="28">
        <v>4</v>
      </c>
      <c r="J40" s="27" t="s">
        <v>192</v>
      </c>
      <c r="K40" s="64">
        <v>17304310.286934666</v>
      </c>
      <c r="L40" s="211">
        <v>0</v>
      </c>
      <c r="M40" s="211" t="s">
        <v>90</v>
      </c>
      <c r="N40" s="212">
        <v>1</v>
      </c>
      <c r="O40" s="213">
        <v>0</v>
      </c>
      <c r="P40" s="213">
        <v>0</v>
      </c>
      <c r="Q40" s="211">
        <v>0</v>
      </c>
      <c r="R40" s="211">
        <v>0</v>
      </c>
      <c r="S40" s="213">
        <v>0</v>
      </c>
      <c r="T40" s="213">
        <v>44434</v>
      </c>
      <c r="U40" s="213">
        <v>44447</v>
      </c>
      <c r="V40" s="213">
        <v>0</v>
      </c>
      <c r="W40" s="213">
        <v>0</v>
      </c>
      <c r="X40" s="211">
        <v>0</v>
      </c>
      <c r="Y40" s="211">
        <v>0</v>
      </c>
      <c r="Z40" s="129">
        <f t="shared" si="5"/>
        <v>0</v>
      </c>
      <c r="AA40" s="129">
        <f t="shared" si="6"/>
        <v>0</v>
      </c>
      <c r="AB40" s="129">
        <f t="shared" si="7"/>
        <v>0</v>
      </c>
      <c r="AC40" s="129">
        <f t="shared" si="8"/>
        <v>0</v>
      </c>
      <c r="AD40" s="129">
        <f t="shared" si="9"/>
        <v>1</v>
      </c>
      <c r="AE40" s="127">
        <f t="shared" si="10"/>
        <v>0</v>
      </c>
      <c r="AF40" s="129">
        <f t="shared" si="11"/>
        <v>0</v>
      </c>
      <c r="AG40" s="129">
        <f t="shared" si="12"/>
        <v>0</v>
      </c>
      <c r="AH40" s="129">
        <f t="shared" si="13"/>
        <v>0</v>
      </c>
      <c r="AI40" s="129">
        <f t="shared" si="14"/>
        <v>0</v>
      </c>
      <c r="AJ40" s="130">
        <f t="shared" si="15"/>
        <v>4</v>
      </c>
      <c r="AK40" s="128">
        <f t="shared" si="16"/>
        <v>0</v>
      </c>
      <c r="AL40" s="27">
        <f t="shared" si="17"/>
        <v>0</v>
      </c>
      <c r="AM40" s="27">
        <f t="shared" si="18"/>
        <v>0</v>
      </c>
      <c r="AN40" s="27">
        <f t="shared" si="19"/>
        <v>0</v>
      </c>
      <c r="AO40" s="27">
        <f t="shared" si="20"/>
        <v>0</v>
      </c>
      <c r="AP40" s="100">
        <f t="shared" si="21"/>
        <v>1</v>
      </c>
      <c r="AQ40" s="127">
        <f t="shared" si="22"/>
        <v>0</v>
      </c>
      <c r="AR40" s="43">
        <v>1</v>
      </c>
      <c r="AS40" s="41">
        <f t="shared" si="23"/>
        <v>0</v>
      </c>
      <c r="AT40" s="40" t="s">
        <v>93</v>
      </c>
      <c r="AU40" s="42">
        <v>1</v>
      </c>
      <c r="AV40" s="42"/>
      <c r="AW40" s="42"/>
      <c r="AX40" s="42"/>
      <c r="AY40" s="42"/>
      <c r="AZ40" s="42"/>
      <c r="BA40" s="32" t="s">
        <v>94</v>
      </c>
      <c r="BB40" s="15"/>
      <c r="BC40" s="15"/>
      <c r="BD40" s="32">
        <v>1</v>
      </c>
    </row>
    <row r="41" spans="1:56" s="152" customFormat="1" ht="72">
      <c r="A41" s="153" t="s">
        <v>85</v>
      </c>
      <c r="B41" s="37" t="s">
        <v>20</v>
      </c>
      <c r="C41" s="27" t="s">
        <v>259</v>
      </c>
      <c r="D41" s="27">
        <v>103989</v>
      </c>
      <c r="E41" s="27" t="s">
        <v>260</v>
      </c>
      <c r="F41" s="27" t="s">
        <v>261</v>
      </c>
      <c r="G41" s="27">
        <v>0</v>
      </c>
      <c r="H41" s="28">
        <v>1</v>
      </c>
      <c r="I41" s="28">
        <v>2</v>
      </c>
      <c r="J41" s="27" t="s">
        <v>211</v>
      </c>
      <c r="K41" s="64">
        <v>19382746.975761913</v>
      </c>
      <c r="L41" s="211">
        <v>0</v>
      </c>
      <c r="M41" s="211" t="s">
        <v>90</v>
      </c>
      <c r="N41" s="212">
        <v>1</v>
      </c>
      <c r="O41" s="213">
        <v>0</v>
      </c>
      <c r="P41" s="213">
        <v>0</v>
      </c>
      <c r="Q41" s="211">
        <v>0</v>
      </c>
      <c r="R41" s="211">
        <v>0</v>
      </c>
      <c r="S41" s="213">
        <v>44405</v>
      </c>
      <c r="T41" s="213">
        <v>44413</v>
      </c>
      <c r="U41" s="213">
        <v>44425</v>
      </c>
      <c r="V41" s="213">
        <v>0</v>
      </c>
      <c r="W41" s="213">
        <v>0</v>
      </c>
      <c r="X41" s="211">
        <v>0</v>
      </c>
      <c r="Y41" s="211" t="s">
        <v>262</v>
      </c>
      <c r="Z41" s="129">
        <f t="shared" si="5"/>
        <v>0</v>
      </c>
      <c r="AA41" s="129">
        <f t="shared" si="6"/>
        <v>0</v>
      </c>
      <c r="AB41" s="129">
        <f t="shared" si="7"/>
        <v>0</v>
      </c>
      <c r="AC41" s="129">
        <f t="shared" si="8"/>
        <v>0</v>
      </c>
      <c r="AD41" s="129">
        <f t="shared" si="9"/>
        <v>1</v>
      </c>
      <c r="AE41" s="127">
        <f t="shared" si="10"/>
        <v>0</v>
      </c>
      <c r="AF41" s="129">
        <f t="shared" si="11"/>
        <v>0</v>
      </c>
      <c r="AG41" s="129">
        <f t="shared" si="12"/>
        <v>0</v>
      </c>
      <c r="AH41" s="129">
        <f t="shared" si="13"/>
        <v>0</v>
      </c>
      <c r="AI41" s="129">
        <f t="shared" si="14"/>
        <v>0</v>
      </c>
      <c r="AJ41" s="130">
        <f t="shared" si="15"/>
        <v>2</v>
      </c>
      <c r="AK41" s="128">
        <f t="shared" si="16"/>
        <v>0</v>
      </c>
      <c r="AL41" s="27">
        <f t="shared" si="17"/>
        <v>0</v>
      </c>
      <c r="AM41" s="27">
        <f t="shared" si="18"/>
        <v>0</v>
      </c>
      <c r="AN41" s="27">
        <f t="shared" si="19"/>
        <v>0</v>
      </c>
      <c r="AO41" s="27">
        <f t="shared" si="20"/>
        <v>0</v>
      </c>
      <c r="AP41" s="100">
        <f t="shared" si="21"/>
        <v>1</v>
      </c>
      <c r="AQ41" s="127">
        <f t="shared" si="22"/>
        <v>0</v>
      </c>
      <c r="AR41" s="43">
        <v>1</v>
      </c>
      <c r="AS41" s="41">
        <f t="shared" si="23"/>
        <v>0</v>
      </c>
      <c r="AT41" s="40" t="s">
        <v>93</v>
      </c>
      <c r="AU41" s="40"/>
      <c r="AV41" s="40"/>
      <c r="AW41" s="40"/>
      <c r="AX41" s="40"/>
      <c r="AY41" s="40"/>
      <c r="AZ41" s="40"/>
      <c r="BA41" s="32" t="s">
        <v>94</v>
      </c>
      <c r="BB41" s="32"/>
      <c r="BC41" s="32"/>
      <c r="BD41" s="32">
        <v>1</v>
      </c>
    </row>
    <row r="42" spans="1:56" s="152" customFormat="1" ht="72">
      <c r="A42" s="153" t="s">
        <v>85</v>
      </c>
      <c r="B42" s="37" t="s">
        <v>20</v>
      </c>
      <c r="C42" s="27" t="s">
        <v>259</v>
      </c>
      <c r="D42" s="27">
        <v>156003</v>
      </c>
      <c r="E42" s="27" t="s">
        <v>263</v>
      </c>
      <c r="F42" s="27" t="s">
        <v>261</v>
      </c>
      <c r="G42" s="27">
        <v>0</v>
      </c>
      <c r="H42" s="28">
        <v>1</v>
      </c>
      <c r="I42" s="28">
        <v>2</v>
      </c>
      <c r="J42" s="27" t="s">
        <v>211</v>
      </c>
      <c r="K42" s="64">
        <v>15156145.769199999</v>
      </c>
      <c r="L42" s="211">
        <v>0</v>
      </c>
      <c r="M42" s="211" t="s">
        <v>90</v>
      </c>
      <c r="N42" s="212">
        <v>1</v>
      </c>
      <c r="O42" s="213">
        <v>0</v>
      </c>
      <c r="P42" s="213">
        <v>0</v>
      </c>
      <c r="Q42" s="211">
        <v>0</v>
      </c>
      <c r="R42" s="211">
        <v>0</v>
      </c>
      <c r="S42" s="213">
        <v>44405</v>
      </c>
      <c r="T42" s="213">
        <v>44413</v>
      </c>
      <c r="U42" s="213">
        <v>44425</v>
      </c>
      <c r="V42" s="213">
        <v>0</v>
      </c>
      <c r="W42" s="213">
        <v>0</v>
      </c>
      <c r="X42" s="211">
        <v>0</v>
      </c>
      <c r="Y42" s="211" t="s">
        <v>262</v>
      </c>
      <c r="Z42" s="129">
        <f t="shared" si="5"/>
        <v>0</v>
      </c>
      <c r="AA42" s="129">
        <f t="shared" si="6"/>
        <v>0</v>
      </c>
      <c r="AB42" s="129">
        <f t="shared" si="7"/>
        <v>0</v>
      </c>
      <c r="AC42" s="129">
        <f t="shared" si="8"/>
        <v>0</v>
      </c>
      <c r="AD42" s="129">
        <f t="shared" si="9"/>
        <v>1</v>
      </c>
      <c r="AE42" s="127">
        <f t="shared" si="10"/>
        <v>0</v>
      </c>
      <c r="AF42" s="129">
        <f t="shared" si="11"/>
        <v>0</v>
      </c>
      <c r="AG42" s="129">
        <f t="shared" si="12"/>
        <v>0</v>
      </c>
      <c r="AH42" s="129">
        <f t="shared" si="13"/>
        <v>0</v>
      </c>
      <c r="AI42" s="129">
        <f t="shared" si="14"/>
        <v>0</v>
      </c>
      <c r="AJ42" s="130">
        <f t="shared" si="15"/>
        <v>2</v>
      </c>
      <c r="AK42" s="128">
        <f t="shared" si="16"/>
        <v>0</v>
      </c>
      <c r="AL42" s="27">
        <f t="shared" si="17"/>
        <v>0</v>
      </c>
      <c r="AM42" s="27">
        <f t="shared" si="18"/>
        <v>0</v>
      </c>
      <c r="AN42" s="27">
        <f t="shared" si="19"/>
        <v>0</v>
      </c>
      <c r="AO42" s="27">
        <f t="shared" si="20"/>
        <v>0</v>
      </c>
      <c r="AP42" s="100">
        <f t="shared" si="21"/>
        <v>1</v>
      </c>
      <c r="AQ42" s="127">
        <f t="shared" si="22"/>
        <v>0</v>
      </c>
      <c r="AR42" s="43">
        <v>1</v>
      </c>
      <c r="AS42" s="41">
        <f t="shared" si="23"/>
        <v>0</v>
      </c>
      <c r="AT42" s="40">
        <v>2.23</v>
      </c>
      <c r="AU42" s="40"/>
      <c r="AV42" s="40"/>
      <c r="AW42" s="40"/>
      <c r="AX42" s="40"/>
      <c r="AY42" s="40"/>
      <c r="AZ42" s="40"/>
      <c r="BA42" s="32" t="s">
        <v>123</v>
      </c>
      <c r="BB42" s="32"/>
      <c r="BC42" s="32"/>
      <c r="BD42" s="32">
        <v>1</v>
      </c>
    </row>
    <row r="43" spans="1:56" s="152" customFormat="1" ht="72">
      <c r="A43" s="153" t="s">
        <v>85</v>
      </c>
      <c r="B43" s="37" t="s">
        <v>20</v>
      </c>
      <c r="C43" s="27" t="s">
        <v>259</v>
      </c>
      <c r="D43" s="27">
        <v>104087</v>
      </c>
      <c r="E43" s="27" t="s">
        <v>264</v>
      </c>
      <c r="F43" s="27" t="s">
        <v>265</v>
      </c>
      <c r="G43" s="27">
        <v>0</v>
      </c>
      <c r="H43" s="28"/>
      <c r="I43" s="28">
        <v>2</v>
      </c>
      <c r="J43" s="27" t="s">
        <v>266</v>
      </c>
      <c r="K43" s="64">
        <v>14875664.450036502</v>
      </c>
      <c r="L43" s="211">
        <v>0</v>
      </c>
      <c r="M43" s="211" t="s">
        <v>90</v>
      </c>
      <c r="N43" s="212">
        <v>1</v>
      </c>
      <c r="O43" s="213">
        <v>0</v>
      </c>
      <c r="P43" s="213">
        <v>0</v>
      </c>
      <c r="Q43" s="211">
        <v>0</v>
      </c>
      <c r="R43" s="211">
        <v>0</v>
      </c>
      <c r="S43" s="213">
        <v>44405</v>
      </c>
      <c r="T43" s="213">
        <v>44413</v>
      </c>
      <c r="U43" s="213">
        <v>44425</v>
      </c>
      <c r="V43" s="213">
        <v>0</v>
      </c>
      <c r="W43" s="213">
        <v>0</v>
      </c>
      <c r="X43" s="211">
        <v>0</v>
      </c>
      <c r="Y43" s="211" t="s">
        <v>262</v>
      </c>
      <c r="Z43" s="129">
        <f t="shared" si="5"/>
        <v>0</v>
      </c>
      <c r="AA43" s="129">
        <f t="shared" si="6"/>
        <v>0</v>
      </c>
      <c r="AB43" s="129">
        <f t="shared" si="7"/>
        <v>0</v>
      </c>
      <c r="AC43" s="129">
        <f t="shared" si="8"/>
        <v>0</v>
      </c>
      <c r="AD43" s="129">
        <f t="shared" si="9"/>
        <v>1</v>
      </c>
      <c r="AE43" s="127">
        <f t="shared" si="10"/>
        <v>0</v>
      </c>
      <c r="AF43" s="129">
        <f t="shared" si="11"/>
        <v>0</v>
      </c>
      <c r="AG43" s="129">
        <f t="shared" si="12"/>
        <v>0</v>
      </c>
      <c r="AH43" s="129">
        <f t="shared" si="13"/>
        <v>0</v>
      </c>
      <c r="AI43" s="129">
        <f t="shared" si="14"/>
        <v>0</v>
      </c>
      <c r="AJ43" s="130">
        <f t="shared" si="15"/>
        <v>2</v>
      </c>
      <c r="AK43" s="128">
        <f t="shared" si="16"/>
        <v>0</v>
      </c>
      <c r="AL43" s="27">
        <f t="shared" si="17"/>
        <v>0</v>
      </c>
      <c r="AM43" s="27">
        <f t="shared" si="18"/>
        <v>0</v>
      </c>
      <c r="AN43" s="27">
        <f t="shared" si="19"/>
        <v>0</v>
      </c>
      <c r="AO43" s="27">
        <f t="shared" si="20"/>
        <v>0</v>
      </c>
      <c r="AP43" s="100">
        <f t="shared" si="21"/>
        <v>0</v>
      </c>
      <c r="AQ43" s="127">
        <f t="shared" si="22"/>
        <v>0</v>
      </c>
      <c r="AR43" s="43">
        <v>1</v>
      </c>
      <c r="AS43" s="41">
        <f t="shared" si="23"/>
        <v>0</v>
      </c>
      <c r="AT43" s="40" t="s">
        <v>93</v>
      </c>
      <c r="AU43" s="40"/>
      <c r="AV43" s="40"/>
      <c r="AW43" s="40"/>
      <c r="AX43" s="40"/>
      <c r="AY43" s="40"/>
      <c r="AZ43" s="40"/>
      <c r="BA43" s="32" t="s">
        <v>94</v>
      </c>
      <c r="BB43" s="32"/>
      <c r="BC43" s="32"/>
      <c r="BD43" s="32">
        <v>1</v>
      </c>
    </row>
    <row r="44" spans="1:56" s="152" customFormat="1" ht="72">
      <c r="A44" s="153" t="s">
        <v>85</v>
      </c>
      <c r="B44" s="37" t="s">
        <v>20</v>
      </c>
      <c r="C44" s="27" t="s">
        <v>259</v>
      </c>
      <c r="D44" s="27">
        <v>104087</v>
      </c>
      <c r="E44" s="27" t="s">
        <v>267</v>
      </c>
      <c r="F44" s="27" t="s">
        <v>265</v>
      </c>
      <c r="G44" s="27">
        <v>0</v>
      </c>
      <c r="H44" s="28">
        <v>1</v>
      </c>
      <c r="I44" s="28">
        <v>4</v>
      </c>
      <c r="J44" s="27" t="s">
        <v>268</v>
      </c>
      <c r="K44" s="64">
        <v>19332225.982739206</v>
      </c>
      <c r="L44" s="211">
        <v>0</v>
      </c>
      <c r="M44" s="211" t="s">
        <v>90</v>
      </c>
      <c r="N44" s="212">
        <v>1</v>
      </c>
      <c r="O44" s="213">
        <v>0</v>
      </c>
      <c r="P44" s="213">
        <v>0</v>
      </c>
      <c r="Q44" s="211">
        <v>0</v>
      </c>
      <c r="R44" s="211">
        <v>0</v>
      </c>
      <c r="S44" s="213">
        <v>44405</v>
      </c>
      <c r="T44" s="213">
        <v>44413</v>
      </c>
      <c r="U44" s="213">
        <v>44425</v>
      </c>
      <c r="V44" s="213">
        <v>0</v>
      </c>
      <c r="W44" s="213">
        <v>0</v>
      </c>
      <c r="X44" s="211">
        <v>0</v>
      </c>
      <c r="Y44" s="211" t="s">
        <v>262</v>
      </c>
      <c r="Z44" s="129">
        <f t="shared" si="5"/>
        <v>0</v>
      </c>
      <c r="AA44" s="129">
        <f t="shared" si="6"/>
        <v>0</v>
      </c>
      <c r="AB44" s="129">
        <f t="shared" si="7"/>
        <v>0</v>
      </c>
      <c r="AC44" s="129">
        <f t="shared" si="8"/>
        <v>0</v>
      </c>
      <c r="AD44" s="129">
        <f t="shared" si="9"/>
        <v>1</v>
      </c>
      <c r="AE44" s="127">
        <f t="shared" si="10"/>
        <v>0</v>
      </c>
      <c r="AF44" s="129">
        <f t="shared" si="11"/>
        <v>0</v>
      </c>
      <c r="AG44" s="129">
        <f t="shared" si="12"/>
        <v>0</v>
      </c>
      <c r="AH44" s="129">
        <f t="shared" si="13"/>
        <v>0</v>
      </c>
      <c r="AI44" s="129">
        <f t="shared" si="14"/>
        <v>0</v>
      </c>
      <c r="AJ44" s="130">
        <f t="shared" si="15"/>
        <v>4</v>
      </c>
      <c r="AK44" s="128">
        <f t="shared" si="16"/>
        <v>0</v>
      </c>
      <c r="AL44" s="27">
        <f t="shared" si="17"/>
        <v>0</v>
      </c>
      <c r="AM44" s="27">
        <f t="shared" si="18"/>
        <v>0</v>
      </c>
      <c r="AN44" s="27">
        <f t="shared" si="19"/>
        <v>0</v>
      </c>
      <c r="AO44" s="27">
        <f t="shared" si="20"/>
        <v>0</v>
      </c>
      <c r="AP44" s="100">
        <f t="shared" si="21"/>
        <v>1</v>
      </c>
      <c r="AQ44" s="127">
        <f t="shared" si="22"/>
        <v>0</v>
      </c>
      <c r="AR44" s="43">
        <v>1</v>
      </c>
      <c r="AS44" s="41">
        <f t="shared" si="23"/>
        <v>0</v>
      </c>
      <c r="AT44" s="40" t="s">
        <v>93</v>
      </c>
      <c r="AU44" s="40"/>
      <c r="AV44" s="40"/>
      <c r="AW44" s="40"/>
      <c r="AX44" s="40"/>
      <c r="AY44" s="40"/>
      <c r="AZ44" s="40"/>
      <c r="BA44" s="32" t="s">
        <v>94</v>
      </c>
      <c r="BB44" s="32"/>
      <c r="BC44" s="32"/>
      <c r="BD44" s="32">
        <v>1</v>
      </c>
    </row>
    <row r="45" spans="1:56" s="152" customFormat="1" ht="72">
      <c r="A45" s="153" t="s">
        <v>85</v>
      </c>
      <c r="B45" s="37" t="s">
        <v>20</v>
      </c>
      <c r="C45" s="27" t="s">
        <v>259</v>
      </c>
      <c r="D45" s="27">
        <v>304675</v>
      </c>
      <c r="E45" s="27" t="s">
        <v>269</v>
      </c>
      <c r="F45" s="27" t="s">
        <v>270</v>
      </c>
      <c r="G45" s="27">
        <v>0</v>
      </c>
      <c r="H45" s="28">
        <v>1</v>
      </c>
      <c r="I45" s="28">
        <v>2</v>
      </c>
      <c r="J45" s="27" t="s">
        <v>271</v>
      </c>
      <c r="K45" s="64">
        <v>15331022.2192</v>
      </c>
      <c r="L45" s="211">
        <v>0</v>
      </c>
      <c r="M45" s="211" t="s">
        <v>90</v>
      </c>
      <c r="N45" s="212">
        <v>1</v>
      </c>
      <c r="O45" s="213">
        <v>0</v>
      </c>
      <c r="P45" s="213">
        <v>0</v>
      </c>
      <c r="Q45" s="211">
        <v>0</v>
      </c>
      <c r="R45" s="211">
        <v>0</v>
      </c>
      <c r="S45" s="213">
        <v>44405</v>
      </c>
      <c r="T45" s="213">
        <v>44413</v>
      </c>
      <c r="U45" s="213">
        <v>44425</v>
      </c>
      <c r="V45" s="213">
        <v>0</v>
      </c>
      <c r="W45" s="213">
        <v>0</v>
      </c>
      <c r="X45" s="211">
        <v>0</v>
      </c>
      <c r="Y45" s="211">
        <v>0</v>
      </c>
      <c r="Z45" s="129">
        <f t="shared" si="5"/>
        <v>0</v>
      </c>
      <c r="AA45" s="129">
        <f t="shared" si="6"/>
        <v>0</v>
      </c>
      <c r="AB45" s="129">
        <f t="shared" si="7"/>
        <v>0</v>
      </c>
      <c r="AC45" s="129">
        <f t="shared" si="8"/>
        <v>0</v>
      </c>
      <c r="AD45" s="129">
        <f t="shared" si="9"/>
        <v>1</v>
      </c>
      <c r="AE45" s="127">
        <f t="shared" si="10"/>
        <v>0</v>
      </c>
      <c r="AF45" s="129">
        <f t="shared" si="11"/>
        <v>0</v>
      </c>
      <c r="AG45" s="129">
        <f t="shared" si="12"/>
        <v>0</v>
      </c>
      <c r="AH45" s="129">
        <f t="shared" si="13"/>
        <v>0</v>
      </c>
      <c r="AI45" s="129">
        <f t="shared" si="14"/>
        <v>0</v>
      </c>
      <c r="AJ45" s="130">
        <f t="shared" si="15"/>
        <v>2</v>
      </c>
      <c r="AK45" s="128">
        <f t="shared" si="16"/>
        <v>0</v>
      </c>
      <c r="AL45" s="27">
        <f t="shared" si="17"/>
        <v>0</v>
      </c>
      <c r="AM45" s="27">
        <f t="shared" si="18"/>
        <v>0</v>
      </c>
      <c r="AN45" s="27">
        <f t="shared" si="19"/>
        <v>0</v>
      </c>
      <c r="AO45" s="27">
        <f t="shared" si="20"/>
        <v>0</v>
      </c>
      <c r="AP45" s="100">
        <f t="shared" si="21"/>
        <v>1</v>
      </c>
      <c r="AQ45" s="127">
        <f t="shared" si="22"/>
        <v>0</v>
      </c>
      <c r="AR45" s="43">
        <v>1</v>
      </c>
      <c r="AS45" s="41">
        <f t="shared" si="23"/>
        <v>0</v>
      </c>
      <c r="AT45" s="40" t="s">
        <v>93</v>
      </c>
      <c r="AU45" s="40">
        <v>1</v>
      </c>
      <c r="AV45" s="40"/>
      <c r="AW45" s="40"/>
      <c r="AX45" s="40"/>
      <c r="AY45" s="40"/>
      <c r="AZ45" s="40"/>
      <c r="BA45" s="32" t="s">
        <v>94</v>
      </c>
      <c r="BB45" s="32"/>
      <c r="BC45" s="32"/>
      <c r="BD45" s="32">
        <v>1</v>
      </c>
    </row>
    <row r="46" spans="1:56" s="152" customFormat="1" ht="72">
      <c r="A46" s="153" t="s">
        <v>85</v>
      </c>
      <c r="B46" s="37" t="s">
        <v>20</v>
      </c>
      <c r="C46" s="27" t="s">
        <v>259</v>
      </c>
      <c r="D46" s="27">
        <v>304675</v>
      </c>
      <c r="E46" s="27" t="s">
        <v>269</v>
      </c>
      <c r="F46" s="27" t="s">
        <v>270</v>
      </c>
      <c r="G46" s="27">
        <v>0</v>
      </c>
      <c r="H46" s="28"/>
      <c r="I46" s="28">
        <v>2</v>
      </c>
      <c r="J46" s="27" t="s">
        <v>271</v>
      </c>
      <c r="K46" s="64">
        <v>15331022.2192</v>
      </c>
      <c r="L46" s="211">
        <v>0</v>
      </c>
      <c r="M46" s="211" t="s">
        <v>90</v>
      </c>
      <c r="N46" s="212">
        <v>1</v>
      </c>
      <c r="O46" s="213">
        <v>0</v>
      </c>
      <c r="P46" s="213">
        <v>0</v>
      </c>
      <c r="Q46" s="211">
        <v>0</v>
      </c>
      <c r="R46" s="211">
        <v>0</v>
      </c>
      <c r="S46" s="213">
        <v>44405</v>
      </c>
      <c r="T46" s="213">
        <v>44413</v>
      </c>
      <c r="U46" s="213">
        <v>44425</v>
      </c>
      <c r="V46" s="213">
        <v>0</v>
      </c>
      <c r="W46" s="213">
        <v>0</v>
      </c>
      <c r="X46" s="211">
        <v>0</v>
      </c>
      <c r="Y46" s="211">
        <v>0</v>
      </c>
      <c r="Z46" s="129">
        <f t="shared" si="5"/>
        <v>0</v>
      </c>
      <c r="AA46" s="129">
        <f t="shared" si="6"/>
        <v>0</v>
      </c>
      <c r="AB46" s="129">
        <f t="shared" si="7"/>
        <v>0</v>
      </c>
      <c r="AC46" s="129">
        <f t="shared" si="8"/>
        <v>0</v>
      </c>
      <c r="AD46" s="129">
        <f t="shared" si="9"/>
        <v>1</v>
      </c>
      <c r="AE46" s="127">
        <f t="shared" si="10"/>
        <v>0</v>
      </c>
      <c r="AF46" s="129">
        <f t="shared" si="11"/>
        <v>0</v>
      </c>
      <c r="AG46" s="129">
        <f t="shared" si="12"/>
        <v>0</v>
      </c>
      <c r="AH46" s="129">
        <f t="shared" si="13"/>
        <v>0</v>
      </c>
      <c r="AI46" s="129">
        <f t="shared" si="14"/>
        <v>0</v>
      </c>
      <c r="AJ46" s="130">
        <f t="shared" si="15"/>
        <v>2</v>
      </c>
      <c r="AK46" s="128">
        <f t="shared" si="16"/>
        <v>0</v>
      </c>
      <c r="AL46" s="27">
        <f t="shared" si="17"/>
        <v>0</v>
      </c>
      <c r="AM46" s="27">
        <f t="shared" si="18"/>
        <v>0</v>
      </c>
      <c r="AN46" s="27">
        <f t="shared" si="19"/>
        <v>0</v>
      </c>
      <c r="AO46" s="27">
        <f t="shared" si="20"/>
        <v>0</v>
      </c>
      <c r="AP46" s="100">
        <f t="shared" si="21"/>
        <v>0</v>
      </c>
      <c r="AQ46" s="127">
        <f t="shared" si="22"/>
        <v>0</v>
      </c>
      <c r="AR46" s="43">
        <v>1</v>
      </c>
      <c r="AS46" s="41">
        <f t="shared" si="23"/>
        <v>0</v>
      </c>
      <c r="AT46" s="40" t="s">
        <v>93</v>
      </c>
      <c r="AU46" s="40">
        <v>1</v>
      </c>
      <c r="AV46" s="40"/>
      <c r="AW46" s="40"/>
      <c r="AX46" s="40"/>
      <c r="AY46" s="40"/>
      <c r="AZ46" s="40"/>
      <c r="BA46" s="32" t="s">
        <v>94</v>
      </c>
      <c r="BB46" s="32"/>
      <c r="BC46" s="32"/>
      <c r="BD46" s="32">
        <v>1</v>
      </c>
    </row>
    <row r="47" spans="1:56" s="152" customFormat="1" ht="162">
      <c r="A47" s="153" t="s">
        <v>85</v>
      </c>
      <c r="B47" s="37" t="s">
        <v>20</v>
      </c>
      <c r="C47" s="27" t="s">
        <v>272</v>
      </c>
      <c r="D47" s="33">
        <v>156512</v>
      </c>
      <c r="E47" s="33" t="s">
        <v>273</v>
      </c>
      <c r="F47" s="27" t="s">
        <v>274</v>
      </c>
      <c r="G47" s="27">
        <v>0</v>
      </c>
      <c r="H47" s="28">
        <v>1</v>
      </c>
      <c r="I47" s="28">
        <v>3</v>
      </c>
      <c r="J47" s="27" t="s">
        <v>275</v>
      </c>
      <c r="K47" s="64">
        <v>17274749.008900002</v>
      </c>
      <c r="L47" s="211">
        <v>0</v>
      </c>
      <c r="M47" s="211" t="s">
        <v>90</v>
      </c>
      <c r="N47" s="212">
        <v>1</v>
      </c>
      <c r="O47" s="213">
        <v>0</v>
      </c>
      <c r="P47" s="213">
        <v>0</v>
      </c>
      <c r="Q47" s="211">
        <v>0</v>
      </c>
      <c r="R47" s="211">
        <v>0</v>
      </c>
      <c r="S47" s="213">
        <v>44377</v>
      </c>
      <c r="T47" s="213">
        <v>44383</v>
      </c>
      <c r="U47" s="213">
        <v>44396</v>
      </c>
      <c r="V47" s="213">
        <v>0</v>
      </c>
      <c r="W47" s="213">
        <v>0</v>
      </c>
      <c r="X47" s="211" t="s">
        <v>276</v>
      </c>
      <c r="Y47" s="211" t="s">
        <v>277</v>
      </c>
      <c r="Z47" s="129">
        <f t="shared" si="5"/>
        <v>0</v>
      </c>
      <c r="AA47" s="129">
        <f t="shared" si="6"/>
        <v>0</v>
      </c>
      <c r="AB47" s="129">
        <f t="shared" si="7"/>
        <v>0</v>
      </c>
      <c r="AC47" s="129">
        <f t="shared" si="8"/>
        <v>0</v>
      </c>
      <c r="AD47" s="129">
        <f t="shared" si="9"/>
        <v>1</v>
      </c>
      <c r="AE47" s="127">
        <f t="shared" si="10"/>
        <v>0</v>
      </c>
      <c r="AF47" s="129">
        <f t="shared" si="11"/>
        <v>0</v>
      </c>
      <c r="AG47" s="129">
        <f t="shared" si="12"/>
        <v>0</v>
      </c>
      <c r="AH47" s="129">
        <f t="shared" si="13"/>
        <v>0</v>
      </c>
      <c r="AI47" s="129">
        <f t="shared" si="14"/>
        <v>0</v>
      </c>
      <c r="AJ47" s="130">
        <f t="shared" si="15"/>
        <v>3</v>
      </c>
      <c r="AK47" s="128">
        <f t="shared" si="16"/>
        <v>0</v>
      </c>
      <c r="AL47" s="27">
        <f t="shared" si="17"/>
        <v>0</v>
      </c>
      <c r="AM47" s="27">
        <f t="shared" si="18"/>
        <v>0</v>
      </c>
      <c r="AN47" s="27">
        <f t="shared" si="19"/>
        <v>0</v>
      </c>
      <c r="AO47" s="27">
        <f t="shared" si="20"/>
        <v>0</v>
      </c>
      <c r="AP47" s="100">
        <f t="shared" si="21"/>
        <v>1</v>
      </c>
      <c r="AQ47" s="127">
        <f t="shared" si="22"/>
        <v>0</v>
      </c>
      <c r="AR47" s="43">
        <v>1</v>
      </c>
      <c r="AS47" s="41">
        <f t="shared" si="23"/>
        <v>0</v>
      </c>
      <c r="AT47" s="40">
        <v>7.23</v>
      </c>
      <c r="AU47" s="40"/>
      <c r="AV47" s="76">
        <f>H47</f>
        <v>1</v>
      </c>
      <c r="AW47" s="40"/>
      <c r="AX47" s="40"/>
      <c r="AY47" s="40"/>
      <c r="AZ47" s="40"/>
      <c r="BA47" s="32" t="s">
        <v>123</v>
      </c>
      <c r="BB47" s="32"/>
      <c r="BC47" s="32"/>
      <c r="BD47" s="32">
        <v>1</v>
      </c>
    </row>
    <row r="48" spans="1:56" s="152" customFormat="1" ht="72">
      <c r="A48" s="153" t="s">
        <v>85</v>
      </c>
      <c r="B48" s="37" t="s">
        <v>22</v>
      </c>
      <c r="C48" s="27" t="s">
        <v>278</v>
      </c>
      <c r="D48" s="33">
        <v>108792</v>
      </c>
      <c r="E48" s="33" t="s">
        <v>279</v>
      </c>
      <c r="F48" s="27" t="s">
        <v>280</v>
      </c>
      <c r="G48" s="27">
        <v>1</v>
      </c>
      <c r="H48" s="28">
        <v>1</v>
      </c>
      <c r="I48" s="28">
        <v>4</v>
      </c>
      <c r="J48" s="27" t="s">
        <v>268</v>
      </c>
      <c r="K48" s="64">
        <v>18842695.712467447</v>
      </c>
      <c r="L48" s="211">
        <v>18830000</v>
      </c>
      <c r="M48" s="211" t="s">
        <v>151</v>
      </c>
      <c r="N48" s="212">
        <v>1</v>
      </c>
      <c r="O48" s="213">
        <v>44525</v>
      </c>
      <c r="P48" s="213">
        <v>0</v>
      </c>
      <c r="Q48" s="211">
        <v>0</v>
      </c>
      <c r="R48" s="211" t="s">
        <v>281</v>
      </c>
      <c r="S48" s="213" t="s">
        <v>282</v>
      </c>
      <c r="T48" s="213">
        <v>44386</v>
      </c>
      <c r="U48" s="213">
        <v>44398</v>
      </c>
      <c r="V48" s="213">
        <v>44400</v>
      </c>
      <c r="W48" s="213">
        <v>44405</v>
      </c>
      <c r="X48" s="211" t="s">
        <v>283</v>
      </c>
      <c r="Y48" s="211">
        <v>0</v>
      </c>
      <c r="Z48" s="129">
        <f t="shared" si="5"/>
        <v>0</v>
      </c>
      <c r="AA48" s="129">
        <f t="shared" si="6"/>
        <v>0</v>
      </c>
      <c r="AB48" s="129">
        <f t="shared" si="7"/>
        <v>0</v>
      </c>
      <c r="AC48" s="129">
        <f t="shared" si="8"/>
        <v>0</v>
      </c>
      <c r="AD48" s="129">
        <f t="shared" si="9"/>
        <v>1</v>
      </c>
      <c r="AE48" s="127">
        <f t="shared" si="10"/>
        <v>0</v>
      </c>
      <c r="AF48" s="129">
        <f t="shared" si="11"/>
        <v>0</v>
      </c>
      <c r="AG48" s="129">
        <f t="shared" si="12"/>
        <v>0</v>
      </c>
      <c r="AH48" s="129">
        <f t="shared" si="13"/>
        <v>0</v>
      </c>
      <c r="AI48" s="129">
        <f t="shared" si="14"/>
        <v>0</v>
      </c>
      <c r="AJ48" s="130">
        <f t="shared" si="15"/>
        <v>4</v>
      </c>
      <c r="AK48" s="128">
        <f t="shared" si="16"/>
        <v>0</v>
      </c>
      <c r="AL48" s="27">
        <f t="shared" si="17"/>
        <v>0</v>
      </c>
      <c r="AM48" s="27">
        <f t="shared" si="18"/>
        <v>0</v>
      </c>
      <c r="AN48" s="27">
        <f t="shared" si="19"/>
        <v>0</v>
      </c>
      <c r="AO48" s="27">
        <f t="shared" si="20"/>
        <v>0</v>
      </c>
      <c r="AP48" s="100">
        <f t="shared" si="21"/>
        <v>1</v>
      </c>
      <c r="AQ48" s="127">
        <f t="shared" si="22"/>
        <v>0</v>
      </c>
      <c r="AR48" s="43">
        <v>1</v>
      </c>
      <c r="AS48" s="41">
        <f t="shared" si="23"/>
        <v>0</v>
      </c>
      <c r="AT48" s="40" t="s">
        <v>93</v>
      </c>
      <c r="AU48" s="42">
        <v>1</v>
      </c>
      <c r="AV48" s="42"/>
      <c r="AW48" s="42"/>
      <c r="AX48" s="42"/>
      <c r="AY48" s="42"/>
      <c r="AZ48" s="42"/>
      <c r="BA48" s="32" t="s">
        <v>94</v>
      </c>
      <c r="BB48" s="15"/>
      <c r="BC48" s="15"/>
      <c r="BD48" s="32">
        <v>1</v>
      </c>
    </row>
    <row r="49" spans="1:56" s="152" customFormat="1" ht="90">
      <c r="A49" s="153" t="s">
        <v>85</v>
      </c>
      <c r="B49" s="37" t="s">
        <v>22</v>
      </c>
      <c r="C49" s="27" t="s">
        <v>278</v>
      </c>
      <c r="D49" s="27">
        <v>109039</v>
      </c>
      <c r="E49" s="27" t="s">
        <v>284</v>
      </c>
      <c r="F49" s="27" t="s">
        <v>285</v>
      </c>
      <c r="G49" s="27">
        <v>1</v>
      </c>
      <c r="H49" s="28">
        <v>1</v>
      </c>
      <c r="I49" s="28">
        <v>2</v>
      </c>
      <c r="J49" s="27" t="s">
        <v>286</v>
      </c>
      <c r="K49" s="65">
        <v>21194223.640451495</v>
      </c>
      <c r="L49" s="211">
        <v>21163075.84</v>
      </c>
      <c r="M49" s="211" t="s">
        <v>151</v>
      </c>
      <c r="N49" s="212">
        <v>1</v>
      </c>
      <c r="O49" s="213">
        <v>44525</v>
      </c>
      <c r="P49" s="213">
        <v>0</v>
      </c>
      <c r="Q49" s="211">
        <v>0</v>
      </c>
      <c r="R49" s="211" t="s">
        <v>287</v>
      </c>
      <c r="S49" s="213" t="s">
        <v>282</v>
      </c>
      <c r="T49" s="213">
        <v>44386</v>
      </c>
      <c r="U49" s="213">
        <v>44398</v>
      </c>
      <c r="V49" s="213">
        <v>44400</v>
      </c>
      <c r="W49" s="213">
        <v>44405</v>
      </c>
      <c r="X49" s="211" t="s">
        <v>288</v>
      </c>
      <c r="Y49" s="211">
        <v>0</v>
      </c>
      <c r="Z49" s="129">
        <f t="shared" si="5"/>
        <v>0</v>
      </c>
      <c r="AA49" s="129">
        <f t="shared" si="6"/>
        <v>0</v>
      </c>
      <c r="AB49" s="129">
        <f t="shared" si="7"/>
        <v>0</v>
      </c>
      <c r="AC49" s="129">
        <f t="shared" si="8"/>
        <v>0</v>
      </c>
      <c r="AD49" s="129">
        <f t="shared" si="9"/>
        <v>1</v>
      </c>
      <c r="AE49" s="127">
        <f t="shared" si="10"/>
        <v>0</v>
      </c>
      <c r="AF49" s="129">
        <f t="shared" si="11"/>
        <v>0</v>
      </c>
      <c r="AG49" s="129">
        <f t="shared" si="12"/>
        <v>0</v>
      </c>
      <c r="AH49" s="129">
        <f t="shared" si="13"/>
        <v>0</v>
      </c>
      <c r="AI49" s="129">
        <f t="shared" si="14"/>
        <v>0</v>
      </c>
      <c r="AJ49" s="130">
        <f t="shared" si="15"/>
        <v>2</v>
      </c>
      <c r="AK49" s="128">
        <f t="shared" si="16"/>
        <v>0</v>
      </c>
      <c r="AL49" s="27">
        <f t="shared" si="17"/>
        <v>0</v>
      </c>
      <c r="AM49" s="27">
        <f t="shared" si="18"/>
        <v>0</v>
      </c>
      <c r="AN49" s="27">
        <f t="shared" si="19"/>
        <v>0</v>
      </c>
      <c r="AO49" s="27">
        <f t="shared" si="20"/>
        <v>0</v>
      </c>
      <c r="AP49" s="100">
        <f t="shared" si="21"/>
        <v>1</v>
      </c>
      <c r="AQ49" s="127">
        <f t="shared" si="22"/>
        <v>0</v>
      </c>
      <c r="AR49" s="43">
        <v>1</v>
      </c>
      <c r="AS49" s="41">
        <f t="shared" si="23"/>
        <v>0</v>
      </c>
      <c r="AT49" s="40" t="s">
        <v>93</v>
      </c>
      <c r="AU49" s="42"/>
      <c r="AV49" s="42"/>
      <c r="AW49" s="42"/>
      <c r="AX49" s="42"/>
      <c r="AY49" s="42"/>
      <c r="AZ49" s="42"/>
      <c r="BA49" s="32" t="s">
        <v>94</v>
      </c>
      <c r="BB49" s="15"/>
      <c r="BC49" s="15"/>
      <c r="BD49" s="32">
        <v>1</v>
      </c>
    </row>
    <row r="50" spans="1:56" s="152" customFormat="1" ht="90">
      <c r="A50" s="153" t="s">
        <v>85</v>
      </c>
      <c r="B50" s="37" t="s">
        <v>22</v>
      </c>
      <c r="C50" s="27" t="s">
        <v>278</v>
      </c>
      <c r="D50" s="27">
        <v>109039</v>
      </c>
      <c r="E50" s="27" t="s">
        <v>284</v>
      </c>
      <c r="F50" s="27" t="s">
        <v>285</v>
      </c>
      <c r="G50" s="27">
        <v>1</v>
      </c>
      <c r="H50" s="28"/>
      <c r="I50" s="28">
        <v>2</v>
      </c>
      <c r="J50" s="27" t="s">
        <v>289</v>
      </c>
      <c r="K50" s="65"/>
      <c r="L50" s="211">
        <v>21163075.84</v>
      </c>
      <c r="M50" s="211" t="s">
        <v>151</v>
      </c>
      <c r="N50" s="212">
        <v>1</v>
      </c>
      <c r="O50" s="213">
        <v>44525</v>
      </c>
      <c r="P50" s="213">
        <v>0</v>
      </c>
      <c r="Q50" s="211">
        <v>0</v>
      </c>
      <c r="R50" s="211" t="s">
        <v>287</v>
      </c>
      <c r="S50" s="213" t="s">
        <v>282</v>
      </c>
      <c r="T50" s="213">
        <v>44386</v>
      </c>
      <c r="U50" s="213">
        <v>44398</v>
      </c>
      <c r="V50" s="213">
        <v>44400</v>
      </c>
      <c r="W50" s="213">
        <v>44405</v>
      </c>
      <c r="X50" s="211" t="s">
        <v>288</v>
      </c>
      <c r="Y50" s="211">
        <v>0</v>
      </c>
      <c r="Z50" s="129">
        <f t="shared" si="5"/>
        <v>0</v>
      </c>
      <c r="AA50" s="129">
        <f t="shared" si="6"/>
        <v>0</v>
      </c>
      <c r="AB50" s="129">
        <f t="shared" si="7"/>
        <v>0</v>
      </c>
      <c r="AC50" s="129">
        <f t="shared" si="8"/>
        <v>0</v>
      </c>
      <c r="AD50" s="129">
        <f t="shared" si="9"/>
        <v>1</v>
      </c>
      <c r="AE50" s="127">
        <f t="shared" si="10"/>
        <v>0</v>
      </c>
      <c r="AF50" s="129">
        <f t="shared" si="11"/>
        <v>0</v>
      </c>
      <c r="AG50" s="129">
        <f t="shared" si="12"/>
        <v>0</v>
      </c>
      <c r="AH50" s="129">
        <f t="shared" si="13"/>
        <v>0</v>
      </c>
      <c r="AI50" s="129">
        <f t="shared" si="14"/>
        <v>0</v>
      </c>
      <c r="AJ50" s="130">
        <f t="shared" si="15"/>
        <v>2</v>
      </c>
      <c r="AK50" s="128">
        <f t="shared" si="16"/>
        <v>0</v>
      </c>
      <c r="AL50" s="27">
        <f t="shared" si="17"/>
        <v>0</v>
      </c>
      <c r="AM50" s="27">
        <f t="shared" si="18"/>
        <v>0</v>
      </c>
      <c r="AN50" s="27">
        <f t="shared" si="19"/>
        <v>0</v>
      </c>
      <c r="AO50" s="27">
        <f t="shared" si="20"/>
        <v>0</v>
      </c>
      <c r="AP50" s="100">
        <f t="shared" si="21"/>
        <v>0</v>
      </c>
      <c r="AQ50" s="127">
        <f t="shared" si="22"/>
        <v>0</v>
      </c>
      <c r="AR50" s="43">
        <v>1</v>
      </c>
      <c r="AS50" s="41">
        <f t="shared" si="23"/>
        <v>0</v>
      </c>
      <c r="AT50" s="40" t="s">
        <v>93</v>
      </c>
      <c r="AU50" s="42"/>
      <c r="AV50" s="42"/>
      <c r="AW50" s="42"/>
      <c r="AX50" s="42"/>
      <c r="AY50" s="42"/>
      <c r="AZ50" s="42"/>
      <c r="BA50" s="32" t="s">
        <v>94</v>
      </c>
      <c r="BB50" s="15"/>
      <c r="BC50" s="15"/>
      <c r="BD50" s="32">
        <v>0</v>
      </c>
    </row>
    <row r="51" spans="1:56" s="152" customFormat="1" ht="72">
      <c r="A51" s="153" t="s">
        <v>85</v>
      </c>
      <c r="B51" s="37" t="s">
        <v>22</v>
      </c>
      <c r="C51" s="27" t="s">
        <v>278</v>
      </c>
      <c r="D51" s="27">
        <v>109088</v>
      </c>
      <c r="E51" s="27" t="s">
        <v>290</v>
      </c>
      <c r="F51" s="27" t="s">
        <v>291</v>
      </c>
      <c r="G51" s="27">
        <v>3</v>
      </c>
      <c r="H51" s="28">
        <v>1</v>
      </c>
      <c r="I51" s="28">
        <v>2</v>
      </c>
      <c r="J51" s="27" t="s">
        <v>211</v>
      </c>
      <c r="K51" s="64">
        <v>15610253.566</v>
      </c>
      <c r="L51" s="211">
        <v>15590167</v>
      </c>
      <c r="M51" s="211" t="s">
        <v>151</v>
      </c>
      <c r="N51" s="212">
        <v>1</v>
      </c>
      <c r="O51" s="213">
        <v>44525</v>
      </c>
      <c r="P51" s="213">
        <v>0</v>
      </c>
      <c r="Q51" s="211">
        <v>0</v>
      </c>
      <c r="R51" s="211" t="s">
        <v>292</v>
      </c>
      <c r="S51" s="213" t="s">
        <v>282</v>
      </c>
      <c r="T51" s="213">
        <v>44386</v>
      </c>
      <c r="U51" s="213">
        <v>44398</v>
      </c>
      <c r="V51" s="213">
        <v>44400</v>
      </c>
      <c r="W51" s="213">
        <v>44405</v>
      </c>
      <c r="X51" s="211" t="s">
        <v>293</v>
      </c>
      <c r="Y51" s="211">
        <v>0</v>
      </c>
      <c r="Z51" s="129">
        <f t="shared" si="5"/>
        <v>0</v>
      </c>
      <c r="AA51" s="129">
        <f t="shared" si="6"/>
        <v>0</v>
      </c>
      <c r="AB51" s="129">
        <f t="shared" si="7"/>
        <v>0</v>
      </c>
      <c r="AC51" s="129">
        <f t="shared" si="8"/>
        <v>0</v>
      </c>
      <c r="AD51" s="129">
        <f t="shared" si="9"/>
        <v>1</v>
      </c>
      <c r="AE51" s="127">
        <f t="shared" si="10"/>
        <v>0</v>
      </c>
      <c r="AF51" s="129">
        <f t="shared" si="11"/>
        <v>0</v>
      </c>
      <c r="AG51" s="129">
        <f t="shared" si="12"/>
        <v>0</v>
      </c>
      <c r="AH51" s="129">
        <f t="shared" si="13"/>
        <v>0</v>
      </c>
      <c r="AI51" s="129">
        <f t="shared" si="14"/>
        <v>0</v>
      </c>
      <c r="AJ51" s="130">
        <f t="shared" si="15"/>
        <v>2</v>
      </c>
      <c r="AK51" s="128">
        <f t="shared" si="16"/>
        <v>0</v>
      </c>
      <c r="AL51" s="27">
        <f t="shared" si="17"/>
        <v>0</v>
      </c>
      <c r="AM51" s="27">
        <f t="shared" si="18"/>
        <v>0</v>
      </c>
      <c r="AN51" s="27">
        <f t="shared" si="19"/>
        <v>0</v>
      </c>
      <c r="AO51" s="27">
        <f t="shared" si="20"/>
        <v>0</v>
      </c>
      <c r="AP51" s="100">
        <f t="shared" si="21"/>
        <v>1</v>
      </c>
      <c r="AQ51" s="127">
        <f t="shared" si="22"/>
        <v>0</v>
      </c>
      <c r="AR51" s="43">
        <v>1</v>
      </c>
      <c r="AS51" s="41">
        <f t="shared" si="23"/>
        <v>0</v>
      </c>
      <c r="AT51" s="40" t="s">
        <v>93</v>
      </c>
      <c r="AU51" s="40"/>
      <c r="AV51" s="40"/>
      <c r="AW51" s="40"/>
      <c r="AX51" s="40"/>
      <c r="AY51" s="40"/>
      <c r="AZ51" s="40"/>
      <c r="BA51" s="32" t="s">
        <v>94</v>
      </c>
      <c r="BB51" s="32"/>
      <c r="BC51" s="32"/>
      <c r="BD51" s="32">
        <v>1</v>
      </c>
    </row>
    <row r="52" spans="1:56" s="152" customFormat="1" ht="72">
      <c r="A52" s="153" t="s">
        <v>85</v>
      </c>
      <c r="B52" s="37" t="s">
        <v>22</v>
      </c>
      <c r="C52" s="27" t="s">
        <v>278</v>
      </c>
      <c r="D52" s="27">
        <v>108830</v>
      </c>
      <c r="E52" s="27" t="s">
        <v>294</v>
      </c>
      <c r="F52" s="27" t="s">
        <v>295</v>
      </c>
      <c r="G52" s="27">
        <v>4</v>
      </c>
      <c r="H52" s="28">
        <v>1</v>
      </c>
      <c r="I52" s="28">
        <v>2</v>
      </c>
      <c r="J52" s="27" t="s">
        <v>211</v>
      </c>
      <c r="K52" s="64">
        <v>15080003.567920705</v>
      </c>
      <c r="L52" s="211">
        <v>15059979</v>
      </c>
      <c r="M52" s="211" t="s">
        <v>151</v>
      </c>
      <c r="N52" s="212">
        <v>1</v>
      </c>
      <c r="O52" s="213">
        <v>44525</v>
      </c>
      <c r="P52" s="213">
        <v>0</v>
      </c>
      <c r="Q52" s="211">
        <v>0</v>
      </c>
      <c r="R52" s="211" t="s">
        <v>296</v>
      </c>
      <c r="S52" s="213" t="s">
        <v>282</v>
      </c>
      <c r="T52" s="213">
        <v>44386</v>
      </c>
      <c r="U52" s="213">
        <v>44398</v>
      </c>
      <c r="V52" s="213">
        <v>44400</v>
      </c>
      <c r="W52" s="213">
        <v>44405</v>
      </c>
      <c r="X52" s="211" t="s">
        <v>293</v>
      </c>
      <c r="Y52" s="211">
        <v>0</v>
      </c>
      <c r="Z52" s="129">
        <f t="shared" si="5"/>
        <v>0</v>
      </c>
      <c r="AA52" s="129">
        <f t="shared" si="6"/>
        <v>0</v>
      </c>
      <c r="AB52" s="129">
        <f t="shared" si="7"/>
        <v>0</v>
      </c>
      <c r="AC52" s="129">
        <f t="shared" si="8"/>
        <v>0</v>
      </c>
      <c r="AD52" s="129">
        <f t="shared" si="9"/>
        <v>1</v>
      </c>
      <c r="AE52" s="127">
        <f t="shared" si="10"/>
        <v>0</v>
      </c>
      <c r="AF52" s="129">
        <f t="shared" si="11"/>
        <v>0</v>
      </c>
      <c r="AG52" s="129">
        <f t="shared" si="12"/>
        <v>0</v>
      </c>
      <c r="AH52" s="129">
        <f t="shared" si="13"/>
        <v>0</v>
      </c>
      <c r="AI52" s="129">
        <f t="shared" si="14"/>
        <v>0</v>
      </c>
      <c r="AJ52" s="130">
        <f t="shared" si="15"/>
        <v>2</v>
      </c>
      <c r="AK52" s="128">
        <f t="shared" si="16"/>
        <v>0</v>
      </c>
      <c r="AL52" s="27">
        <f t="shared" si="17"/>
        <v>0</v>
      </c>
      <c r="AM52" s="27">
        <f t="shared" si="18"/>
        <v>0</v>
      </c>
      <c r="AN52" s="27">
        <f t="shared" si="19"/>
        <v>0</v>
      </c>
      <c r="AO52" s="27">
        <f t="shared" si="20"/>
        <v>0</v>
      </c>
      <c r="AP52" s="100">
        <f t="shared" si="21"/>
        <v>1</v>
      </c>
      <c r="AQ52" s="127">
        <f t="shared" si="22"/>
        <v>0</v>
      </c>
      <c r="AR52" s="43">
        <v>1</v>
      </c>
      <c r="AS52" s="41">
        <f t="shared" si="23"/>
        <v>0</v>
      </c>
      <c r="AT52" s="40" t="s">
        <v>93</v>
      </c>
      <c r="AU52" s="40">
        <v>1</v>
      </c>
      <c r="AV52" s="40"/>
      <c r="AW52" s="40"/>
      <c r="AX52" s="40"/>
      <c r="AY52" s="40"/>
      <c r="AZ52" s="40"/>
      <c r="BA52" s="32" t="s">
        <v>94</v>
      </c>
      <c r="BB52" s="32"/>
      <c r="BC52" s="32"/>
      <c r="BD52" s="32">
        <v>1</v>
      </c>
    </row>
    <row r="53" spans="1:56" s="152" customFormat="1" ht="72">
      <c r="A53" s="153" t="s">
        <v>85</v>
      </c>
      <c r="B53" s="37" t="s">
        <v>22</v>
      </c>
      <c r="C53" s="27" t="s">
        <v>297</v>
      </c>
      <c r="D53" s="27">
        <v>109468</v>
      </c>
      <c r="E53" s="27" t="s">
        <v>298</v>
      </c>
      <c r="F53" s="27" t="s">
        <v>299</v>
      </c>
      <c r="G53" s="27">
        <v>2</v>
      </c>
      <c r="H53" s="28">
        <v>1</v>
      </c>
      <c r="I53" s="28">
        <v>2</v>
      </c>
      <c r="J53" s="27" t="s">
        <v>300</v>
      </c>
      <c r="K53" s="64">
        <v>15419235.073800001</v>
      </c>
      <c r="L53" s="211">
        <v>15110797.65</v>
      </c>
      <c r="M53" s="211" t="s">
        <v>151</v>
      </c>
      <c r="N53" s="212">
        <v>1</v>
      </c>
      <c r="O53" s="213">
        <v>0</v>
      </c>
      <c r="P53" s="213">
        <v>0</v>
      </c>
      <c r="Q53" s="211" t="s">
        <v>301</v>
      </c>
      <c r="R53" s="211" t="s">
        <v>301</v>
      </c>
      <c r="S53" s="213" t="s">
        <v>302</v>
      </c>
      <c r="T53" s="213" t="s">
        <v>228</v>
      </c>
      <c r="U53" s="213" t="s">
        <v>303</v>
      </c>
      <c r="V53" s="213" t="s">
        <v>304</v>
      </c>
      <c r="W53" s="213" t="s">
        <v>305</v>
      </c>
      <c r="X53" s="211" t="s">
        <v>306</v>
      </c>
      <c r="Y53" s="211">
        <v>0</v>
      </c>
      <c r="Z53" s="129">
        <f t="shared" si="5"/>
        <v>0</v>
      </c>
      <c r="AA53" s="129">
        <f t="shared" si="6"/>
        <v>0</v>
      </c>
      <c r="AB53" s="129">
        <f t="shared" si="7"/>
        <v>0</v>
      </c>
      <c r="AC53" s="129">
        <f t="shared" si="8"/>
        <v>0</v>
      </c>
      <c r="AD53" s="129">
        <f t="shared" si="9"/>
        <v>1</v>
      </c>
      <c r="AE53" s="127">
        <f t="shared" si="10"/>
        <v>0</v>
      </c>
      <c r="AF53" s="129">
        <f t="shared" si="11"/>
        <v>0</v>
      </c>
      <c r="AG53" s="129">
        <f t="shared" si="12"/>
        <v>0</v>
      </c>
      <c r="AH53" s="129">
        <f t="shared" si="13"/>
        <v>0</v>
      </c>
      <c r="AI53" s="129">
        <f t="shared" si="14"/>
        <v>0</v>
      </c>
      <c r="AJ53" s="130">
        <f t="shared" si="15"/>
        <v>2</v>
      </c>
      <c r="AK53" s="128">
        <f t="shared" si="16"/>
        <v>0</v>
      </c>
      <c r="AL53" s="27">
        <f t="shared" si="17"/>
        <v>0</v>
      </c>
      <c r="AM53" s="27">
        <f t="shared" si="18"/>
        <v>0</v>
      </c>
      <c r="AN53" s="27">
        <f t="shared" si="19"/>
        <v>0</v>
      </c>
      <c r="AO53" s="27">
        <f t="shared" si="20"/>
        <v>0</v>
      </c>
      <c r="AP53" s="100">
        <f t="shared" si="21"/>
        <v>1</v>
      </c>
      <c r="AQ53" s="127">
        <f t="shared" si="22"/>
        <v>0</v>
      </c>
      <c r="AR53" s="43">
        <v>1</v>
      </c>
      <c r="AS53" s="41">
        <f t="shared" si="23"/>
        <v>0</v>
      </c>
      <c r="AT53" s="40" t="s">
        <v>93</v>
      </c>
      <c r="AU53" s="40">
        <v>1</v>
      </c>
      <c r="AV53" s="40"/>
      <c r="AW53" s="40"/>
      <c r="AX53" s="40"/>
      <c r="AY53" s="40"/>
      <c r="AZ53" s="40"/>
      <c r="BA53" s="32" t="s">
        <v>94</v>
      </c>
      <c r="BB53" s="32"/>
      <c r="BC53" s="32"/>
      <c r="BD53" s="32">
        <v>1</v>
      </c>
    </row>
    <row r="54" spans="1:56" s="152" customFormat="1" ht="72">
      <c r="A54" s="153" t="s">
        <v>85</v>
      </c>
      <c r="B54" s="37" t="s">
        <v>23</v>
      </c>
      <c r="C54" s="27" t="s">
        <v>307</v>
      </c>
      <c r="D54" s="27">
        <v>109901</v>
      </c>
      <c r="E54" s="27" t="s">
        <v>308</v>
      </c>
      <c r="F54" s="27" t="s">
        <v>309</v>
      </c>
      <c r="G54" s="27">
        <v>0</v>
      </c>
      <c r="H54" s="28">
        <v>1</v>
      </c>
      <c r="I54" s="28">
        <v>4</v>
      </c>
      <c r="J54" s="27" t="s">
        <v>310</v>
      </c>
      <c r="K54" s="64">
        <v>20455972.289099999</v>
      </c>
      <c r="L54" s="211">
        <v>0</v>
      </c>
      <c r="M54" s="211" t="s">
        <v>90</v>
      </c>
      <c r="N54" s="212">
        <v>1</v>
      </c>
      <c r="O54" s="213">
        <v>44788</v>
      </c>
      <c r="P54" s="213">
        <v>0</v>
      </c>
      <c r="Q54" s="211">
        <v>0</v>
      </c>
      <c r="R54" s="211">
        <v>0</v>
      </c>
      <c r="S54" s="213">
        <v>0</v>
      </c>
      <c r="T54" s="213">
        <v>0</v>
      </c>
      <c r="U54" s="213">
        <v>0</v>
      </c>
      <c r="V54" s="213">
        <v>0</v>
      </c>
      <c r="W54" s="213">
        <v>0</v>
      </c>
      <c r="X54" s="211">
        <v>0</v>
      </c>
      <c r="Y54" s="211">
        <v>0</v>
      </c>
      <c r="Z54" s="129">
        <f t="shared" si="5"/>
        <v>0</v>
      </c>
      <c r="AA54" s="129">
        <f t="shared" si="6"/>
        <v>0</v>
      </c>
      <c r="AB54" s="129">
        <f t="shared" si="7"/>
        <v>0</v>
      </c>
      <c r="AC54" s="129">
        <f t="shared" si="8"/>
        <v>0</v>
      </c>
      <c r="AD54" s="129">
        <f t="shared" si="9"/>
        <v>1</v>
      </c>
      <c r="AE54" s="127">
        <f t="shared" si="10"/>
        <v>0</v>
      </c>
      <c r="AF54" s="129">
        <f t="shared" si="11"/>
        <v>0</v>
      </c>
      <c r="AG54" s="129">
        <f t="shared" si="12"/>
        <v>0</v>
      </c>
      <c r="AH54" s="129">
        <f t="shared" si="13"/>
        <v>0</v>
      </c>
      <c r="AI54" s="129">
        <f t="shared" si="14"/>
        <v>0</v>
      </c>
      <c r="AJ54" s="130">
        <f t="shared" si="15"/>
        <v>4</v>
      </c>
      <c r="AK54" s="128">
        <f t="shared" si="16"/>
        <v>0</v>
      </c>
      <c r="AL54" s="27">
        <f t="shared" si="17"/>
        <v>0</v>
      </c>
      <c r="AM54" s="27">
        <f t="shared" si="18"/>
        <v>0</v>
      </c>
      <c r="AN54" s="27">
        <f t="shared" si="19"/>
        <v>0</v>
      </c>
      <c r="AO54" s="27">
        <f t="shared" si="20"/>
        <v>0</v>
      </c>
      <c r="AP54" s="100">
        <f t="shared" si="21"/>
        <v>1</v>
      </c>
      <c r="AQ54" s="127">
        <f t="shared" si="22"/>
        <v>0</v>
      </c>
      <c r="AR54" s="43">
        <v>1</v>
      </c>
      <c r="AS54" s="41">
        <f t="shared" si="23"/>
        <v>0</v>
      </c>
      <c r="AT54" s="40" t="s">
        <v>93</v>
      </c>
      <c r="AU54" s="40"/>
      <c r="AV54" s="40"/>
      <c r="AW54" s="40"/>
      <c r="AX54" s="40"/>
      <c r="AY54" s="40"/>
      <c r="AZ54" s="40"/>
      <c r="BA54" s="32" t="s">
        <v>94</v>
      </c>
      <c r="BB54" s="32"/>
      <c r="BC54" s="32"/>
      <c r="BD54" s="32">
        <v>1</v>
      </c>
    </row>
    <row r="55" spans="1:56" s="152" customFormat="1" ht="72">
      <c r="A55" s="153" t="s">
        <v>85</v>
      </c>
      <c r="B55" s="37" t="s">
        <v>23</v>
      </c>
      <c r="C55" s="27" t="s">
        <v>311</v>
      </c>
      <c r="D55" s="27">
        <v>110339</v>
      </c>
      <c r="E55" s="27" t="s">
        <v>312</v>
      </c>
      <c r="F55" s="27" t="s">
        <v>313</v>
      </c>
      <c r="G55" s="27">
        <v>1</v>
      </c>
      <c r="H55" s="28">
        <v>1</v>
      </c>
      <c r="I55" s="28">
        <v>4</v>
      </c>
      <c r="J55" s="27" t="s">
        <v>314</v>
      </c>
      <c r="K55" s="64">
        <v>20188286.032668404</v>
      </c>
      <c r="L55" s="211">
        <v>20087944.350000001</v>
      </c>
      <c r="M55" s="211" t="s">
        <v>151</v>
      </c>
      <c r="N55" s="212">
        <v>1</v>
      </c>
      <c r="O55" s="213" t="s">
        <v>315</v>
      </c>
      <c r="P55" s="213" t="s">
        <v>316</v>
      </c>
      <c r="Q55" s="211" t="s">
        <v>317</v>
      </c>
      <c r="R55" s="211" t="s">
        <v>318</v>
      </c>
      <c r="S55" s="213" t="s">
        <v>319</v>
      </c>
      <c r="T55" s="213" t="s">
        <v>320</v>
      </c>
      <c r="U55" s="213" t="s">
        <v>321</v>
      </c>
      <c r="V55" s="213" t="s">
        <v>322</v>
      </c>
      <c r="W55" s="213" t="s">
        <v>323</v>
      </c>
      <c r="X55" s="211" t="s">
        <v>324</v>
      </c>
      <c r="Y55" s="211">
        <v>0</v>
      </c>
      <c r="Z55" s="129">
        <f t="shared" si="5"/>
        <v>0</v>
      </c>
      <c r="AA55" s="129">
        <f t="shared" si="6"/>
        <v>0</v>
      </c>
      <c r="AB55" s="129">
        <f t="shared" si="7"/>
        <v>0</v>
      </c>
      <c r="AC55" s="129">
        <f t="shared" si="8"/>
        <v>0</v>
      </c>
      <c r="AD55" s="129">
        <f t="shared" si="9"/>
        <v>1</v>
      </c>
      <c r="AE55" s="127">
        <f t="shared" si="10"/>
        <v>0</v>
      </c>
      <c r="AF55" s="129">
        <f t="shared" si="11"/>
        <v>0</v>
      </c>
      <c r="AG55" s="129">
        <f t="shared" si="12"/>
        <v>0</v>
      </c>
      <c r="AH55" s="129">
        <f t="shared" si="13"/>
        <v>0</v>
      </c>
      <c r="AI55" s="129">
        <f t="shared" si="14"/>
        <v>0</v>
      </c>
      <c r="AJ55" s="130">
        <f t="shared" si="15"/>
        <v>4</v>
      </c>
      <c r="AK55" s="128">
        <f t="shared" si="16"/>
        <v>0</v>
      </c>
      <c r="AL55" s="27">
        <f t="shared" si="17"/>
        <v>0</v>
      </c>
      <c r="AM55" s="27">
        <f t="shared" si="18"/>
        <v>0</v>
      </c>
      <c r="AN55" s="27">
        <f t="shared" si="19"/>
        <v>0</v>
      </c>
      <c r="AO55" s="27">
        <f t="shared" si="20"/>
        <v>0</v>
      </c>
      <c r="AP55" s="100">
        <f t="shared" si="21"/>
        <v>1</v>
      </c>
      <c r="AQ55" s="127">
        <f t="shared" si="22"/>
        <v>0</v>
      </c>
      <c r="AR55" s="43">
        <v>1</v>
      </c>
      <c r="AS55" s="41">
        <f t="shared" si="23"/>
        <v>0</v>
      </c>
      <c r="AT55" s="40" t="s">
        <v>93</v>
      </c>
      <c r="AU55" s="40">
        <v>1</v>
      </c>
      <c r="AV55" s="40"/>
      <c r="AW55" s="40"/>
      <c r="AX55" s="40"/>
      <c r="AY55" s="40"/>
      <c r="AZ55" s="40"/>
      <c r="BA55" s="32" t="s">
        <v>94</v>
      </c>
      <c r="BB55" s="32"/>
      <c r="BC55" s="32"/>
      <c r="BD55" s="32">
        <v>1</v>
      </c>
    </row>
    <row r="56" spans="1:56" s="152" customFormat="1" ht="72">
      <c r="A56" s="153" t="s">
        <v>85</v>
      </c>
      <c r="B56" s="37" t="s">
        <v>23</v>
      </c>
      <c r="C56" s="27" t="s">
        <v>311</v>
      </c>
      <c r="D56" s="27">
        <v>170036</v>
      </c>
      <c r="E56" s="27" t="s">
        <v>325</v>
      </c>
      <c r="F56" s="27" t="s">
        <v>326</v>
      </c>
      <c r="G56" s="27">
        <v>2</v>
      </c>
      <c r="H56" s="28">
        <v>1</v>
      </c>
      <c r="I56" s="28">
        <v>4</v>
      </c>
      <c r="J56" s="27" t="s">
        <v>314</v>
      </c>
      <c r="K56" s="64">
        <v>19229984.414338745</v>
      </c>
      <c r="L56" s="211">
        <v>18180121.460000001</v>
      </c>
      <c r="M56" s="211" t="s">
        <v>90</v>
      </c>
      <c r="N56" s="212">
        <v>1</v>
      </c>
      <c r="O56" s="213" t="s">
        <v>327</v>
      </c>
      <c r="P56" s="213" t="s">
        <v>328</v>
      </c>
      <c r="Q56" s="211" t="s">
        <v>329</v>
      </c>
      <c r="R56" s="211" t="s">
        <v>330</v>
      </c>
      <c r="S56" s="213" t="s">
        <v>319</v>
      </c>
      <c r="T56" s="213" t="s">
        <v>320</v>
      </c>
      <c r="U56" s="213" t="s">
        <v>321</v>
      </c>
      <c r="V56" s="213" t="s">
        <v>322</v>
      </c>
      <c r="W56" s="213" t="s">
        <v>331</v>
      </c>
      <c r="X56" s="211" t="s">
        <v>332</v>
      </c>
      <c r="Y56" s="211" t="s">
        <v>333</v>
      </c>
      <c r="Z56" s="129">
        <f t="shared" si="5"/>
        <v>0</v>
      </c>
      <c r="AA56" s="129">
        <f t="shared" si="6"/>
        <v>0</v>
      </c>
      <c r="AB56" s="129">
        <f t="shared" si="7"/>
        <v>0</v>
      </c>
      <c r="AC56" s="129">
        <f t="shared" si="8"/>
        <v>0</v>
      </c>
      <c r="AD56" s="129">
        <f t="shared" si="9"/>
        <v>1</v>
      </c>
      <c r="AE56" s="127">
        <f t="shared" si="10"/>
        <v>0</v>
      </c>
      <c r="AF56" s="129">
        <f t="shared" si="11"/>
        <v>0</v>
      </c>
      <c r="AG56" s="129">
        <f t="shared" si="12"/>
        <v>0</v>
      </c>
      <c r="AH56" s="129">
        <f t="shared" si="13"/>
        <v>0</v>
      </c>
      <c r="AI56" s="129">
        <f t="shared" si="14"/>
        <v>0</v>
      </c>
      <c r="AJ56" s="130">
        <f t="shared" si="15"/>
        <v>4</v>
      </c>
      <c r="AK56" s="128">
        <f t="shared" si="16"/>
        <v>0</v>
      </c>
      <c r="AL56" s="27">
        <f t="shared" si="17"/>
        <v>0</v>
      </c>
      <c r="AM56" s="27">
        <f t="shared" si="18"/>
        <v>0</v>
      </c>
      <c r="AN56" s="27">
        <f t="shared" si="19"/>
        <v>0</v>
      </c>
      <c r="AO56" s="27">
        <f t="shared" si="20"/>
        <v>0</v>
      </c>
      <c r="AP56" s="100">
        <f t="shared" si="21"/>
        <v>1</v>
      </c>
      <c r="AQ56" s="127">
        <f t="shared" si="22"/>
        <v>0</v>
      </c>
      <c r="AR56" s="43">
        <v>1</v>
      </c>
      <c r="AS56" s="41">
        <f t="shared" si="23"/>
        <v>0</v>
      </c>
      <c r="AT56" s="40" t="s">
        <v>93</v>
      </c>
      <c r="AU56" s="40"/>
      <c r="AV56" s="40"/>
      <c r="AW56" s="40"/>
      <c r="AX56" s="40"/>
      <c r="AY56" s="40"/>
      <c r="AZ56" s="40"/>
      <c r="BA56" s="32" t="s">
        <v>94</v>
      </c>
      <c r="BB56" s="32"/>
      <c r="BC56" s="32"/>
      <c r="BD56" s="32">
        <v>1</v>
      </c>
    </row>
    <row r="57" spans="1:56" s="152" customFormat="1" ht="72">
      <c r="A57" s="153" t="s">
        <v>85</v>
      </c>
      <c r="B57" s="37" t="s">
        <v>23</v>
      </c>
      <c r="C57" s="27" t="s">
        <v>334</v>
      </c>
      <c r="D57" s="27">
        <v>111525</v>
      </c>
      <c r="E57" s="27" t="s">
        <v>335</v>
      </c>
      <c r="F57" s="27" t="s">
        <v>334</v>
      </c>
      <c r="G57" s="27">
        <v>3</v>
      </c>
      <c r="H57" s="28">
        <v>1</v>
      </c>
      <c r="I57" s="28">
        <v>4</v>
      </c>
      <c r="J57" s="27" t="s">
        <v>192</v>
      </c>
      <c r="K57" s="64">
        <v>19185222.799400423</v>
      </c>
      <c r="L57" s="211">
        <v>17849626.850000001</v>
      </c>
      <c r="M57" s="211" t="s">
        <v>90</v>
      </c>
      <c r="N57" s="212">
        <v>1</v>
      </c>
      <c r="O57" s="213" t="s">
        <v>336</v>
      </c>
      <c r="P57" s="213">
        <v>44727</v>
      </c>
      <c r="Q57" s="211">
        <v>0</v>
      </c>
      <c r="R57" s="211" t="s">
        <v>337</v>
      </c>
      <c r="S57" s="213" t="s">
        <v>338</v>
      </c>
      <c r="T57" s="213" t="s">
        <v>339</v>
      </c>
      <c r="U57" s="213">
        <v>44424</v>
      </c>
      <c r="V57" s="213" t="s">
        <v>340</v>
      </c>
      <c r="W57" s="213" t="s">
        <v>341</v>
      </c>
      <c r="X57" s="211" t="s">
        <v>342</v>
      </c>
      <c r="Y57" s="211">
        <v>0</v>
      </c>
      <c r="Z57" s="129">
        <f t="shared" si="5"/>
        <v>0</v>
      </c>
      <c r="AA57" s="129">
        <f t="shared" si="6"/>
        <v>0</v>
      </c>
      <c r="AB57" s="129">
        <f t="shared" si="7"/>
        <v>0</v>
      </c>
      <c r="AC57" s="129">
        <f t="shared" si="8"/>
        <v>0</v>
      </c>
      <c r="AD57" s="129">
        <f t="shared" si="9"/>
        <v>1</v>
      </c>
      <c r="AE57" s="127">
        <f t="shared" si="10"/>
        <v>0</v>
      </c>
      <c r="AF57" s="129">
        <f t="shared" si="11"/>
        <v>0</v>
      </c>
      <c r="AG57" s="129">
        <f t="shared" si="12"/>
        <v>0</v>
      </c>
      <c r="AH57" s="129">
        <f t="shared" si="13"/>
        <v>0</v>
      </c>
      <c r="AI57" s="129">
        <f t="shared" si="14"/>
        <v>0</v>
      </c>
      <c r="AJ57" s="130">
        <f t="shared" si="15"/>
        <v>4</v>
      </c>
      <c r="AK57" s="128">
        <f t="shared" si="16"/>
        <v>0</v>
      </c>
      <c r="AL57" s="27">
        <f t="shared" si="17"/>
        <v>0</v>
      </c>
      <c r="AM57" s="27">
        <f t="shared" si="18"/>
        <v>0</v>
      </c>
      <c r="AN57" s="27">
        <f t="shared" si="19"/>
        <v>0</v>
      </c>
      <c r="AO57" s="27">
        <f t="shared" si="20"/>
        <v>0</v>
      </c>
      <c r="AP57" s="100">
        <f t="shared" si="21"/>
        <v>1</v>
      </c>
      <c r="AQ57" s="127">
        <f t="shared" si="22"/>
        <v>0</v>
      </c>
      <c r="AR57" s="43">
        <v>1</v>
      </c>
      <c r="AS57" s="41">
        <f t="shared" si="23"/>
        <v>0</v>
      </c>
      <c r="AT57" s="40" t="s">
        <v>93</v>
      </c>
      <c r="AU57" s="40">
        <v>1</v>
      </c>
      <c r="AV57" s="40"/>
      <c r="AW57" s="40"/>
      <c r="AX57" s="40"/>
      <c r="AY57" s="40"/>
      <c r="AZ57" s="40"/>
      <c r="BA57" s="32" t="s">
        <v>94</v>
      </c>
      <c r="BB57" s="32"/>
      <c r="BC57" s="32"/>
      <c r="BD57" s="32">
        <v>1</v>
      </c>
    </row>
    <row r="58" spans="1:56" s="152" customFormat="1" ht="72">
      <c r="A58" s="153" t="s">
        <v>85</v>
      </c>
      <c r="B58" s="37" t="s">
        <v>24</v>
      </c>
      <c r="C58" s="27" t="s">
        <v>343</v>
      </c>
      <c r="D58" s="27">
        <v>305549</v>
      </c>
      <c r="E58" s="27" t="s">
        <v>344</v>
      </c>
      <c r="F58" s="27" t="s">
        <v>345</v>
      </c>
      <c r="G58" s="27">
        <v>0</v>
      </c>
      <c r="H58" s="28">
        <v>1</v>
      </c>
      <c r="I58" s="28">
        <v>4</v>
      </c>
      <c r="J58" s="27" t="s">
        <v>192</v>
      </c>
      <c r="K58" s="64">
        <v>19525553.375664823</v>
      </c>
      <c r="L58" s="211">
        <v>19417116.629999999</v>
      </c>
      <c r="M58" s="211" t="s">
        <v>185</v>
      </c>
      <c r="N58" s="212">
        <v>1</v>
      </c>
      <c r="O58" s="213">
        <v>44560</v>
      </c>
      <c r="P58" s="213">
        <v>44735</v>
      </c>
      <c r="Q58" s="211" t="s">
        <v>346</v>
      </c>
      <c r="R58" s="211" t="s">
        <v>346</v>
      </c>
      <c r="S58" s="213" t="s">
        <v>347</v>
      </c>
      <c r="T58" s="213" t="s">
        <v>348</v>
      </c>
      <c r="U58" s="213" t="s">
        <v>321</v>
      </c>
      <c r="V58" s="213" t="s">
        <v>349</v>
      </c>
      <c r="W58" s="213" t="s">
        <v>160</v>
      </c>
      <c r="X58" s="211" t="s">
        <v>350</v>
      </c>
      <c r="Y58" s="211" t="s">
        <v>351</v>
      </c>
      <c r="Z58" s="129">
        <f t="shared" si="5"/>
        <v>0</v>
      </c>
      <c r="AA58" s="129">
        <f t="shared" si="6"/>
        <v>0</v>
      </c>
      <c r="AB58" s="129">
        <f t="shared" si="7"/>
        <v>0</v>
      </c>
      <c r="AC58" s="129">
        <f t="shared" si="8"/>
        <v>0</v>
      </c>
      <c r="AD58" s="129">
        <f t="shared" si="9"/>
        <v>1</v>
      </c>
      <c r="AE58" s="127">
        <f t="shared" si="10"/>
        <v>0</v>
      </c>
      <c r="AF58" s="129">
        <f t="shared" si="11"/>
        <v>0</v>
      </c>
      <c r="AG58" s="129">
        <f t="shared" si="12"/>
        <v>0</v>
      </c>
      <c r="AH58" s="129">
        <f t="shared" si="13"/>
        <v>0</v>
      </c>
      <c r="AI58" s="129">
        <f t="shared" si="14"/>
        <v>0</v>
      </c>
      <c r="AJ58" s="130">
        <f t="shared" si="15"/>
        <v>4</v>
      </c>
      <c r="AK58" s="128">
        <f t="shared" si="16"/>
        <v>0</v>
      </c>
      <c r="AL58" s="27">
        <f t="shared" si="17"/>
        <v>0</v>
      </c>
      <c r="AM58" s="27">
        <f t="shared" si="18"/>
        <v>0</v>
      </c>
      <c r="AN58" s="27">
        <f t="shared" si="19"/>
        <v>0</v>
      </c>
      <c r="AO58" s="27">
        <f t="shared" si="20"/>
        <v>0</v>
      </c>
      <c r="AP58" s="100">
        <f t="shared" si="21"/>
        <v>1</v>
      </c>
      <c r="AQ58" s="127">
        <f t="shared" si="22"/>
        <v>0</v>
      </c>
      <c r="AR58" s="43">
        <v>1</v>
      </c>
      <c r="AS58" s="41">
        <f t="shared" si="23"/>
        <v>0</v>
      </c>
      <c r="AT58" s="40" t="s">
        <v>93</v>
      </c>
      <c r="AU58" s="42">
        <v>1</v>
      </c>
      <c r="AV58" s="42"/>
      <c r="AW58" s="42"/>
      <c r="AX58" s="42"/>
      <c r="AY58" s="42"/>
      <c r="AZ58" s="42"/>
      <c r="BA58" s="32" t="s">
        <v>94</v>
      </c>
      <c r="BB58" s="15"/>
      <c r="BC58" s="15"/>
      <c r="BD58" s="32">
        <v>1</v>
      </c>
    </row>
    <row r="59" spans="1:56" s="152" customFormat="1" ht="108">
      <c r="A59" s="153" t="s">
        <v>85</v>
      </c>
      <c r="B59" s="37" t="s">
        <v>24</v>
      </c>
      <c r="C59" s="27" t="s">
        <v>352</v>
      </c>
      <c r="D59" s="27">
        <v>126155</v>
      </c>
      <c r="E59" s="27" t="s">
        <v>353</v>
      </c>
      <c r="F59" s="27" t="s">
        <v>354</v>
      </c>
      <c r="G59" s="27">
        <v>2</v>
      </c>
      <c r="H59" s="28">
        <v>1</v>
      </c>
      <c r="I59" s="28">
        <v>4</v>
      </c>
      <c r="J59" s="27" t="s">
        <v>355</v>
      </c>
      <c r="K59" s="64">
        <v>22006289</v>
      </c>
      <c r="L59" s="211">
        <v>21998288.850000001</v>
      </c>
      <c r="M59" s="211" t="s">
        <v>185</v>
      </c>
      <c r="N59" s="212">
        <v>1</v>
      </c>
      <c r="O59" s="213">
        <v>44534</v>
      </c>
      <c r="P59" s="213">
        <v>44685</v>
      </c>
      <c r="Q59" s="211" t="s">
        <v>356</v>
      </c>
      <c r="R59" s="211" t="s">
        <v>356</v>
      </c>
      <c r="S59" s="213">
        <v>44379</v>
      </c>
      <c r="T59" s="213">
        <v>44386</v>
      </c>
      <c r="U59" s="213">
        <v>44398</v>
      </c>
      <c r="V59" s="213">
        <v>44419</v>
      </c>
      <c r="W59" s="213">
        <v>44429</v>
      </c>
      <c r="X59" s="211" t="s">
        <v>357</v>
      </c>
      <c r="Y59" s="211" t="s">
        <v>351</v>
      </c>
      <c r="Z59" s="129">
        <f t="shared" si="5"/>
        <v>0</v>
      </c>
      <c r="AA59" s="129">
        <f t="shared" si="6"/>
        <v>0</v>
      </c>
      <c r="AB59" s="129">
        <f t="shared" si="7"/>
        <v>0</v>
      </c>
      <c r="AC59" s="129">
        <f t="shared" si="8"/>
        <v>0</v>
      </c>
      <c r="AD59" s="129">
        <f t="shared" si="9"/>
        <v>1</v>
      </c>
      <c r="AE59" s="127">
        <f t="shared" si="10"/>
        <v>0</v>
      </c>
      <c r="AF59" s="129">
        <f t="shared" si="11"/>
        <v>0</v>
      </c>
      <c r="AG59" s="129">
        <f t="shared" si="12"/>
        <v>0</v>
      </c>
      <c r="AH59" s="129">
        <f t="shared" si="13"/>
        <v>0</v>
      </c>
      <c r="AI59" s="129">
        <f t="shared" si="14"/>
        <v>0</v>
      </c>
      <c r="AJ59" s="130">
        <f t="shared" si="15"/>
        <v>4</v>
      </c>
      <c r="AK59" s="128">
        <f t="shared" si="16"/>
        <v>0</v>
      </c>
      <c r="AL59" s="27">
        <f t="shared" si="17"/>
        <v>0</v>
      </c>
      <c r="AM59" s="27">
        <f t="shared" si="18"/>
        <v>0</v>
      </c>
      <c r="AN59" s="27">
        <f t="shared" si="19"/>
        <v>0</v>
      </c>
      <c r="AO59" s="27">
        <f t="shared" si="20"/>
        <v>0</v>
      </c>
      <c r="AP59" s="100">
        <f t="shared" si="21"/>
        <v>1</v>
      </c>
      <c r="AQ59" s="127">
        <f t="shared" si="22"/>
        <v>0</v>
      </c>
      <c r="AR59" s="43">
        <v>1</v>
      </c>
      <c r="AS59" s="41">
        <f t="shared" si="23"/>
        <v>0</v>
      </c>
      <c r="AT59" s="40" t="s">
        <v>93</v>
      </c>
      <c r="AU59" s="40"/>
      <c r="AV59" s="40"/>
      <c r="AW59" s="40"/>
      <c r="AX59" s="40"/>
      <c r="AY59" s="40"/>
      <c r="AZ59" s="40"/>
      <c r="BA59" s="32" t="s">
        <v>94</v>
      </c>
      <c r="BB59" s="32"/>
      <c r="BC59" s="32"/>
      <c r="BD59" s="32">
        <v>1</v>
      </c>
    </row>
    <row r="60" spans="1:56" s="152" customFormat="1" ht="72">
      <c r="A60" s="153" t="s">
        <v>85</v>
      </c>
      <c r="B60" s="37" t="s">
        <v>24</v>
      </c>
      <c r="C60" s="27" t="s">
        <v>358</v>
      </c>
      <c r="D60" s="27">
        <v>303702</v>
      </c>
      <c r="E60" s="27" t="s">
        <v>359</v>
      </c>
      <c r="F60" s="27" t="s">
        <v>360</v>
      </c>
      <c r="G60" s="27">
        <v>2</v>
      </c>
      <c r="H60" s="28">
        <v>1</v>
      </c>
      <c r="I60" s="28">
        <v>2</v>
      </c>
      <c r="J60" s="27" t="s">
        <v>361</v>
      </c>
      <c r="K60" s="65">
        <v>20686643.261036497</v>
      </c>
      <c r="L60" s="211">
        <v>10204006.09</v>
      </c>
      <c r="M60" s="211" t="s">
        <v>185</v>
      </c>
      <c r="N60" s="212">
        <v>1</v>
      </c>
      <c r="O60" s="213">
        <v>44561</v>
      </c>
      <c r="P60" s="213">
        <v>44561</v>
      </c>
      <c r="Q60" s="211" t="s">
        <v>362</v>
      </c>
      <c r="R60" s="211" t="s">
        <v>362</v>
      </c>
      <c r="S60" s="213" t="s">
        <v>363</v>
      </c>
      <c r="T60" s="213" t="s">
        <v>364</v>
      </c>
      <c r="U60" s="213" t="s">
        <v>240</v>
      </c>
      <c r="V60" s="213" t="s">
        <v>228</v>
      </c>
      <c r="W60" s="213" t="s">
        <v>365</v>
      </c>
      <c r="X60" s="211" t="s">
        <v>366</v>
      </c>
      <c r="Y60" s="211" t="s">
        <v>351</v>
      </c>
      <c r="Z60" s="129">
        <f t="shared" si="5"/>
        <v>0</v>
      </c>
      <c r="AA60" s="129">
        <f t="shared" si="6"/>
        <v>0</v>
      </c>
      <c r="AB60" s="129">
        <f t="shared" si="7"/>
        <v>0</v>
      </c>
      <c r="AC60" s="129">
        <f t="shared" si="8"/>
        <v>0</v>
      </c>
      <c r="AD60" s="129">
        <f t="shared" si="9"/>
        <v>1</v>
      </c>
      <c r="AE60" s="127">
        <f t="shared" si="10"/>
        <v>0</v>
      </c>
      <c r="AF60" s="129">
        <f t="shared" si="11"/>
        <v>0</v>
      </c>
      <c r="AG60" s="129">
        <f t="shared" si="12"/>
        <v>0</v>
      </c>
      <c r="AH60" s="129">
        <f t="shared" si="13"/>
        <v>0</v>
      </c>
      <c r="AI60" s="129">
        <f t="shared" si="14"/>
        <v>0</v>
      </c>
      <c r="AJ60" s="130">
        <f t="shared" si="15"/>
        <v>2</v>
      </c>
      <c r="AK60" s="128">
        <f t="shared" si="16"/>
        <v>0</v>
      </c>
      <c r="AL60" s="27">
        <f t="shared" si="17"/>
        <v>0</v>
      </c>
      <c r="AM60" s="27">
        <f t="shared" si="18"/>
        <v>0</v>
      </c>
      <c r="AN60" s="27">
        <f t="shared" si="19"/>
        <v>0</v>
      </c>
      <c r="AO60" s="27">
        <f t="shared" si="20"/>
        <v>0</v>
      </c>
      <c r="AP60" s="100">
        <f t="shared" si="21"/>
        <v>1</v>
      </c>
      <c r="AQ60" s="127">
        <f t="shared" si="22"/>
        <v>0</v>
      </c>
      <c r="AR60" s="43">
        <v>1</v>
      </c>
      <c r="AS60" s="41">
        <f t="shared" si="23"/>
        <v>0</v>
      </c>
      <c r="AT60" s="40" t="s">
        <v>93</v>
      </c>
      <c r="AU60" s="40">
        <v>1</v>
      </c>
      <c r="AV60" s="40"/>
      <c r="AW60" s="40"/>
      <c r="AX60" s="40"/>
      <c r="AY60" s="40"/>
      <c r="AZ60" s="40"/>
      <c r="BA60" s="32" t="s">
        <v>94</v>
      </c>
      <c r="BB60" s="32"/>
      <c r="BC60" s="32"/>
      <c r="BD60" s="32">
        <v>1</v>
      </c>
    </row>
    <row r="61" spans="1:56" s="152" customFormat="1" ht="72">
      <c r="A61" s="153" t="s">
        <v>85</v>
      </c>
      <c r="B61" s="37" t="s">
        <v>24</v>
      </c>
      <c r="C61" s="27" t="s">
        <v>358</v>
      </c>
      <c r="D61" s="27">
        <v>303702</v>
      </c>
      <c r="E61" s="27" t="s">
        <v>359</v>
      </c>
      <c r="F61" s="27" t="s">
        <v>360</v>
      </c>
      <c r="G61" s="27">
        <v>2</v>
      </c>
      <c r="H61" s="28"/>
      <c r="I61" s="28">
        <v>2</v>
      </c>
      <c r="J61" s="27" t="s">
        <v>361</v>
      </c>
      <c r="K61" s="65"/>
      <c r="L61" s="211">
        <v>10204006.09</v>
      </c>
      <c r="M61" s="211" t="s">
        <v>185</v>
      </c>
      <c r="N61" s="212">
        <v>1</v>
      </c>
      <c r="O61" s="213">
        <v>44561</v>
      </c>
      <c r="P61" s="213">
        <v>44561</v>
      </c>
      <c r="Q61" s="211" t="s">
        <v>362</v>
      </c>
      <c r="R61" s="211" t="s">
        <v>362</v>
      </c>
      <c r="S61" s="213" t="s">
        <v>363</v>
      </c>
      <c r="T61" s="213" t="s">
        <v>364</v>
      </c>
      <c r="U61" s="213" t="s">
        <v>240</v>
      </c>
      <c r="V61" s="213" t="s">
        <v>228</v>
      </c>
      <c r="W61" s="213" t="s">
        <v>365</v>
      </c>
      <c r="X61" s="211" t="s">
        <v>366</v>
      </c>
      <c r="Y61" s="211" t="s">
        <v>351</v>
      </c>
      <c r="Z61" s="129">
        <f t="shared" si="5"/>
        <v>0</v>
      </c>
      <c r="AA61" s="129">
        <f t="shared" si="6"/>
        <v>0</v>
      </c>
      <c r="AB61" s="129">
        <f t="shared" si="7"/>
        <v>0</v>
      </c>
      <c r="AC61" s="129">
        <f t="shared" si="8"/>
        <v>0</v>
      </c>
      <c r="AD61" s="129">
        <f t="shared" si="9"/>
        <v>1</v>
      </c>
      <c r="AE61" s="127">
        <f t="shared" si="10"/>
        <v>0</v>
      </c>
      <c r="AF61" s="129">
        <f t="shared" si="11"/>
        <v>0</v>
      </c>
      <c r="AG61" s="129">
        <f t="shared" si="12"/>
        <v>0</v>
      </c>
      <c r="AH61" s="129">
        <f t="shared" si="13"/>
        <v>0</v>
      </c>
      <c r="AI61" s="129">
        <f t="shared" si="14"/>
        <v>0</v>
      </c>
      <c r="AJ61" s="130">
        <f t="shared" si="15"/>
        <v>2</v>
      </c>
      <c r="AK61" s="128">
        <f t="shared" si="16"/>
        <v>0</v>
      </c>
      <c r="AL61" s="27">
        <f t="shared" si="17"/>
        <v>0</v>
      </c>
      <c r="AM61" s="27">
        <f t="shared" si="18"/>
        <v>0</v>
      </c>
      <c r="AN61" s="27">
        <f t="shared" si="19"/>
        <v>0</v>
      </c>
      <c r="AO61" s="27">
        <f t="shared" si="20"/>
        <v>0</v>
      </c>
      <c r="AP61" s="100">
        <f t="shared" si="21"/>
        <v>0</v>
      </c>
      <c r="AQ61" s="127">
        <f t="shared" si="22"/>
        <v>0</v>
      </c>
      <c r="AR61" s="43">
        <v>1</v>
      </c>
      <c r="AS61" s="41">
        <f t="shared" si="23"/>
        <v>0</v>
      </c>
      <c r="AT61" s="40" t="s">
        <v>93</v>
      </c>
      <c r="AU61" s="40">
        <v>1</v>
      </c>
      <c r="AV61" s="40"/>
      <c r="AW61" s="40"/>
      <c r="AX61" s="40"/>
      <c r="AY61" s="40"/>
      <c r="AZ61" s="40"/>
      <c r="BA61" s="32" t="s">
        <v>94</v>
      </c>
      <c r="BB61" s="32"/>
      <c r="BC61" s="32"/>
      <c r="BD61" s="32">
        <v>1</v>
      </c>
    </row>
    <row r="62" spans="1:56" s="152" customFormat="1" ht="90">
      <c r="A62" s="153" t="s">
        <v>85</v>
      </c>
      <c r="B62" s="37" t="s">
        <v>24</v>
      </c>
      <c r="C62" s="27" t="s">
        <v>367</v>
      </c>
      <c r="D62" s="27">
        <v>124885</v>
      </c>
      <c r="E62" s="27" t="s">
        <v>368</v>
      </c>
      <c r="F62" s="27" t="s">
        <v>369</v>
      </c>
      <c r="G62" s="27">
        <v>1</v>
      </c>
      <c r="H62" s="28">
        <v>1</v>
      </c>
      <c r="I62" s="28">
        <v>4</v>
      </c>
      <c r="J62" s="27" t="s">
        <v>192</v>
      </c>
      <c r="K62" s="64">
        <v>18695810.126542233</v>
      </c>
      <c r="L62" s="211">
        <v>18684761.34</v>
      </c>
      <c r="M62" s="211" t="s">
        <v>185</v>
      </c>
      <c r="N62" s="212">
        <v>1</v>
      </c>
      <c r="O62" s="213">
        <v>44561</v>
      </c>
      <c r="P62" s="213">
        <v>44622</v>
      </c>
      <c r="Q62" s="211" t="s">
        <v>370</v>
      </c>
      <c r="R62" s="211" t="s">
        <v>370</v>
      </c>
      <c r="S62" s="213">
        <v>44385</v>
      </c>
      <c r="T62" s="213">
        <v>44393</v>
      </c>
      <c r="U62" s="213">
        <v>44405</v>
      </c>
      <c r="V62" s="213">
        <v>44413</v>
      </c>
      <c r="W62" s="213">
        <v>44419</v>
      </c>
      <c r="X62" s="211" t="s">
        <v>371</v>
      </c>
      <c r="Y62" s="211" t="s">
        <v>351</v>
      </c>
      <c r="Z62" s="129">
        <f t="shared" si="5"/>
        <v>0</v>
      </c>
      <c r="AA62" s="129">
        <f t="shared" si="6"/>
        <v>0</v>
      </c>
      <c r="AB62" s="129">
        <f t="shared" si="7"/>
        <v>0</v>
      </c>
      <c r="AC62" s="129">
        <f t="shared" si="8"/>
        <v>0</v>
      </c>
      <c r="AD62" s="129">
        <f t="shared" si="9"/>
        <v>1</v>
      </c>
      <c r="AE62" s="127">
        <f t="shared" si="10"/>
        <v>0</v>
      </c>
      <c r="AF62" s="129">
        <f t="shared" si="11"/>
        <v>0</v>
      </c>
      <c r="AG62" s="129">
        <f t="shared" si="12"/>
        <v>0</v>
      </c>
      <c r="AH62" s="129">
        <f t="shared" si="13"/>
        <v>0</v>
      </c>
      <c r="AI62" s="129">
        <f t="shared" si="14"/>
        <v>0</v>
      </c>
      <c r="AJ62" s="130">
        <f t="shared" si="15"/>
        <v>4</v>
      </c>
      <c r="AK62" s="128">
        <f t="shared" si="16"/>
        <v>0</v>
      </c>
      <c r="AL62" s="27">
        <f t="shared" si="17"/>
        <v>0</v>
      </c>
      <c r="AM62" s="27">
        <f t="shared" si="18"/>
        <v>0</v>
      </c>
      <c r="AN62" s="27">
        <f t="shared" si="19"/>
        <v>0</v>
      </c>
      <c r="AO62" s="27">
        <f t="shared" si="20"/>
        <v>0</v>
      </c>
      <c r="AP62" s="100">
        <f t="shared" si="21"/>
        <v>1</v>
      </c>
      <c r="AQ62" s="127">
        <f t="shared" si="22"/>
        <v>0</v>
      </c>
      <c r="AR62" s="43">
        <v>1</v>
      </c>
      <c r="AS62" s="41">
        <f t="shared" si="23"/>
        <v>0</v>
      </c>
      <c r="AT62" s="40" t="s">
        <v>93</v>
      </c>
      <c r="AU62" s="40">
        <v>1</v>
      </c>
      <c r="AV62" s="40"/>
      <c r="AW62" s="40"/>
      <c r="AX62" s="40"/>
      <c r="AY62" s="40"/>
      <c r="AZ62" s="40"/>
      <c r="BA62" s="32" t="s">
        <v>94</v>
      </c>
      <c r="BB62" s="32"/>
      <c r="BC62" s="32"/>
      <c r="BD62" s="32">
        <v>1</v>
      </c>
    </row>
    <row r="63" spans="1:56" s="152" customFormat="1" ht="72">
      <c r="A63" s="153" t="s">
        <v>85</v>
      </c>
      <c r="B63" s="37" t="s">
        <v>24</v>
      </c>
      <c r="C63" s="27" t="s">
        <v>372</v>
      </c>
      <c r="D63" s="27">
        <v>125746</v>
      </c>
      <c r="E63" s="27" t="s">
        <v>373</v>
      </c>
      <c r="F63" s="27" t="s">
        <v>374</v>
      </c>
      <c r="G63" s="27">
        <v>1</v>
      </c>
      <c r="H63" s="28">
        <v>1</v>
      </c>
      <c r="I63" s="28">
        <v>4</v>
      </c>
      <c r="J63" s="27" t="s">
        <v>199</v>
      </c>
      <c r="K63" s="64">
        <v>19309086.908299997</v>
      </c>
      <c r="L63" s="211">
        <v>19290632.399999999</v>
      </c>
      <c r="M63" s="211" t="s">
        <v>185</v>
      </c>
      <c r="N63" s="212">
        <v>1</v>
      </c>
      <c r="O63" s="213" t="s">
        <v>375</v>
      </c>
      <c r="P63" s="213" t="s">
        <v>376</v>
      </c>
      <c r="Q63" s="211" t="s">
        <v>377</v>
      </c>
      <c r="R63" s="211" t="s">
        <v>377</v>
      </c>
      <c r="S63" s="213" t="s">
        <v>378</v>
      </c>
      <c r="T63" s="213" t="s">
        <v>379</v>
      </c>
      <c r="U63" s="213" t="s">
        <v>302</v>
      </c>
      <c r="V63" s="213">
        <v>44407</v>
      </c>
      <c r="W63" s="213">
        <v>44434</v>
      </c>
      <c r="X63" s="211" t="s">
        <v>380</v>
      </c>
      <c r="Y63" s="211" t="s">
        <v>381</v>
      </c>
      <c r="Z63" s="129">
        <f t="shared" si="5"/>
        <v>0</v>
      </c>
      <c r="AA63" s="129">
        <f t="shared" si="6"/>
        <v>0</v>
      </c>
      <c r="AB63" s="129">
        <f t="shared" si="7"/>
        <v>0</v>
      </c>
      <c r="AC63" s="129">
        <f t="shared" si="8"/>
        <v>0</v>
      </c>
      <c r="AD63" s="129">
        <f t="shared" si="9"/>
        <v>1</v>
      </c>
      <c r="AE63" s="127">
        <f t="shared" si="10"/>
        <v>0</v>
      </c>
      <c r="AF63" s="129">
        <f t="shared" si="11"/>
        <v>0</v>
      </c>
      <c r="AG63" s="129">
        <f t="shared" si="12"/>
        <v>0</v>
      </c>
      <c r="AH63" s="129">
        <f t="shared" si="13"/>
        <v>0</v>
      </c>
      <c r="AI63" s="129">
        <f t="shared" si="14"/>
        <v>0</v>
      </c>
      <c r="AJ63" s="130">
        <f t="shared" si="15"/>
        <v>4</v>
      </c>
      <c r="AK63" s="128">
        <f t="shared" si="16"/>
        <v>0</v>
      </c>
      <c r="AL63" s="27">
        <f t="shared" si="17"/>
        <v>0</v>
      </c>
      <c r="AM63" s="27">
        <f t="shared" si="18"/>
        <v>0</v>
      </c>
      <c r="AN63" s="27">
        <f t="shared" si="19"/>
        <v>0</v>
      </c>
      <c r="AO63" s="27">
        <f t="shared" si="20"/>
        <v>0</v>
      </c>
      <c r="AP63" s="100">
        <f t="shared" si="21"/>
        <v>1</v>
      </c>
      <c r="AQ63" s="127">
        <f t="shared" si="22"/>
        <v>0</v>
      </c>
      <c r="AR63" s="43">
        <v>1</v>
      </c>
      <c r="AS63" s="41">
        <f t="shared" si="23"/>
        <v>0</v>
      </c>
      <c r="AT63" s="40" t="s">
        <v>93</v>
      </c>
      <c r="AU63" s="40">
        <v>1</v>
      </c>
      <c r="AV63" s="40"/>
      <c r="AW63" s="40"/>
      <c r="AX63" s="40"/>
      <c r="AY63" s="40"/>
      <c r="AZ63" s="40"/>
      <c r="BA63" s="32" t="s">
        <v>94</v>
      </c>
      <c r="BB63" s="32"/>
      <c r="BC63" s="32"/>
      <c r="BD63" s="32">
        <v>1</v>
      </c>
    </row>
    <row r="64" spans="1:56" s="152" customFormat="1" ht="72">
      <c r="A64" s="153" t="s">
        <v>85</v>
      </c>
      <c r="B64" s="37" t="s">
        <v>25</v>
      </c>
      <c r="C64" s="27" t="s">
        <v>382</v>
      </c>
      <c r="D64" s="27">
        <v>112696</v>
      </c>
      <c r="E64" s="27" t="s">
        <v>383</v>
      </c>
      <c r="F64" s="27" t="s">
        <v>384</v>
      </c>
      <c r="G64" s="27">
        <v>2</v>
      </c>
      <c r="H64" s="28">
        <v>1</v>
      </c>
      <c r="I64" s="28">
        <v>2</v>
      </c>
      <c r="J64" s="27" t="s">
        <v>385</v>
      </c>
      <c r="K64" s="64">
        <v>8580284.0650931783</v>
      </c>
      <c r="L64" s="211">
        <v>0</v>
      </c>
      <c r="M64" s="211" t="s">
        <v>386</v>
      </c>
      <c r="N64" s="212">
        <v>0</v>
      </c>
      <c r="O64" s="213">
        <v>0</v>
      </c>
      <c r="P64" s="213">
        <v>0</v>
      </c>
      <c r="Q64" s="211">
        <v>0</v>
      </c>
      <c r="R64" s="211">
        <v>0</v>
      </c>
      <c r="S64" s="213">
        <v>0</v>
      </c>
      <c r="T64" s="213">
        <v>0</v>
      </c>
      <c r="U64" s="213">
        <v>0</v>
      </c>
      <c r="V64" s="213">
        <v>0</v>
      </c>
      <c r="W64" s="213">
        <v>0</v>
      </c>
      <c r="X64" s="211">
        <v>0</v>
      </c>
      <c r="Y64" s="211" t="s">
        <v>387</v>
      </c>
      <c r="Z64" s="129">
        <f t="shared" si="5"/>
        <v>1</v>
      </c>
      <c r="AA64" s="129">
        <f t="shared" si="6"/>
        <v>0</v>
      </c>
      <c r="AB64" s="129">
        <f t="shared" si="7"/>
        <v>0</v>
      </c>
      <c r="AC64" s="129">
        <f t="shared" si="8"/>
        <v>0</v>
      </c>
      <c r="AD64" s="129">
        <f t="shared" si="9"/>
        <v>0</v>
      </c>
      <c r="AE64" s="127">
        <f t="shared" si="10"/>
        <v>0</v>
      </c>
      <c r="AF64" s="129">
        <f t="shared" si="11"/>
        <v>2</v>
      </c>
      <c r="AG64" s="129">
        <f t="shared" si="12"/>
        <v>0</v>
      </c>
      <c r="AH64" s="129">
        <f t="shared" si="13"/>
        <v>0</v>
      </c>
      <c r="AI64" s="129">
        <f t="shared" si="14"/>
        <v>0</v>
      </c>
      <c r="AJ64" s="130">
        <f t="shared" si="15"/>
        <v>0</v>
      </c>
      <c r="AK64" s="128">
        <f t="shared" si="16"/>
        <v>0</v>
      </c>
      <c r="AL64" s="27">
        <f t="shared" si="17"/>
        <v>1</v>
      </c>
      <c r="AM64" s="27">
        <f t="shared" si="18"/>
        <v>0</v>
      </c>
      <c r="AN64" s="27">
        <f t="shared" si="19"/>
        <v>0</v>
      </c>
      <c r="AO64" s="27">
        <f t="shared" si="20"/>
        <v>0</v>
      </c>
      <c r="AP64" s="28">
        <f t="shared" si="21"/>
        <v>0</v>
      </c>
      <c r="AQ64" s="127">
        <f t="shared" si="22"/>
        <v>0</v>
      </c>
      <c r="AR64" s="43">
        <v>0</v>
      </c>
      <c r="AS64" s="41">
        <f t="shared" si="23"/>
        <v>0</v>
      </c>
      <c r="AT64" s="40"/>
      <c r="AU64" s="42"/>
      <c r="AV64" s="42"/>
      <c r="AW64" s="42"/>
      <c r="AX64" s="42"/>
      <c r="AY64" s="42"/>
      <c r="AZ64" s="42"/>
      <c r="BA64" s="32"/>
      <c r="BB64" s="32"/>
      <c r="BC64" s="32"/>
      <c r="BD64" s="32">
        <v>0</v>
      </c>
    </row>
    <row r="65" spans="1:56" s="152" customFormat="1" ht="72">
      <c r="A65" s="153" t="s">
        <v>85</v>
      </c>
      <c r="B65" s="37" t="s">
        <v>25</v>
      </c>
      <c r="C65" s="27" t="s">
        <v>388</v>
      </c>
      <c r="D65" s="27">
        <v>113171</v>
      </c>
      <c r="E65" s="27" t="s">
        <v>389</v>
      </c>
      <c r="F65" s="27" t="s">
        <v>390</v>
      </c>
      <c r="G65" s="27">
        <v>0</v>
      </c>
      <c r="H65" s="28">
        <v>1</v>
      </c>
      <c r="I65" s="28">
        <v>2</v>
      </c>
      <c r="J65" s="27" t="s">
        <v>391</v>
      </c>
      <c r="K65" s="64">
        <v>8140400.6798027009</v>
      </c>
      <c r="L65" s="211">
        <v>0</v>
      </c>
      <c r="M65" s="211" t="s">
        <v>90</v>
      </c>
      <c r="N65" s="212">
        <v>1</v>
      </c>
      <c r="O65" s="213">
        <v>0</v>
      </c>
      <c r="P65" s="213">
        <v>0</v>
      </c>
      <c r="Q65" s="211">
        <v>0</v>
      </c>
      <c r="R65" s="211">
        <v>0</v>
      </c>
      <c r="S65" s="213">
        <v>0</v>
      </c>
      <c r="T65" s="213">
        <v>0</v>
      </c>
      <c r="U65" s="213">
        <v>0</v>
      </c>
      <c r="V65" s="213">
        <v>0</v>
      </c>
      <c r="W65" s="213">
        <v>0</v>
      </c>
      <c r="X65" s="211">
        <v>0</v>
      </c>
      <c r="Y65" s="211">
        <v>0</v>
      </c>
      <c r="Z65" s="129">
        <f t="shared" si="5"/>
        <v>0</v>
      </c>
      <c r="AA65" s="129">
        <f t="shared" si="6"/>
        <v>0</v>
      </c>
      <c r="AB65" s="129">
        <f t="shared" si="7"/>
        <v>0</v>
      </c>
      <c r="AC65" s="129">
        <f t="shared" si="8"/>
        <v>0</v>
      </c>
      <c r="AD65" s="129">
        <f t="shared" si="9"/>
        <v>1</v>
      </c>
      <c r="AE65" s="127">
        <f t="shared" si="10"/>
        <v>0</v>
      </c>
      <c r="AF65" s="129">
        <f t="shared" si="11"/>
        <v>0</v>
      </c>
      <c r="AG65" s="129">
        <f t="shared" si="12"/>
        <v>0</v>
      </c>
      <c r="AH65" s="129">
        <f t="shared" si="13"/>
        <v>0</v>
      </c>
      <c r="AI65" s="129">
        <f t="shared" si="14"/>
        <v>0</v>
      </c>
      <c r="AJ65" s="130">
        <f t="shared" si="15"/>
        <v>2</v>
      </c>
      <c r="AK65" s="128">
        <f t="shared" si="16"/>
        <v>0</v>
      </c>
      <c r="AL65" s="27">
        <f t="shared" si="17"/>
        <v>0</v>
      </c>
      <c r="AM65" s="27">
        <f t="shared" si="18"/>
        <v>0</v>
      </c>
      <c r="AN65" s="27">
        <f t="shared" si="19"/>
        <v>0</v>
      </c>
      <c r="AO65" s="27">
        <f t="shared" si="20"/>
        <v>0</v>
      </c>
      <c r="AP65" s="100">
        <f t="shared" si="21"/>
        <v>1</v>
      </c>
      <c r="AQ65" s="127">
        <f t="shared" si="22"/>
        <v>0</v>
      </c>
      <c r="AR65" s="43">
        <v>1</v>
      </c>
      <c r="AS65" s="41">
        <f t="shared" si="23"/>
        <v>0</v>
      </c>
      <c r="AT65" s="40" t="s">
        <v>93</v>
      </c>
      <c r="AU65" s="40"/>
      <c r="AV65" s="40"/>
      <c r="AW65" s="40"/>
      <c r="AX65" s="40"/>
      <c r="AY65" s="40"/>
      <c r="AZ65" s="40"/>
      <c r="BA65" s="32" t="s">
        <v>94</v>
      </c>
      <c r="BB65" s="15"/>
      <c r="BC65" s="15"/>
      <c r="BD65" s="32">
        <v>0</v>
      </c>
    </row>
    <row r="66" spans="1:56" s="152" customFormat="1" ht="72">
      <c r="A66" s="153" t="s">
        <v>85</v>
      </c>
      <c r="B66" s="37" t="s">
        <v>25</v>
      </c>
      <c r="C66" s="27" t="s">
        <v>388</v>
      </c>
      <c r="D66" s="27">
        <v>113339</v>
      </c>
      <c r="E66" s="27" t="s">
        <v>392</v>
      </c>
      <c r="F66" s="27" t="s">
        <v>393</v>
      </c>
      <c r="G66" s="27">
        <v>0</v>
      </c>
      <c r="H66" s="28">
        <v>1</v>
      </c>
      <c r="I66" s="28">
        <v>2</v>
      </c>
      <c r="J66" s="27" t="s">
        <v>394</v>
      </c>
      <c r="K66" s="64">
        <v>8140400.6798027009</v>
      </c>
      <c r="L66" s="211">
        <v>0</v>
      </c>
      <c r="M66" s="211" t="s">
        <v>90</v>
      </c>
      <c r="N66" s="212">
        <v>1</v>
      </c>
      <c r="O66" s="213">
        <v>0</v>
      </c>
      <c r="P66" s="213">
        <v>0</v>
      </c>
      <c r="Q66" s="211">
        <v>0</v>
      </c>
      <c r="R66" s="211">
        <v>0</v>
      </c>
      <c r="S66" s="213">
        <v>0</v>
      </c>
      <c r="T66" s="213">
        <v>0</v>
      </c>
      <c r="U66" s="213">
        <v>0</v>
      </c>
      <c r="V66" s="213">
        <v>0</v>
      </c>
      <c r="W66" s="213">
        <v>0</v>
      </c>
      <c r="X66" s="211">
        <v>0</v>
      </c>
      <c r="Y66" s="211">
        <v>0</v>
      </c>
      <c r="Z66" s="129">
        <f t="shared" si="5"/>
        <v>0</v>
      </c>
      <c r="AA66" s="129">
        <f t="shared" si="6"/>
        <v>0</v>
      </c>
      <c r="AB66" s="129">
        <f t="shared" si="7"/>
        <v>0</v>
      </c>
      <c r="AC66" s="129">
        <f t="shared" si="8"/>
        <v>0</v>
      </c>
      <c r="AD66" s="129">
        <f t="shared" si="9"/>
        <v>1</v>
      </c>
      <c r="AE66" s="127">
        <f t="shared" si="10"/>
        <v>0</v>
      </c>
      <c r="AF66" s="129">
        <f t="shared" si="11"/>
        <v>0</v>
      </c>
      <c r="AG66" s="129">
        <f t="shared" si="12"/>
        <v>0</v>
      </c>
      <c r="AH66" s="129">
        <f t="shared" si="13"/>
        <v>0</v>
      </c>
      <c r="AI66" s="129">
        <f t="shared" si="14"/>
        <v>0</v>
      </c>
      <c r="AJ66" s="130">
        <f t="shared" si="15"/>
        <v>2</v>
      </c>
      <c r="AK66" s="128">
        <f t="shared" si="16"/>
        <v>0</v>
      </c>
      <c r="AL66" s="27">
        <f t="shared" si="17"/>
        <v>0</v>
      </c>
      <c r="AM66" s="27">
        <f t="shared" si="18"/>
        <v>0</v>
      </c>
      <c r="AN66" s="27">
        <f t="shared" si="19"/>
        <v>0</v>
      </c>
      <c r="AO66" s="27">
        <f t="shared" si="20"/>
        <v>0</v>
      </c>
      <c r="AP66" s="100">
        <f t="shared" si="21"/>
        <v>1</v>
      </c>
      <c r="AQ66" s="127">
        <f t="shared" si="22"/>
        <v>0</v>
      </c>
      <c r="AR66" s="43">
        <v>1</v>
      </c>
      <c r="AS66" s="41">
        <f t="shared" si="23"/>
        <v>0</v>
      </c>
      <c r="AT66" s="40" t="s">
        <v>93</v>
      </c>
      <c r="AU66" s="40"/>
      <c r="AV66" s="40"/>
      <c r="AW66" s="40"/>
      <c r="AX66" s="40"/>
      <c r="AY66" s="40"/>
      <c r="AZ66" s="40"/>
      <c r="BA66" s="32" t="s">
        <v>94</v>
      </c>
      <c r="BB66" s="32"/>
      <c r="BC66" s="32"/>
      <c r="BD66" s="32">
        <v>1</v>
      </c>
    </row>
    <row r="67" spans="1:56" s="152" customFormat="1" ht="54">
      <c r="A67" s="153" t="s">
        <v>85</v>
      </c>
      <c r="B67" s="37" t="s">
        <v>25</v>
      </c>
      <c r="C67" s="27" t="s">
        <v>395</v>
      </c>
      <c r="D67" s="27">
        <v>113458</v>
      </c>
      <c r="E67" s="27" t="s">
        <v>396</v>
      </c>
      <c r="F67" s="27" t="s">
        <v>397</v>
      </c>
      <c r="G67" s="27">
        <v>2</v>
      </c>
      <c r="H67" s="28">
        <v>1</v>
      </c>
      <c r="I67" s="28">
        <v>4</v>
      </c>
      <c r="J67" s="27" t="s">
        <v>398</v>
      </c>
      <c r="K67" s="64">
        <v>10351655.59515979</v>
      </c>
      <c r="L67" s="211">
        <v>10298568.140000001</v>
      </c>
      <c r="M67" s="211" t="s">
        <v>90</v>
      </c>
      <c r="N67" s="212">
        <v>1</v>
      </c>
      <c r="O67" s="213">
        <v>0</v>
      </c>
      <c r="P67" s="213">
        <v>0</v>
      </c>
      <c r="Q67" s="211">
        <v>0</v>
      </c>
      <c r="R67" s="211">
        <v>0</v>
      </c>
      <c r="S67" s="213">
        <v>0</v>
      </c>
      <c r="T67" s="213">
        <v>0</v>
      </c>
      <c r="U67" s="213">
        <v>0</v>
      </c>
      <c r="V67" s="213">
        <v>0</v>
      </c>
      <c r="W67" s="213">
        <v>0</v>
      </c>
      <c r="X67" s="211" t="s">
        <v>399</v>
      </c>
      <c r="Y67" s="211">
        <v>0</v>
      </c>
      <c r="Z67" s="129">
        <f t="shared" si="5"/>
        <v>0</v>
      </c>
      <c r="AA67" s="129">
        <f t="shared" si="6"/>
        <v>0</v>
      </c>
      <c r="AB67" s="129">
        <f t="shared" si="7"/>
        <v>0</v>
      </c>
      <c r="AC67" s="129">
        <f t="shared" si="8"/>
        <v>0</v>
      </c>
      <c r="AD67" s="129">
        <f t="shared" si="9"/>
        <v>1</v>
      </c>
      <c r="AE67" s="127">
        <f t="shared" si="10"/>
        <v>0</v>
      </c>
      <c r="AF67" s="129">
        <f t="shared" si="11"/>
        <v>0</v>
      </c>
      <c r="AG67" s="129">
        <f t="shared" si="12"/>
        <v>0</v>
      </c>
      <c r="AH67" s="129">
        <f t="shared" si="13"/>
        <v>0</v>
      </c>
      <c r="AI67" s="129">
        <f t="shared" si="14"/>
        <v>0</v>
      </c>
      <c r="AJ67" s="130">
        <f t="shared" si="15"/>
        <v>4</v>
      </c>
      <c r="AK67" s="128">
        <f t="shared" si="16"/>
        <v>0</v>
      </c>
      <c r="AL67" s="27">
        <f t="shared" si="17"/>
        <v>0</v>
      </c>
      <c r="AM67" s="27">
        <f t="shared" si="18"/>
        <v>0</v>
      </c>
      <c r="AN67" s="27">
        <f t="shared" si="19"/>
        <v>0</v>
      </c>
      <c r="AO67" s="27">
        <f t="shared" si="20"/>
        <v>0</v>
      </c>
      <c r="AP67" s="100">
        <f t="shared" si="21"/>
        <v>1</v>
      </c>
      <c r="AQ67" s="127">
        <f t="shared" si="22"/>
        <v>0</v>
      </c>
      <c r="AR67" s="43">
        <v>1</v>
      </c>
      <c r="AS67" s="41">
        <f t="shared" si="23"/>
        <v>0</v>
      </c>
      <c r="AT67" s="40" t="s">
        <v>93</v>
      </c>
      <c r="AU67" s="40"/>
      <c r="AV67" s="40"/>
      <c r="AW67" s="40"/>
      <c r="AX67" s="40"/>
      <c r="AY67" s="40"/>
      <c r="AZ67" s="40"/>
      <c r="BA67" s="32" t="s">
        <v>94</v>
      </c>
      <c r="BB67" s="32"/>
      <c r="BC67" s="32"/>
      <c r="BD67" s="32">
        <v>0</v>
      </c>
    </row>
    <row r="68" spans="1:56" s="152" customFormat="1" ht="72">
      <c r="A68" s="153" t="s">
        <v>85</v>
      </c>
      <c r="B68" s="37" t="s">
        <v>26</v>
      </c>
      <c r="C68" s="27" t="s">
        <v>400</v>
      </c>
      <c r="D68" s="27">
        <v>114985</v>
      </c>
      <c r="E68" s="27" t="s">
        <v>401</v>
      </c>
      <c r="F68" s="27" t="s">
        <v>402</v>
      </c>
      <c r="G68" s="27">
        <v>0</v>
      </c>
      <c r="H68" s="28">
        <v>1</v>
      </c>
      <c r="I68" s="28">
        <v>4</v>
      </c>
      <c r="J68" s="27" t="s">
        <v>403</v>
      </c>
      <c r="K68" s="64">
        <v>23766742.204969842</v>
      </c>
      <c r="L68" s="211">
        <v>19613104.899999999</v>
      </c>
      <c r="M68" s="211" t="s">
        <v>90</v>
      </c>
      <c r="N68" s="212">
        <v>1</v>
      </c>
      <c r="O68" s="213">
        <v>44864</v>
      </c>
      <c r="P68" s="213">
        <v>45121</v>
      </c>
      <c r="Q68" s="211" t="s">
        <v>404</v>
      </c>
      <c r="R68" s="211" t="s">
        <v>404</v>
      </c>
      <c r="S68" s="213">
        <v>44389</v>
      </c>
      <c r="T68" s="213">
        <v>44396</v>
      </c>
      <c r="U68" s="213">
        <v>44410</v>
      </c>
      <c r="V68" s="213">
        <v>44424</v>
      </c>
      <c r="W68" s="213">
        <v>0</v>
      </c>
      <c r="X68" s="211" t="s">
        <v>405</v>
      </c>
      <c r="Y68" s="211" t="s">
        <v>406</v>
      </c>
      <c r="Z68" s="129">
        <f t="shared" si="5"/>
        <v>0</v>
      </c>
      <c r="AA68" s="129">
        <f t="shared" si="6"/>
        <v>0</v>
      </c>
      <c r="AB68" s="129">
        <f t="shared" si="7"/>
        <v>0</v>
      </c>
      <c r="AC68" s="129">
        <f t="shared" si="8"/>
        <v>0</v>
      </c>
      <c r="AD68" s="129">
        <f t="shared" si="9"/>
        <v>1</v>
      </c>
      <c r="AE68" s="127">
        <f t="shared" si="10"/>
        <v>0</v>
      </c>
      <c r="AF68" s="129">
        <f t="shared" si="11"/>
        <v>0</v>
      </c>
      <c r="AG68" s="129">
        <f t="shared" si="12"/>
        <v>0</v>
      </c>
      <c r="AH68" s="129">
        <f t="shared" si="13"/>
        <v>0</v>
      </c>
      <c r="AI68" s="129">
        <f t="shared" si="14"/>
        <v>0</v>
      </c>
      <c r="AJ68" s="130">
        <f t="shared" si="15"/>
        <v>4</v>
      </c>
      <c r="AK68" s="128">
        <f t="shared" si="16"/>
        <v>0</v>
      </c>
      <c r="AL68" s="27">
        <f t="shared" si="17"/>
        <v>0</v>
      </c>
      <c r="AM68" s="27">
        <f t="shared" si="18"/>
        <v>0</v>
      </c>
      <c r="AN68" s="27">
        <f t="shared" si="19"/>
        <v>0</v>
      </c>
      <c r="AO68" s="27">
        <f t="shared" si="20"/>
        <v>0</v>
      </c>
      <c r="AP68" s="100">
        <f t="shared" si="21"/>
        <v>1</v>
      </c>
      <c r="AQ68" s="127">
        <f t="shared" si="22"/>
        <v>0</v>
      </c>
      <c r="AR68" s="43">
        <v>1</v>
      </c>
      <c r="AS68" s="41">
        <f t="shared" si="23"/>
        <v>0</v>
      </c>
      <c r="AT68" s="40">
        <v>7.23</v>
      </c>
      <c r="AU68" s="40"/>
      <c r="AV68" s="40"/>
      <c r="AW68" s="40"/>
      <c r="AX68" s="40"/>
      <c r="AY68" s="40"/>
      <c r="AZ68" s="40"/>
      <c r="BA68" s="32" t="s">
        <v>123</v>
      </c>
      <c r="BB68" s="32"/>
      <c r="BC68" s="32"/>
      <c r="BD68" s="32">
        <v>1</v>
      </c>
    </row>
    <row r="69" spans="1:56" s="152" customFormat="1" ht="90">
      <c r="A69" s="153" t="s">
        <v>85</v>
      </c>
      <c r="B69" s="37" t="s">
        <v>26</v>
      </c>
      <c r="C69" s="27" t="s">
        <v>407</v>
      </c>
      <c r="D69" s="27">
        <v>115627</v>
      </c>
      <c r="E69" s="27" t="s">
        <v>408</v>
      </c>
      <c r="F69" s="27" t="s">
        <v>409</v>
      </c>
      <c r="G69" s="27">
        <v>1</v>
      </c>
      <c r="H69" s="28">
        <v>1</v>
      </c>
      <c r="I69" s="28">
        <v>4</v>
      </c>
      <c r="J69" s="27" t="s">
        <v>410</v>
      </c>
      <c r="K69" s="64">
        <v>20180339.279400002</v>
      </c>
      <c r="L69" s="211">
        <v>13027738.300000001</v>
      </c>
      <c r="M69" s="211" t="s">
        <v>90</v>
      </c>
      <c r="N69" s="212">
        <v>1</v>
      </c>
      <c r="O69" s="213" t="s">
        <v>411</v>
      </c>
      <c r="P69" s="213">
        <v>0</v>
      </c>
      <c r="Q69" s="211" t="s">
        <v>412</v>
      </c>
      <c r="R69" s="211">
        <v>0</v>
      </c>
      <c r="S69" s="213" t="s">
        <v>162</v>
      </c>
      <c r="T69" s="213" t="s">
        <v>413</v>
      </c>
      <c r="U69" s="213" t="s">
        <v>414</v>
      </c>
      <c r="V69" s="213" t="s">
        <v>415</v>
      </c>
      <c r="W69" s="213" t="s">
        <v>416</v>
      </c>
      <c r="X69" s="211" t="s">
        <v>417</v>
      </c>
      <c r="Y69" s="211" t="s">
        <v>418</v>
      </c>
      <c r="Z69" s="129">
        <f t="shared" si="5"/>
        <v>0</v>
      </c>
      <c r="AA69" s="129">
        <f t="shared" si="6"/>
        <v>0</v>
      </c>
      <c r="AB69" s="129">
        <f t="shared" si="7"/>
        <v>0</v>
      </c>
      <c r="AC69" s="129">
        <f t="shared" si="8"/>
        <v>0</v>
      </c>
      <c r="AD69" s="129">
        <f t="shared" si="9"/>
        <v>1</v>
      </c>
      <c r="AE69" s="127">
        <f t="shared" si="10"/>
        <v>0</v>
      </c>
      <c r="AF69" s="129">
        <f t="shared" si="11"/>
        <v>0</v>
      </c>
      <c r="AG69" s="129">
        <f t="shared" si="12"/>
        <v>0</v>
      </c>
      <c r="AH69" s="129">
        <f t="shared" si="13"/>
        <v>0</v>
      </c>
      <c r="AI69" s="129">
        <f t="shared" si="14"/>
        <v>0</v>
      </c>
      <c r="AJ69" s="130">
        <f t="shared" si="15"/>
        <v>4</v>
      </c>
      <c r="AK69" s="128">
        <f t="shared" si="16"/>
        <v>0</v>
      </c>
      <c r="AL69" s="27">
        <f t="shared" si="17"/>
        <v>0</v>
      </c>
      <c r="AM69" s="27">
        <f t="shared" si="18"/>
        <v>0</v>
      </c>
      <c r="AN69" s="27">
        <f t="shared" si="19"/>
        <v>0</v>
      </c>
      <c r="AO69" s="27">
        <f t="shared" si="20"/>
        <v>0</v>
      </c>
      <c r="AP69" s="100">
        <f t="shared" si="21"/>
        <v>1</v>
      </c>
      <c r="AQ69" s="127">
        <f t="shared" si="22"/>
        <v>0</v>
      </c>
      <c r="AR69" s="43">
        <v>1</v>
      </c>
      <c r="AS69" s="41">
        <f t="shared" si="23"/>
        <v>0</v>
      </c>
      <c r="AT69" s="40" t="s">
        <v>93</v>
      </c>
      <c r="AU69" s="40"/>
      <c r="AV69" s="40"/>
      <c r="AW69" s="40"/>
      <c r="AX69" s="40"/>
      <c r="AY69" s="40"/>
      <c r="AZ69" s="40"/>
      <c r="BA69" s="32" t="s">
        <v>94</v>
      </c>
      <c r="BB69" s="32"/>
      <c r="BC69" s="32"/>
      <c r="BD69" s="32">
        <v>0</v>
      </c>
    </row>
    <row r="70" spans="1:56" s="152" customFormat="1" ht="72">
      <c r="A70" s="153" t="s">
        <v>85</v>
      </c>
      <c r="B70" s="37" t="s">
        <v>26</v>
      </c>
      <c r="C70" s="27" t="s">
        <v>407</v>
      </c>
      <c r="D70" s="27">
        <v>310811</v>
      </c>
      <c r="E70" s="27" t="s">
        <v>419</v>
      </c>
      <c r="F70" s="27" t="s">
        <v>420</v>
      </c>
      <c r="G70" s="27">
        <v>1</v>
      </c>
      <c r="H70" s="28">
        <v>1</v>
      </c>
      <c r="I70" s="28">
        <v>4</v>
      </c>
      <c r="J70" s="27" t="s">
        <v>410</v>
      </c>
      <c r="K70" s="64">
        <v>18733377.010300003</v>
      </c>
      <c r="L70" s="211">
        <v>11945444.380000001</v>
      </c>
      <c r="M70" s="211" t="s">
        <v>90</v>
      </c>
      <c r="N70" s="212">
        <v>1</v>
      </c>
      <c r="O70" s="213" t="s">
        <v>421</v>
      </c>
      <c r="P70" s="213">
        <v>0</v>
      </c>
      <c r="Q70" s="211" t="s">
        <v>422</v>
      </c>
      <c r="R70" s="211">
        <v>0</v>
      </c>
      <c r="S70" s="213" t="s">
        <v>162</v>
      </c>
      <c r="T70" s="213" t="s">
        <v>413</v>
      </c>
      <c r="U70" s="213" t="s">
        <v>414</v>
      </c>
      <c r="V70" s="213" t="s">
        <v>415</v>
      </c>
      <c r="W70" s="213" t="s">
        <v>423</v>
      </c>
      <c r="X70" s="211" t="s">
        <v>424</v>
      </c>
      <c r="Y70" s="211" t="s">
        <v>418</v>
      </c>
      <c r="Z70" s="129">
        <f t="shared" si="5"/>
        <v>0</v>
      </c>
      <c r="AA70" s="129">
        <f t="shared" si="6"/>
        <v>0</v>
      </c>
      <c r="AB70" s="129">
        <f t="shared" si="7"/>
        <v>0</v>
      </c>
      <c r="AC70" s="129">
        <f t="shared" si="8"/>
        <v>0</v>
      </c>
      <c r="AD70" s="129">
        <f t="shared" si="9"/>
        <v>1</v>
      </c>
      <c r="AE70" s="127">
        <f t="shared" si="10"/>
        <v>0</v>
      </c>
      <c r="AF70" s="129">
        <f t="shared" si="11"/>
        <v>0</v>
      </c>
      <c r="AG70" s="129">
        <f t="shared" si="12"/>
        <v>0</v>
      </c>
      <c r="AH70" s="129">
        <f t="shared" si="13"/>
        <v>0</v>
      </c>
      <c r="AI70" s="129">
        <f t="shared" si="14"/>
        <v>0</v>
      </c>
      <c r="AJ70" s="130">
        <f t="shared" si="15"/>
        <v>4</v>
      </c>
      <c r="AK70" s="128">
        <f t="shared" si="16"/>
        <v>0</v>
      </c>
      <c r="AL70" s="27">
        <f t="shared" si="17"/>
        <v>0</v>
      </c>
      <c r="AM70" s="27">
        <f t="shared" si="18"/>
        <v>0</v>
      </c>
      <c r="AN70" s="27">
        <f t="shared" si="19"/>
        <v>0</v>
      </c>
      <c r="AO70" s="27">
        <f t="shared" si="20"/>
        <v>0</v>
      </c>
      <c r="AP70" s="100">
        <f t="shared" si="21"/>
        <v>1</v>
      </c>
      <c r="AQ70" s="127">
        <f t="shared" si="22"/>
        <v>0</v>
      </c>
      <c r="AR70" s="43">
        <v>1</v>
      </c>
      <c r="AS70" s="41">
        <f t="shared" si="23"/>
        <v>0</v>
      </c>
      <c r="AT70" s="40" t="s">
        <v>93</v>
      </c>
      <c r="AU70" s="40">
        <v>1</v>
      </c>
      <c r="AV70" s="40"/>
      <c r="AW70" s="40"/>
      <c r="AX70" s="40"/>
      <c r="AY70" s="40"/>
      <c r="AZ70" s="40"/>
      <c r="BA70" s="32" t="s">
        <v>94</v>
      </c>
      <c r="BB70" s="15"/>
      <c r="BC70" s="15"/>
      <c r="BD70" s="32">
        <v>0</v>
      </c>
    </row>
    <row r="71" spans="1:56" s="152" customFormat="1" ht="72">
      <c r="A71" s="153" t="s">
        <v>85</v>
      </c>
      <c r="B71" s="37" t="s">
        <v>26</v>
      </c>
      <c r="C71" s="27" t="s">
        <v>425</v>
      </c>
      <c r="D71" s="27">
        <v>115914</v>
      </c>
      <c r="E71" s="27" t="s">
        <v>426</v>
      </c>
      <c r="F71" s="27" t="s">
        <v>427</v>
      </c>
      <c r="G71" s="27">
        <v>0</v>
      </c>
      <c r="H71" s="28">
        <v>1</v>
      </c>
      <c r="I71" s="28">
        <v>4</v>
      </c>
      <c r="J71" s="27" t="s">
        <v>268</v>
      </c>
      <c r="K71" s="64">
        <v>20808548.573399998</v>
      </c>
      <c r="L71" s="211">
        <v>20660439.699999999</v>
      </c>
      <c r="M71" s="211" t="s">
        <v>151</v>
      </c>
      <c r="N71" s="212">
        <v>1</v>
      </c>
      <c r="O71" s="213" t="s">
        <v>428</v>
      </c>
      <c r="P71" s="213">
        <v>44747</v>
      </c>
      <c r="Q71" s="211" t="s">
        <v>429</v>
      </c>
      <c r="R71" s="211" t="s">
        <v>429</v>
      </c>
      <c r="S71" s="213" t="s">
        <v>430</v>
      </c>
      <c r="T71" s="213" t="s">
        <v>175</v>
      </c>
      <c r="U71" s="213" t="s">
        <v>228</v>
      </c>
      <c r="V71" s="213" t="s">
        <v>431</v>
      </c>
      <c r="W71" s="213" t="s">
        <v>230</v>
      </c>
      <c r="X71" s="211" t="s">
        <v>432</v>
      </c>
      <c r="Y71" s="211">
        <v>0</v>
      </c>
      <c r="Z71" s="129">
        <f t="shared" si="5"/>
        <v>0</v>
      </c>
      <c r="AA71" s="129">
        <f t="shared" si="6"/>
        <v>0</v>
      </c>
      <c r="AB71" s="129">
        <f t="shared" si="7"/>
        <v>0</v>
      </c>
      <c r="AC71" s="129">
        <f t="shared" si="8"/>
        <v>0</v>
      </c>
      <c r="AD71" s="129">
        <f t="shared" si="9"/>
        <v>1</v>
      </c>
      <c r="AE71" s="127">
        <f t="shared" si="10"/>
        <v>0</v>
      </c>
      <c r="AF71" s="129">
        <f t="shared" si="11"/>
        <v>0</v>
      </c>
      <c r="AG71" s="129">
        <f t="shared" si="12"/>
        <v>0</v>
      </c>
      <c r="AH71" s="129">
        <f t="shared" si="13"/>
        <v>0</v>
      </c>
      <c r="AI71" s="129">
        <f t="shared" si="14"/>
        <v>0</v>
      </c>
      <c r="AJ71" s="130">
        <f t="shared" si="15"/>
        <v>4</v>
      </c>
      <c r="AK71" s="128">
        <f t="shared" si="16"/>
        <v>0</v>
      </c>
      <c r="AL71" s="27">
        <f t="shared" si="17"/>
        <v>0</v>
      </c>
      <c r="AM71" s="27">
        <f t="shared" si="18"/>
        <v>0</v>
      </c>
      <c r="AN71" s="27">
        <f t="shared" si="19"/>
        <v>0</v>
      </c>
      <c r="AO71" s="27">
        <f t="shared" si="20"/>
        <v>0</v>
      </c>
      <c r="AP71" s="100">
        <f t="shared" si="21"/>
        <v>1</v>
      </c>
      <c r="AQ71" s="127">
        <f t="shared" si="22"/>
        <v>0</v>
      </c>
      <c r="AR71" s="43">
        <v>1</v>
      </c>
      <c r="AS71" s="41">
        <f t="shared" si="23"/>
        <v>0</v>
      </c>
      <c r="AT71" s="40" t="s">
        <v>93</v>
      </c>
      <c r="AU71" s="42">
        <v>1</v>
      </c>
      <c r="AV71" s="42"/>
      <c r="AW71" s="42"/>
      <c r="AX71" s="42"/>
      <c r="AY71" s="42"/>
      <c r="AZ71" s="42"/>
      <c r="BA71" s="32" t="s">
        <v>94</v>
      </c>
      <c r="BB71" s="32"/>
      <c r="BC71" s="32"/>
      <c r="BD71" s="32">
        <v>1</v>
      </c>
    </row>
    <row r="72" spans="1:56" s="152" customFormat="1" ht="108">
      <c r="A72" s="153" t="s">
        <v>85</v>
      </c>
      <c r="B72" s="37" t="s">
        <v>26</v>
      </c>
      <c r="C72" s="27" t="s">
        <v>433</v>
      </c>
      <c r="D72" s="27">
        <v>501244</v>
      </c>
      <c r="E72" s="27" t="s">
        <v>434</v>
      </c>
      <c r="F72" s="27" t="s">
        <v>435</v>
      </c>
      <c r="G72" s="27">
        <v>3</v>
      </c>
      <c r="H72" s="28">
        <v>1</v>
      </c>
      <c r="I72" s="28">
        <v>4</v>
      </c>
      <c r="J72" s="27" t="s">
        <v>403</v>
      </c>
      <c r="K72" s="64">
        <v>20311610.088287022</v>
      </c>
      <c r="L72" s="211">
        <v>17258671.73</v>
      </c>
      <c r="M72" s="211" t="s">
        <v>151</v>
      </c>
      <c r="N72" s="212">
        <v>1</v>
      </c>
      <c r="O72" s="213">
        <v>44618</v>
      </c>
      <c r="P72" s="213">
        <v>45632</v>
      </c>
      <c r="Q72" s="211" t="s">
        <v>436</v>
      </c>
      <c r="R72" s="211" t="s">
        <v>436</v>
      </c>
      <c r="S72" s="213">
        <v>44404</v>
      </c>
      <c r="T72" s="213">
        <v>44410</v>
      </c>
      <c r="U72" s="213">
        <v>44425</v>
      </c>
      <c r="V72" s="213">
        <v>44446</v>
      </c>
      <c r="W72" s="213">
        <v>44468</v>
      </c>
      <c r="X72" s="211" t="s">
        <v>437</v>
      </c>
      <c r="Y72" s="211" t="s">
        <v>438</v>
      </c>
      <c r="Z72" s="129">
        <f t="shared" ref="Z72:Z135" si="24">IF($M72="Reverted",1,0)</f>
        <v>0</v>
      </c>
      <c r="AA72" s="129">
        <f t="shared" ref="AA72:AA135" si="25">IF($M72="Not yet started",1,0)</f>
        <v>0</v>
      </c>
      <c r="AB72" s="129">
        <f t="shared" ref="AB72:AB135" si="26">IF($M72="Under Procurement",1,0)</f>
        <v>0</v>
      </c>
      <c r="AC72" s="129">
        <f t="shared" ref="AC72:AC135" si="27">IF($M72="Ongoing",1,0)</f>
        <v>0</v>
      </c>
      <c r="AD72" s="129">
        <f t="shared" ref="AD72:AD135" si="28">IF($M72="Completed",1,0)</f>
        <v>1</v>
      </c>
      <c r="AE72" s="127">
        <f t="shared" ref="AE72:AE135" si="29">IF(OR($M72="Terminated",$M72="Abandoned"),1,0)</f>
        <v>0</v>
      </c>
      <c r="AF72" s="129">
        <f t="shared" ref="AF72:AF135" si="30">IF($Z72=1,$I72,0)</f>
        <v>0</v>
      </c>
      <c r="AG72" s="129">
        <f t="shared" ref="AG72:AG135" si="31">IF($AA72=1,$I72,0)</f>
        <v>0</v>
      </c>
      <c r="AH72" s="129">
        <f t="shared" ref="AH72:AH135" si="32">IF($AB72=1,$I72,0)</f>
        <v>0</v>
      </c>
      <c r="AI72" s="129">
        <f t="shared" ref="AI72:AI135" si="33">IF($AC72=1,$I72,0)</f>
        <v>0</v>
      </c>
      <c r="AJ72" s="130">
        <f t="shared" ref="AJ72:AJ135" si="34">IF($AD72=1,$I72,0)</f>
        <v>4</v>
      </c>
      <c r="AK72" s="128">
        <f t="shared" ref="AK72:AK135" si="35">IF($AE72=1,$I72,0)</f>
        <v>0</v>
      </c>
      <c r="AL72" s="27">
        <f t="shared" ref="AL72:AL135" si="36">IF($M72="Reverted",H72,0)</f>
        <v>0</v>
      </c>
      <c r="AM72" s="27">
        <f t="shared" ref="AM72:AM135" si="37">IF($M72="Not Yet Started",H72,0)</f>
        <v>0</v>
      </c>
      <c r="AN72" s="27">
        <f t="shared" ref="AN72:AN135" si="38">IF($M72="Under Procurement",H72,0)</f>
        <v>0</v>
      </c>
      <c r="AO72" s="27">
        <f t="shared" ref="AO72:AO135" si="39">IF($M72="Ongoing",H72,0)</f>
        <v>0</v>
      </c>
      <c r="AP72" s="28">
        <f t="shared" ref="AP72:AP135" si="40">IF($M72="Completed",H72,0)</f>
        <v>1</v>
      </c>
      <c r="AQ72" s="127">
        <f t="shared" ref="AQ72:AQ135" si="41">IF(OR($M72="Terminated",$M72="Abandoned"),H72,0)</f>
        <v>0</v>
      </c>
      <c r="AR72" s="43">
        <v>1</v>
      </c>
      <c r="AS72" s="41">
        <f t="shared" ref="AS72:AS135" si="42">N72-AR72</f>
        <v>0</v>
      </c>
      <c r="AT72" s="40">
        <v>2.25</v>
      </c>
      <c r="AU72" s="40">
        <v>1</v>
      </c>
      <c r="AV72" s="76">
        <f>H72</f>
        <v>1</v>
      </c>
      <c r="AW72" s="40"/>
      <c r="AX72" s="40"/>
      <c r="AY72" s="40"/>
      <c r="AZ72" s="40"/>
      <c r="BA72" s="32"/>
      <c r="BB72" s="32"/>
      <c r="BC72" s="32"/>
      <c r="BD72" s="32">
        <v>1</v>
      </c>
    </row>
    <row r="73" spans="1:56" s="152" customFormat="1" ht="90">
      <c r="A73" s="153" t="s">
        <v>85</v>
      </c>
      <c r="B73" s="37" t="s">
        <v>27</v>
      </c>
      <c r="C73" s="27" t="s">
        <v>439</v>
      </c>
      <c r="D73" s="27">
        <v>300519</v>
      </c>
      <c r="E73" s="27" t="s">
        <v>440</v>
      </c>
      <c r="F73" s="27" t="s">
        <v>441</v>
      </c>
      <c r="G73" s="27">
        <v>2</v>
      </c>
      <c r="H73" s="28">
        <v>1</v>
      </c>
      <c r="I73" s="28">
        <v>2</v>
      </c>
      <c r="J73" s="27" t="s">
        <v>271</v>
      </c>
      <c r="K73" s="64">
        <v>9750782.8229879998</v>
      </c>
      <c r="L73" s="211">
        <v>7050000</v>
      </c>
      <c r="M73" s="211" t="s">
        <v>90</v>
      </c>
      <c r="N73" s="212">
        <v>1</v>
      </c>
      <c r="O73" s="213">
        <v>44637</v>
      </c>
      <c r="P73" s="213">
        <v>44778</v>
      </c>
      <c r="Q73" s="211">
        <v>0</v>
      </c>
      <c r="R73" s="211">
        <v>0</v>
      </c>
      <c r="S73" s="213">
        <v>0</v>
      </c>
      <c r="T73" s="213">
        <v>0</v>
      </c>
      <c r="U73" s="213">
        <v>0</v>
      </c>
      <c r="V73" s="213">
        <v>0</v>
      </c>
      <c r="W73" s="213">
        <v>0</v>
      </c>
      <c r="X73" s="211" t="s">
        <v>442</v>
      </c>
      <c r="Y73" s="211" t="s">
        <v>443</v>
      </c>
      <c r="Z73" s="129">
        <f t="shared" si="24"/>
        <v>0</v>
      </c>
      <c r="AA73" s="129">
        <f t="shared" si="25"/>
        <v>0</v>
      </c>
      <c r="AB73" s="129">
        <f t="shared" si="26"/>
        <v>0</v>
      </c>
      <c r="AC73" s="129">
        <f t="shared" si="27"/>
        <v>0</v>
      </c>
      <c r="AD73" s="129">
        <f t="shared" si="28"/>
        <v>1</v>
      </c>
      <c r="AE73" s="127">
        <f t="shared" si="29"/>
        <v>0</v>
      </c>
      <c r="AF73" s="129">
        <f t="shared" si="30"/>
        <v>0</v>
      </c>
      <c r="AG73" s="129">
        <f t="shared" si="31"/>
        <v>0</v>
      </c>
      <c r="AH73" s="129">
        <f t="shared" si="32"/>
        <v>0</v>
      </c>
      <c r="AI73" s="129">
        <f t="shared" si="33"/>
        <v>0</v>
      </c>
      <c r="AJ73" s="130">
        <f t="shared" si="34"/>
        <v>2</v>
      </c>
      <c r="AK73" s="128">
        <f t="shared" si="35"/>
        <v>0</v>
      </c>
      <c r="AL73" s="27">
        <f t="shared" si="36"/>
        <v>0</v>
      </c>
      <c r="AM73" s="27">
        <f t="shared" si="37"/>
        <v>0</v>
      </c>
      <c r="AN73" s="27">
        <f t="shared" si="38"/>
        <v>0</v>
      </c>
      <c r="AO73" s="27">
        <f t="shared" si="39"/>
        <v>0</v>
      </c>
      <c r="AP73" s="100">
        <f t="shared" si="40"/>
        <v>1</v>
      </c>
      <c r="AQ73" s="127">
        <f t="shared" si="41"/>
        <v>0</v>
      </c>
      <c r="AR73" s="44">
        <v>1</v>
      </c>
      <c r="AS73" s="41">
        <f t="shared" si="42"/>
        <v>0</v>
      </c>
      <c r="AT73" s="40" t="s">
        <v>93</v>
      </c>
      <c r="AU73" s="40"/>
      <c r="AV73" s="40"/>
      <c r="AW73" s="40"/>
      <c r="AX73" s="40"/>
      <c r="AY73" s="40"/>
      <c r="AZ73" s="40"/>
      <c r="BA73" s="32" t="s">
        <v>94</v>
      </c>
      <c r="BB73" s="32"/>
      <c r="BC73" s="32"/>
      <c r="BD73" s="32">
        <v>1</v>
      </c>
    </row>
    <row r="74" spans="1:56" s="152" customFormat="1" ht="72">
      <c r="A74" s="153" t="s">
        <v>85</v>
      </c>
      <c r="B74" s="37" t="s">
        <v>28</v>
      </c>
      <c r="C74" s="27" t="s">
        <v>444</v>
      </c>
      <c r="D74" s="27">
        <v>120823</v>
      </c>
      <c r="E74" s="27" t="s">
        <v>445</v>
      </c>
      <c r="F74" s="27" t="s">
        <v>446</v>
      </c>
      <c r="G74" s="27">
        <v>0</v>
      </c>
      <c r="H74" s="28"/>
      <c r="I74" s="28">
        <v>2</v>
      </c>
      <c r="J74" s="27" t="s">
        <v>447</v>
      </c>
      <c r="K74" s="65">
        <v>21651795.685199998</v>
      </c>
      <c r="L74" s="211">
        <v>21598532.41</v>
      </c>
      <c r="M74" s="211" t="s">
        <v>90</v>
      </c>
      <c r="N74" s="212">
        <v>1</v>
      </c>
      <c r="O74" s="213">
        <v>44546</v>
      </c>
      <c r="P74" s="213">
        <v>44546</v>
      </c>
      <c r="Q74" s="211">
        <v>0</v>
      </c>
      <c r="R74" s="211">
        <v>0</v>
      </c>
      <c r="S74" s="211">
        <v>44383</v>
      </c>
      <c r="T74" s="211">
        <v>44393</v>
      </c>
      <c r="U74" s="211">
        <v>44406</v>
      </c>
      <c r="V74" s="211">
        <v>44413</v>
      </c>
      <c r="W74" s="211">
        <v>44419</v>
      </c>
      <c r="X74" s="211" t="s">
        <v>448</v>
      </c>
      <c r="Y74" s="211" t="s">
        <v>449</v>
      </c>
      <c r="Z74" s="129">
        <f t="shared" si="24"/>
        <v>0</v>
      </c>
      <c r="AA74" s="129">
        <f t="shared" si="25"/>
        <v>0</v>
      </c>
      <c r="AB74" s="129">
        <f t="shared" si="26"/>
        <v>0</v>
      </c>
      <c r="AC74" s="129">
        <f t="shared" si="27"/>
        <v>0</v>
      </c>
      <c r="AD74" s="129">
        <f t="shared" si="28"/>
        <v>1</v>
      </c>
      <c r="AE74" s="127">
        <f t="shared" si="29"/>
        <v>0</v>
      </c>
      <c r="AF74" s="129">
        <f t="shared" si="30"/>
        <v>0</v>
      </c>
      <c r="AG74" s="129">
        <f t="shared" si="31"/>
        <v>0</v>
      </c>
      <c r="AH74" s="129">
        <f t="shared" si="32"/>
        <v>0</v>
      </c>
      <c r="AI74" s="129">
        <f t="shared" si="33"/>
        <v>0</v>
      </c>
      <c r="AJ74" s="130">
        <f t="shared" si="34"/>
        <v>2</v>
      </c>
      <c r="AK74" s="128">
        <f t="shared" si="35"/>
        <v>0</v>
      </c>
      <c r="AL74" s="27">
        <f t="shared" si="36"/>
        <v>0</v>
      </c>
      <c r="AM74" s="27">
        <f t="shared" si="37"/>
        <v>0</v>
      </c>
      <c r="AN74" s="27">
        <f t="shared" si="38"/>
        <v>0</v>
      </c>
      <c r="AO74" s="27">
        <f t="shared" si="39"/>
        <v>0</v>
      </c>
      <c r="AP74" s="100">
        <f t="shared" si="40"/>
        <v>0</v>
      </c>
      <c r="AQ74" s="127">
        <f t="shared" si="41"/>
        <v>0</v>
      </c>
      <c r="AR74" s="43">
        <v>1</v>
      </c>
      <c r="AS74" s="41">
        <f t="shared" si="42"/>
        <v>0</v>
      </c>
      <c r="AT74" s="40" t="s">
        <v>93</v>
      </c>
      <c r="AU74" s="40">
        <v>1</v>
      </c>
      <c r="AV74" s="40"/>
      <c r="AW74" s="40"/>
      <c r="AX74" s="40"/>
      <c r="AY74" s="40"/>
      <c r="AZ74" s="40"/>
      <c r="BA74" s="32" t="s">
        <v>94</v>
      </c>
      <c r="BB74" s="32"/>
      <c r="BC74" s="32"/>
      <c r="BD74" s="32">
        <v>1</v>
      </c>
    </row>
    <row r="75" spans="1:56" s="152" customFormat="1" ht="72">
      <c r="A75" s="153" t="s">
        <v>85</v>
      </c>
      <c r="B75" s="37" t="s">
        <v>28</v>
      </c>
      <c r="C75" s="27" t="s">
        <v>444</v>
      </c>
      <c r="D75" s="27">
        <v>120823</v>
      </c>
      <c r="E75" s="27" t="s">
        <v>445</v>
      </c>
      <c r="F75" s="27" t="s">
        <v>446</v>
      </c>
      <c r="G75" s="27">
        <v>0</v>
      </c>
      <c r="H75" s="28">
        <v>1</v>
      </c>
      <c r="I75" s="28">
        <v>3</v>
      </c>
      <c r="J75" s="27" t="s">
        <v>447</v>
      </c>
      <c r="K75" s="65"/>
      <c r="L75" s="211">
        <v>21598532.41</v>
      </c>
      <c r="M75" s="211" t="s">
        <v>90</v>
      </c>
      <c r="N75" s="212">
        <v>1</v>
      </c>
      <c r="O75" s="213">
        <v>44546</v>
      </c>
      <c r="P75" s="213">
        <v>44546</v>
      </c>
      <c r="Q75" s="211">
        <v>0</v>
      </c>
      <c r="R75" s="211">
        <v>0</v>
      </c>
      <c r="S75" s="211">
        <v>44383</v>
      </c>
      <c r="T75" s="211">
        <v>44393</v>
      </c>
      <c r="U75" s="211">
        <v>44406</v>
      </c>
      <c r="V75" s="211">
        <v>44413</v>
      </c>
      <c r="W75" s="211">
        <v>44419</v>
      </c>
      <c r="X75" s="211" t="s">
        <v>448</v>
      </c>
      <c r="Y75" s="211" t="s">
        <v>449</v>
      </c>
      <c r="Z75" s="129">
        <f t="shared" si="24"/>
        <v>0</v>
      </c>
      <c r="AA75" s="129">
        <f t="shared" si="25"/>
        <v>0</v>
      </c>
      <c r="AB75" s="129">
        <f t="shared" si="26"/>
        <v>0</v>
      </c>
      <c r="AC75" s="129">
        <f t="shared" si="27"/>
        <v>0</v>
      </c>
      <c r="AD75" s="129">
        <f t="shared" si="28"/>
        <v>1</v>
      </c>
      <c r="AE75" s="127">
        <f t="shared" si="29"/>
        <v>0</v>
      </c>
      <c r="AF75" s="129">
        <f t="shared" si="30"/>
        <v>0</v>
      </c>
      <c r="AG75" s="129">
        <f t="shared" si="31"/>
        <v>0</v>
      </c>
      <c r="AH75" s="129">
        <f t="shared" si="32"/>
        <v>0</v>
      </c>
      <c r="AI75" s="129">
        <f t="shared" si="33"/>
        <v>0</v>
      </c>
      <c r="AJ75" s="130">
        <f t="shared" si="34"/>
        <v>3</v>
      </c>
      <c r="AK75" s="128">
        <f t="shared" si="35"/>
        <v>0</v>
      </c>
      <c r="AL75" s="27">
        <f t="shared" si="36"/>
        <v>0</v>
      </c>
      <c r="AM75" s="27">
        <f t="shared" si="37"/>
        <v>0</v>
      </c>
      <c r="AN75" s="27">
        <f t="shared" si="38"/>
        <v>0</v>
      </c>
      <c r="AO75" s="27">
        <f t="shared" si="39"/>
        <v>0</v>
      </c>
      <c r="AP75" s="100">
        <f t="shared" si="40"/>
        <v>1</v>
      </c>
      <c r="AQ75" s="127">
        <f t="shared" si="41"/>
        <v>0</v>
      </c>
      <c r="AR75" s="43">
        <v>1</v>
      </c>
      <c r="AS75" s="41">
        <f t="shared" si="42"/>
        <v>0</v>
      </c>
      <c r="AT75" s="40" t="s">
        <v>93</v>
      </c>
      <c r="AU75" s="40">
        <v>1</v>
      </c>
      <c r="AV75" s="40"/>
      <c r="AW75" s="40"/>
      <c r="AX75" s="40"/>
      <c r="AY75" s="40"/>
      <c r="AZ75" s="40"/>
      <c r="BA75" s="32" t="s">
        <v>94</v>
      </c>
      <c r="BB75" s="32"/>
      <c r="BC75" s="32"/>
      <c r="BD75" s="32">
        <v>1</v>
      </c>
    </row>
    <row r="76" spans="1:56" s="152" customFormat="1" ht="72">
      <c r="A76" s="153" t="s">
        <v>85</v>
      </c>
      <c r="B76" s="37" t="s">
        <v>28</v>
      </c>
      <c r="C76" s="27" t="s">
        <v>450</v>
      </c>
      <c r="D76" s="27">
        <v>122351</v>
      </c>
      <c r="E76" s="27" t="s">
        <v>451</v>
      </c>
      <c r="F76" s="27" t="s">
        <v>452</v>
      </c>
      <c r="G76" s="27">
        <v>0</v>
      </c>
      <c r="H76" s="28">
        <v>1</v>
      </c>
      <c r="I76" s="28">
        <v>4</v>
      </c>
      <c r="J76" s="27" t="s">
        <v>403</v>
      </c>
      <c r="K76" s="64">
        <v>19420561.688999999</v>
      </c>
      <c r="L76" s="211">
        <v>0</v>
      </c>
      <c r="M76" s="211" t="s">
        <v>90</v>
      </c>
      <c r="N76" s="212">
        <v>1</v>
      </c>
      <c r="O76" s="213">
        <v>0</v>
      </c>
      <c r="P76" s="213">
        <v>0</v>
      </c>
      <c r="Q76" s="211">
        <v>0</v>
      </c>
      <c r="R76" s="211">
        <v>0</v>
      </c>
      <c r="S76" s="211">
        <v>44382</v>
      </c>
      <c r="T76" s="211">
        <v>44391</v>
      </c>
      <c r="U76" s="211">
        <v>44403</v>
      </c>
      <c r="V76" s="211">
        <v>0</v>
      </c>
      <c r="W76" s="211">
        <v>0</v>
      </c>
      <c r="X76" s="211">
        <v>0</v>
      </c>
      <c r="Y76" s="211">
        <v>0</v>
      </c>
      <c r="Z76" s="129">
        <f t="shared" si="24"/>
        <v>0</v>
      </c>
      <c r="AA76" s="129">
        <f t="shared" si="25"/>
        <v>0</v>
      </c>
      <c r="AB76" s="129">
        <f t="shared" si="26"/>
        <v>0</v>
      </c>
      <c r="AC76" s="129">
        <f t="shared" si="27"/>
        <v>0</v>
      </c>
      <c r="AD76" s="129">
        <f t="shared" si="28"/>
        <v>1</v>
      </c>
      <c r="AE76" s="127">
        <f t="shared" si="29"/>
        <v>0</v>
      </c>
      <c r="AF76" s="129">
        <f t="shared" si="30"/>
        <v>0</v>
      </c>
      <c r="AG76" s="129">
        <f t="shared" si="31"/>
        <v>0</v>
      </c>
      <c r="AH76" s="129">
        <f t="shared" si="32"/>
        <v>0</v>
      </c>
      <c r="AI76" s="129">
        <f t="shared" si="33"/>
        <v>0</v>
      </c>
      <c r="AJ76" s="130">
        <f t="shared" si="34"/>
        <v>4</v>
      </c>
      <c r="AK76" s="128">
        <f t="shared" si="35"/>
        <v>0</v>
      </c>
      <c r="AL76" s="27">
        <f t="shared" si="36"/>
        <v>0</v>
      </c>
      <c r="AM76" s="27">
        <f t="shared" si="37"/>
        <v>0</v>
      </c>
      <c r="AN76" s="27">
        <f t="shared" si="38"/>
        <v>0</v>
      </c>
      <c r="AO76" s="27">
        <f t="shared" si="39"/>
        <v>0</v>
      </c>
      <c r="AP76" s="100">
        <f t="shared" si="40"/>
        <v>1</v>
      </c>
      <c r="AQ76" s="127">
        <f t="shared" si="41"/>
        <v>0</v>
      </c>
      <c r="AR76" s="43">
        <v>1</v>
      </c>
      <c r="AS76" s="41">
        <f t="shared" si="42"/>
        <v>0</v>
      </c>
      <c r="AT76" s="40" t="s">
        <v>93</v>
      </c>
      <c r="AU76" s="40"/>
      <c r="AV76" s="40"/>
      <c r="AW76" s="40"/>
      <c r="AX76" s="40"/>
      <c r="AY76" s="40"/>
      <c r="AZ76" s="40"/>
      <c r="BA76" s="32" t="s">
        <v>94</v>
      </c>
      <c r="BB76" s="32"/>
      <c r="BC76" s="32"/>
      <c r="BD76" s="32">
        <v>1</v>
      </c>
    </row>
    <row r="77" spans="1:56" s="152" customFormat="1" ht="54">
      <c r="A77" s="153" t="s">
        <v>85</v>
      </c>
      <c r="B77" s="37" t="s">
        <v>28</v>
      </c>
      <c r="C77" s="27" t="s">
        <v>450</v>
      </c>
      <c r="D77" s="27">
        <v>122447</v>
      </c>
      <c r="E77" s="27" t="s">
        <v>453</v>
      </c>
      <c r="F77" s="27" t="s">
        <v>454</v>
      </c>
      <c r="G77" s="27">
        <v>0</v>
      </c>
      <c r="H77" s="28">
        <v>1</v>
      </c>
      <c r="I77" s="28">
        <v>4</v>
      </c>
      <c r="J77" s="27" t="s">
        <v>410</v>
      </c>
      <c r="K77" s="64">
        <v>18541208.764400002</v>
      </c>
      <c r="L77" s="211">
        <v>0</v>
      </c>
      <c r="M77" s="211" t="s">
        <v>185</v>
      </c>
      <c r="N77" s="212">
        <v>1</v>
      </c>
      <c r="O77" s="213">
        <v>0</v>
      </c>
      <c r="P77" s="213">
        <v>0</v>
      </c>
      <c r="Q77" s="211">
        <v>0</v>
      </c>
      <c r="R77" s="211">
        <v>0</v>
      </c>
      <c r="S77" s="211">
        <v>44382</v>
      </c>
      <c r="T77" s="211">
        <v>44391</v>
      </c>
      <c r="U77" s="211">
        <v>44403</v>
      </c>
      <c r="V77" s="211">
        <v>0</v>
      </c>
      <c r="W77" s="211">
        <v>0</v>
      </c>
      <c r="X77" s="211">
        <v>0</v>
      </c>
      <c r="Y77" s="211">
        <v>0</v>
      </c>
      <c r="Z77" s="129">
        <f t="shared" si="24"/>
        <v>0</v>
      </c>
      <c r="AA77" s="129">
        <f t="shared" si="25"/>
        <v>0</v>
      </c>
      <c r="AB77" s="129">
        <f t="shared" si="26"/>
        <v>0</v>
      </c>
      <c r="AC77" s="129">
        <f t="shared" si="27"/>
        <v>0</v>
      </c>
      <c r="AD77" s="129">
        <f t="shared" si="28"/>
        <v>1</v>
      </c>
      <c r="AE77" s="127">
        <f t="shared" si="29"/>
        <v>0</v>
      </c>
      <c r="AF77" s="129">
        <f t="shared" si="30"/>
        <v>0</v>
      </c>
      <c r="AG77" s="129">
        <f t="shared" si="31"/>
        <v>0</v>
      </c>
      <c r="AH77" s="129">
        <f t="shared" si="32"/>
        <v>0</v>
      </c>
      <c r="AI77" s="129">
        <f t="shared" si="33"/>
        <v>0</v>
      </c>
      <c r="AJ77" s="130">
        <f t="shared" si="34"/>
        <v>4</v>
      </c>
      <c r="AK77" s="128">
        <f t="shared" si="35"/>
        <v>0</v>
      </c>
      <c r="AL77" s="27">
        <f t="shared" si="36"/>
        <v>0</v>
      </c>
      <c r="AM77" s="27">
        <f t="shared" si="37"/>
        <v>0</v>
      </c>
      <c r="AN77" s="27">
        <f t="shared" si="38"/>
        <v>0</v>
      </c>
      <c r="AO77" s="27">
        <f t="shared" si="39"/>
        <v>0</v>
      </c>
      <c r="AP77" s="100">
        <f t="shared" si="40"/>
        <v>1</v>
      </c>
      <c r="AQ77" s="127">
        <f t="shared" si="41"/>
        <v>0</v>
      </c>
      <c r="AR77" s="43">
        <v>1</v>
      </c>
      <c r="AS77" s="41">
        <f t="shared" si="42"/>
        <v>0</v>
      </c>
      <c r="AT77" s="40" t="s">
        <v>93</v>
      </c>
      <c r="AU77" s="40"/>
      <c r="AV77" s="40"/>
      <c r="AW77" s="40"/>
      <c r="AX77" s="40"/>
      <c r="AY77" s="40"/>
      <c r="AZ77" s="40"/>
      <c r="BA77" s="32" t="s">
        <v>94</v>
      </c>
      <c r="BB77" s="32"/>
      <c r="BC77" s="32"/>
      <c r="BD77" s="32">
        <v>0</v>
      </c>
    </row>
    <row r="78" spans="1:56" s="152" customFormat="1" ht="54">
      <c r="A78" s="153" t="s">
        <v>85</v>
      </c>
      <c r="B78" s="37" t="s">
        <v>28</v>
      </c>
      <c r="C78" s="27" t="s">
        <v>450</v>
      </c>
      <c r="D78" s="27">
        <v>122482</v>
      </c>
      <c r="E78" s="27" t="s">
        <v>455</v>
      </c>
      <c r="F78" s="27" t="s">
        <v>456</v>
      </c>
      <c r="G78" s="27">
        <v>0</v>
      </c>
      <c r="H78" s="28">
        <v>1</v>
      </c>
      <c r="I78" s="28">
        <v>4</v>
      </c>
      <c r="J78" s="27" t="s">
        <v>410</v>
      </c>
      <c r="K78" s="64">
        <v>16635123.7455</v>
      </c>
      <c r="L78" s="211">
        <v>0</v>
      </c>
      <c r="M78" s="211" t="s">
        <v>185</v>
      </c>
      <c r="N78" s="212">
        <v>1</v>
      </c>
      <c r="O78" s="213">
        <v>0</v>
      </c>
      <c r="P78" s="213">
        <v>0</v>
      </c>
      <c r="Q78" s="211">
        <v>0</v>
      </c>
      <c r="R78" s="211">
        <v>0</v>
      </c>
      <c r="S78" s="211">
        <v>44382</v>
      </c>
      <c r="T78" s="211">
        <v>44391</v>
      </c>
      <c r="U78" s="211">
        <v>44403</v>
      </c>
      <c r="V78" s="211">
        <v>0</v>
      </c>
      <c r="W78" s="211">
        <v>0</v>
      </c>
      <c r="X78" s="211">
        <v>0</v>
      </c>
      <c r="Y78" s="211">
        <v>0</v>
      </c>
      <c r="Z78" s="129">
        <f t="shared" si="24"/>
        <v>0</v>
      </c>
      <c r="AA78" s="129">
        <f t="shared" si="25"/>
        <v>0</v>
      </c>
      <c r="AB78" s="129">
        <f t="shared" si="26"/>
        <v>0</v>
      </c>
      <c r="AC78" s="129">
        <f t="shared" si="27"/>
        <v>0</v>
      </c>
      <c r="AD78" s="129">
        <f t="shared" si="28"/>
        <v>1</v>
      </c>
      <c r="AE78" s="127">
        <f t="shared" si="29"/>
        <v>0</v>
      </c>
      <c r="AF78" s="129">
        <f t="shared" si="30"/>
        <v>0</v>
      </c>
      <c r="AG78" s="129">
        <f t="shared" si="31"/>
        <v>0</v>
      </c>
      <c r="AH78" s="129">
        <f t="shared" si="32"/>
        <v>0</v>
      </c>
      <c r="AI78" s="129">
        <f t="shared" si="33"/>
        <v>0</v>
      </c>
      <c r="AJ78" s="130">
        <f t="shared" si="34"/>
        <v>4</v>
      </c>
      <c r="AK78" s="128">
        <f t="shared" si="35"/>
        <v>0</v>
      </c>
      <c r="AL78" s="27">
        <f t="shared" si="36"/>
        <v>0</v>
      </c>
      <c r="AM78" s="27">
        <f t="shared" si="37"/>
        <v>0</v>
      </c>
      <c r="AN78" s="27">
        <f t="shared" si="38"/>
        <v>0</v>
      </c>
      <c r="AO78" s="27">
        <f t="shared" si="39"/>
        <v>0</v>
      </c>
      <c r="AP78" s="100">
        <f t="shared" si="40"/>
        <v>1</v>
      </c>
      <c r="AQ78" s="127">
        <f t="shared" si="41"/>
        <v>0</v>
      </c>
      <c r="AR78" s="43">
        <v>1</v>
      </c>
      <c r="AS78" s="41">
        <f t="shared" si="42"/>
        <v>0</v>
      </c>
      <c r="AT78" s="40" t="s">
        <v>93</v>
      </c>
      <c r="AU78" s="40"/>
      <c r="AV78" s="40"/>
      <c r="AW78" s="40"/>
      <c r="AX78" s="40"/>
      <c r="AY78" s="40"/>
      <c r="AZ78" s="40"/>
      <c r="BA78" s="32" t="s">
        <v>94</v>
      </c>
      <c r="BB78" s="32"/>
      <c r="BC78" s="32"/>
      <c r="BD78" s="32">
        <v>0</v>
      </c>
    </row>
    <row r="79" spans="1:56" s="152" customFormat="1" ht="54">
      <c r="A79" s="153" t="s">
        <v>85</v>
      </c>
      <c r="B79" s="37" t="s">
        <v>28</v>
      </c>
      <c r="C79" s="27" t="s">
        <v>450</v>
      </c>
      <c r="D79" s="27">
        <v>122670</v>
      </c>
      <c r="E79" s="27" t="s">
        <v>457</v>
      </c>
      <c r="F79" s="27" t="s">
        <v>458</v>
      </c>
      <c r="G79" s="27">
        <v>0</v>
      </c>
      <c r="H79" s="28">
        <v>1</v>
      </c>
      <c r="I79" s="28">
        <v>4</v>
      </c>
      <c r="J79" s="27" t="s">
        <v>410</v>
      </c>
      <c r="K79" s="64">
        <v>15021428.6362</v>
      </c>
      <c r="L79" s="211">
        <v>0</v>
      </c>
      <c r="M79" s="211" t="s">
        <v>90</v>
      </c>
      <c r="N79" s="212">
        <v>1</v>
      </c>
      <c r="O79" s="213">
        <v>0</v>
      </c>
      <c r="P79" s="213">
        <v>0</v>
      </c>
      <c r="Q79" s="211">
        <v>0</v>
      </c>
      <c r="R79" s="211">
        <v>0</v>
      </c>
      <c r="S79" s="211">
        <v>44382</v>
      </c>
      <c r="T79" s="211">
        <v>44391</v>
      </c>
      <c r="U79" s="211">
        <v>44403</v>
      </c>
      <c r="V79" s="211">
        <v>0</v>
      </c>
      <c r="W79" s="211">
        <v>0</v>
      </c>
      <c r="X79" s="211">
        <v>0</v>
      </c>
      <c r="Y79" s="211">
        <v>0</v>
      </c>
      <c r="Z79" s="129">
        <f t="shared" si="24"/>
        <v>0</v>
      </c>
      <c r="AA79" s="129">
        <f t="shared" si="25"/>
        <v>0</v>
      </c>
      <c r="AB79" s="129">
        <f t="shared" si="26"/>
        <v>0</v>
      </c>
      <c r="AC79" s="129">
        <f t="shared" si="27"/>
        <v>0</v>
      </c>
      <c r="AD79" s="129">
        <f t="shared" si="28"/>
        <v>1</v>
      </c>
      <c r="AE79" s="127">
        <f t="shared" si="29"/>
        <v>0</v>
      </c>
      <c r="AF79" s="129">
        <f t="shared" si="30"/>
        <v>0</v>
      </c>
      <c r="AG79" s="129">
        <f t="shared" si="31"/>
        <v>0</v>
      </c>
      <c r="AH79" s="129">
        <f t="shared" si="32"/>
        <v>0</v>
      </c>
      <c r="AI79" s="129">
        <f t="shared" si="33"/>
        <v>0</v>
      </c>
      <c r="AJ79" s="130">
        <f t="shared" si="34"/>
        <v>4</v>
      </c>
      <c r="AK79" s="128">
        <f t="shared" si="35"/>
        <v>0</v>
      </c>
      <c r="AL79" s="27">
        <f t="shared" si="36"/>
        <v>0</v>
      </c>
      <c r="AM79" s="27">
        <f t="shared" si="37"/>
        <v>0</v>
      </c>
      <c r="AN79" s="27">
        <f t="shared" si="38"/>
        <v>0</v>
      </c>
      <c r="AO79" s="27">
        <f t="shared" si="39"/>
        <v>0</v>
      </c>
      <c r="AP79" s="100">
        <f t="shared" si="40"/>
        <v>1</v>
      </c>
      <c r="AQ79" s="127">
        <f t="shared" si="41"/>
        <v>0</v>
      </c>
      <c r="AR79" s="43">
        <v>1</v>
      </c>
      <c r="AS79" s="41">
        <f t="shared" si="42"/>
        <v>0</v>
      </c>
      <c r="AT79" s="40" t="s">
        <v>93</v>
      </c>
      <c r="AU79" s="40"/>
      <c r="AV79" s="40"/>
      <c r="AW79" s="40"/>
      <c r="AX79" s="40"/>
      <c r="AY79" s="40"/>
      <c r="AZ79" s="40"/>
      <c r="BA79" s="32" t="s">
        <v>94</v>
      </c>
      <c r="BB79" s="32"/>
      <c r="BC79" s="32"/>
      <c r="BD79" s="32">
        <v>0</v>
      </c>
    </row>
    <row r="80" spans="1:56" s="152" customFormat="1" ht="72">
      <c r="A80" s="153" t="s">
        <v>85</v>
      </c>
      <c r="B80" s="37" t="s">
        <v>28</v>
      </c>
      <c r="C80" s="27" t="s">
        <v>450</v>
      </c>
      <c r="D80" s="27">
        <v>122716</v>
      </c>
      <c r="E80" s="27" t="s">
        <v>459</v>
      </c>
      <c r="F80" s="27" t="s">
        <v>460</v>
      </c>
      <c r="G80" s="27">
        <v>0</v>
      </c>
      <c r="H80" s="28">
        <v>1</v>
      </c>
      <c r="I80" s="28">
        <v>4</v>
      </c>
      <c r="J80" s="27" t="s">
        <v>461</v>
      </c>
      <c r="K80" s="64">
        <v>17042109.164099999</v>
      </c>
      <c r="L80" s="211">
        <v>0</v>
      </c>
      <c r="M80" s="211" t="s">
        <v>185</v>
      </c>
      <c r="N80" s="212">
        <v>1</v>
      </c>
      <c r="O80" s="213">
        <v>0</v>
      </c>
      <c r="P80" s="213">
        <v>0</v>
      </c>
      <c r="Q80" s="211">
        <v>0</v>
      </c>
      <c r="R80" s="211">
        <v>0</v>
      </c>
      <c r="S80" s="211">
        <v>44382</v>
      </c>
      <c r="T80" s="211">
        <v>44391</v>
      </c>
      <c r="U80" s="211">
        <v>44403</v>
      </c>
      <c r="V80" s="211">
        <v>0</v>
      </c>
      <c r="W80" s="211">
        <v>0</v>
      </c>
      <c r="X80" s="211">
        <v>0</v>
      </c>
      <c r="Y80" s="211">
        <v>0</v>
      </c>
      <c r="Z80" s="129">
        <f t="shared" si="24"/>
        <v>0</v>
      </c>
      <c r="AA80" s="129">
        <f t="shared" si="25"/>
        <v>0</v>
      </c>
      <c r="AB80" s="129">
        <f t="shared" si="26"/>
        <v>0</v>
      </c>
      <c r="AC80" s="129">
        <f t="shared" si="27"/>
        <v>0</v>
      </c>
      <c r="AD80" s="129">
        <f t="shared" si="28"/>
        <v>1</v>
      </c>
      <c r="AE80" s="127">
        <f t="shared" si="29"/>
        <v>0</v>
      </c>
      <c r="AF80" s="129">
        <f t="shared" si="30"/>
        <v>0</v>
      </c>
      <c r="AG80" s="129">
        <f t="shared" si="31"/>
        <v>0</v>
      </c>
      <c r="AH80" s="129">
        <f t="shared" si="32"/>
        <v>0</v>
      </c>
      <c r="AI80" s="129">
        <f t="shared" si="33"/>
        <v>0</v>
      </c>
      <c r="AJ80" s="130">
        <f t="shared" si="34"/>
        <v>4</v>
      </c>
      <c r="AK80" s="128">
        <f t="shared" si="35"/>
        <v>0</v>
      </c>
      <c r="AL80" s="27">
        <f t="shared" si="36"/>
        <v>0</v>
      </c>
      <c r="AM80" s="27">
        <f t="shared" si="37"/>
        <v>0</v>
      </c>
      <c r="AN80" s="27">
        <f t="shared" si="38"/>
        <v>0</v>
      </c>
      <c r="AO80" s="27">
        <f t="shared" si="39"/>
        <v>0</v>
      </c>
      <c r="AP80" s="100">
        <f t="shared" si="40"/>
        <v>1</v>
      </c>
      <c r="AQ80" s="127">
        <f t="shared" si="41"/>
        <v>0</v>
      </c>
      <c r="AR80" s="43">
        <v>1</v>
      </c>
      <c r="AS80" s="41">
        <f t="shared" si="42"/>
        <v>0</v>
      </c>
      <c r="AT80" s="40" t="s">
        <v>93</v>
      </c>
      <c r="AU80" s="40"/>
      <c r="AV80" s="40"/>
      <c r="AW80" s="40"/>
      <c r="AX80" s="40"/>
      <c r="AY80" s="40"/>
      <c r="AZ80" s="40"/>
      <c r="BA80" s="32" t="s">
        <v>94</v>
      </c>
      <c r="BB80" s="32"/>
      <c r="BC80" s="32"/>
      <c r="BD80" s="32">
        <v>1</v>
      </c>
    </row>
    <row r="81" spans="1:56" s="152" customFormat="1" ht="72">
      <c r="A81" s="153" t="s">
        <v>85</v>
      </c>
      <c r="B81" s="37" t="s">
        <v>28</v>
      </c>
      <c r="C81" s="27" t="s">
        <v>462</v>
      </c>
      <c r="D81" s="27">
        <v>120941</v>
      </c>
      <c r="E81" s="27" t="s">
        <v>463</v>
      </c>
      <c r="F81" s="27" t="s">
        <v>464</v>
      </c>
      <c r="G81" s="27">
        <v>1</v>
      </c>
      <c r="H81" s="28">
        <v>1</v>
      </c>
      <c r="I81" s="28">
        <v>4</v>
      </c>
      <c r="J81" s="27" t="s">
        <v>403</v>
      </c>
      <c r="K81" s="64">
        <v>16960825.707399998</v>
      </c>
      <c r="L81" s="211">
        <v>0</v>
      </c>
      <c r="M81" s="211" t="s">
        <v>90</v>
      </c>
      <c r="N81" s="212">
        <v>1</v>
      </c>
      <c r="O81" s="213">
        <v>0</v>
      </c>
      <c r="P81" s="213">
        <v>0</v>
      </c>
      <c r="Q81" s="211">
        <v>0</v>
      </c>
      <c r="R81" s="211">
        <v>0</v>
      </c>
      <c r="S81" s="211" t="s">
        <v>115</v>
      </c>
      <c r="T81" s="211" t="s">
        <v>465</v>
      </c>
      <c r="U81" s="211" t="s">
        <v>466</v>
      </c>
      <c r="V81" s="211">
        <v>0</v>
      </c>
      <c r="W81" s="211">
        <v>0</v>
      </c>
      <c r="X81" s="211">
        <v>0</v>
      </c>
      <c r="Y81" s="211" t="s">
        <v>467</v>
      </c>
      <c r="Z81" s="129">
        <f t="shared" si="24"/>
        <v>0</v>
      </c>
      <c r="AA81" s="129">
        <f t="shared" si="25"/>
        <v>0</v>
      </c>
      <c r="AB81" s="129">
        <f t="shared" si="26"/>
        <v>0</v>
      </c>
      <c r="AC81" s="129">
        <f t="shared" si="27"/>
        <v>0</v>
      </c>
      <c r="AD81" s="129">
        <f t="shared" si="28"/>
        <v>1</v>
      </c>
      <c r="AE81" s="127">
        <f t="shared" si="29"/>
        <v>0</v>
      </c>
      <c r="AF81" s="129">
        <f t="shared" si="30"/>
        <v>0</v>
      </c>
      <c r="AG81" s="129">
        <f t="shared" si="31"/>
        <v>0</v>
      </c>
      <c r="AH81" s="129">
        <f t="shared" si="32"/>
        <v>0</v>
      </c>
      <c r="AI81" s="129">
        <f t="shared" si="33"/>
        <v>0</v>
      </c>
      <c r="AJ81" s="130">
        <f t="shared" si="34"/>
        <v>4</v>
      </c>
      <c r="AK81" s="128">
        <f t="shared" si="35"/>
        <v>0</v>
      </c>
      <c r="AL81" s="27">
        <f t="shared" si="36"/>
        <v>0</v>
      </c>
      <c r="AM81" s="27">
        <f t="shared" si="37"/>
        <v>0</v>
      </c>
      <c r="AN81" s="27">
        <f t="shared" si="38"/>
        <v>0</v>
      </c>
      <c r="AO81" s="27">
        <f t="shared" si="39"/>
        <v>0</v>
      </c>
      <c r="AP81" s="100">
        <f t="shared" si="40"/>
        <v>1</v>
      </c>
      <c r="AQ81" s="127">
        <f t="shared" si="41"/>
        <v>0</v>
      </c>
      <c r="AR81" s="155">
        <v>1</v>
      </c>
      <c r="AS81" s="41">
        <f t="shared" si="42"/>
        <v>0</v>
      </c>
      <c r="AT81" s="40" t="s">
        <v>93</v>
      </c>
      <c r="AU81" s="40">
        <v>1</v>
      </c>
      <c r="AV81" s="40"/>
      <c r="AW81" s="40"/>
      <c r="AX81" s="40"/>
      <c r="AY81" s="40"/>
      <c r="AZ81" s="40"/>
      <c r="BA81" s="32" t="s">
        <v>94</v>
      </c>
      <c r="BB81" s="32"/>
      <c r="BC81" s="32"/>
      <c r="BD81" s="32">
        <v>1</v>
      </c>
    </row>
    <row r="82" spans="1:56" s="152" customFormat="1" ht="72">
      <c r="A82" s="153" t="s">
        <v>85</v>
      </c>
      <c r="B82" s="37" t="s">
        <v>28</v>
      </c>
      <c r="C82" s="27" t="s">
        <v>462</v>
      </c>
      <c r="D82" s="27">
        <v>121670</v>
      </c>
      <c r="E82" s="27" t="s">
        <v>468</v>
      </c>
      <c r="F82" s="27" t="s">
        <v>469</v>
      </c>
      <c r="G82" s="27">
        <v>4</v>
      </c>
      <c r="H82" s="28">
        <v>1</v>
      </c>
      <c r="I82" s="28">
        <v>2</v>
      </c>
      <c r="J82" s="27" t="s">
        <v>211</v>
      </c>
      <c r="K82" s="65">
        <v>20788630.090700001</v>
      </c>
      <c r="L82" s="211">
        <v>0</v>
      </c>
      <c r="M82" s="211" t="s">
        <v>90</v>
      </c>
      <c r="N82" s="212">
        <v>1</v>
      </c>
      <c r="O82" s="213">
        <v>0</v>
      </c>
      <c r="P82" s="213">
        <v>0</v>
      </c>
      <c r="Q82" s="211">
        <v>0</v>
      </c>
      <c r="R82" s="211">
        <v>0</v>
      </c>
      <c r="S82" s="211" t="s">
        <v>115</v>
      </c>
      <c r="T82" s="211" t="s">
        <v>465</v>
      </c>
      <c r="U82" s="211" t="s">
        <v>466</v>
      </c>
      <c r="V82" s="211">
        <v>0</v>
      </c>
      <c r="W82" s="211">
        <v>0</v>
      </c>
      <c r="X82" s="211">
        <v>0</v>
      </c>
      <c r="Y82" s="211" t="s">
        <v>467</v>
      </c>
      <c r="Z82" s="129">
        <f t="shared" si="24"/>
        <v>0</v>
      </c>
      <c r="AA82" s="129">
        <f t="shared" si="25"/>
        <v>0</v>
      </c>
      <c r="AB82" s="129">
        <f t="shared" si="26"/>
        <v>0</v>
      </c>
      <c r="AC82" s="129">
        <f t="shared" si="27"/>
        <v>0</v>
      </c>
      <c r="AD82" s="129">
        <f t="shared" si="28"/>
        <v>1</v>
      </c>
      <c r="AE82" s="127">
        <f t="shared" si="29"/>
        <v>0</v>
      </c>
      <c r="AF82" s="129">
        <f t="shared" si="30"/>
        <v>0</v>
      </c>
      <c r="AG82" s="129">
        <f t="shared" si="31"/>
        <v>0</v>
      </c>
      <c r="AH82" s="129">
        <f t="shared" si="32"/>
        <v>0</v>
      </c>
      <c r="AI82" s="129">
        <f t="shared" si="33"/>
        <v>0</v>
      </c>
      <c r="AJ82" s="130">
        <f t="shared" si="34"/>
        <v>2</v>
      </c>
      <c r="AK82" s="128">
        <f t="shared" si="35"/>
        <v>0</v>
      </c>
      <c r="AL82" s="27">
        <f t="shared" si="36"/>
        <v>0</v>
      </c>
      <c r="AM82" s="27">
        <f t="shared" si="37"/>
        <v>0</v>
      </c>
      <c r="AN82" s="27">
        <f t="shared" si="38"/>
        <v>0</v>
      </c>
      <c r="AO82" s="27">
        <f t="shared" si="39"/>
        <v>0</v>
      </c>
      <c r="AP82" s="100">
        <f t="shared" si="40"/>
        <v>1</v>
      </c>
      <c r="AQ82" s="127">
        <f t="shared" si="41"/>
        <v>0</v>
      </c>
      <c r="AR82" s="155">
        <v>1</v>
      </c>
      <c r="AS82" s="41">
        <f t="shared" si="42"/>
        <v>0</v>
      </c>
      <c r="AT82" s="40" t="s">
        <v>93</v>
      </c>
      <c r="AU82" s="40">
        <v>1</v>
      </c>
      <c r="AV82" s="40"/>
      <c r="AW82" s="40"/>
      <c r="AX82" s="40"/>
      <c r="AY82" s="40"/>
      <c r="AZ82" s="40"/>
      <c r="BA82" s="32" t="s">
        <v>94</v>
      </c>
      <c r="BB82" s="32"/>
      <c r="BC82" s="32"/>
      <c r="BD82" s="32">
        <v>1</v>
      </c>
    </row>
    <row r="83" spans="1:56" s="152" customFormat="1" ht="72">
      <c r="A83" s="153" t="s">
        <v>85</v>
      </c>
      <c r="B83" s="37" t="s">
        <v>28</v>
      </c>
      <c r="C83" s="27" t="s">
        <v>462</v>
      </c>
      <c r="D83" s="27">
        <v>121670</v>
      </c>
      <c r="E83" s="27" t="s">
        <v>468</v>
      </c>
      <c r="F83" s="27" t="s">
        <v>469</v>
      </c>
      <c r="G83" s="27">
        <v>4</v>
      </c>
      <c r="H83" s="28"/>
      <c r="I83" s="28">
        <v>2</v>
      </c>
      <c r="J83" s="27" t="s">
        <v>211</v>
      </c>
      <c r="K83" s="65"/>
      <c r="L83" s="211">
        <v>0</v>
      </c>
      <c r="M83" s="211" t="s">
        <v>90</v>
      </c>
      <c r="N83" s="212">
        <v>1</v>
      </c>
      <c r="O83" s="213">
        <v>0</v>
      </c>
      <c r="P83" s="213">
        <v>0</v>
      </c>
      <c r="Q83" s="211">
        <v>0</v>
      </c>
      <c r="R83" s="211">
        <v>0</v>
      </c>
      <c r="S83" s="211" t="s">
        <v>115</v>
      </c>
      <c r="T83" s="211" t="s">
        <v>465</v>
      </c>
      <c r="U83" s="211" t="s">
        <v>466</v>
      </c>
      <c r="V83" s="211">
        <v>0</v>
      </c>
      <c r="W83" s="211">
        <v>0</v>
      </c>
      <c r="X83" s="211">
        <v>0</v>
      </c>
      <c r="Y83" s="211" t="s">
        <v>467</v>
      </c>
      <c r="Z83" s="129">
        <f t="shared" si="24"/>
        <v>0</v>
      </c>
      <c r="AA83" s="129">
        <f t="shared" si="25"/>
        <v>0</v>
      </c>
      <c r="AB83" s="129">
        <f t="shared" si="26"/>
        <v>0</v>
      </c>
      <c r="AC83" s="129">
        <f t="shared" si="27"/>
        <v>0</v>
      </c>
      <c r="AD83" s="129">
        <f t="shared" si="28"/>
        <v>1</v>
      </c>
      <c r="AE83" s="127">
        <f t="shared" si="29"/>
        <v>0</v>
      </c>
      <c r="AF83" s="129">
        <f t="shared" si="30"/>
        <v>0</v>
      </c>
      <c r="AG83" s="129">
        <f t="shared" si="31"/>
        <v>0</v>
      </c>
      <c r="AH83" s="129">
        <f t="shared" si="32"/>
        <v>0</v>
      </c>
      <c r="AI83" s="129">
        <f t="shared" si="33"/>
        <v>0</v>
      </c>
      <c r="AJ83" s="130">
        <f t="shared" si="34"/>
        <v>2</v>
      </c>
      <c r="AK83" s="128">
        <f t="shared" si="35"/>
        <v>0</v>
      </c>
      <c r="AL83" s="27">
        <f t="shared" si="36"/>
        <v>0</v>
      </c>
      <c r="AM83" s="27">
        <f t="shared" si="37"/>
        <v>0</v>
      </c>
      <c r="AN83" s="27">
        <f t="shared" si="38"/>
        <v>0</v>
      </c>
      <c r="AO83" s="27">
        <f t="shared" si="39"/>
        <v>0</v>
      </c>
      <c r="AP83" s="100">
        <f t="shared" si="40"/>
        <v>0</v>
      </c>
      <c r="AQ83" s="127">
        <f t="shared" si="41"/>
        <v>0</v>
      </c>
      <c r="AR83" s="155">
        <v>1</v>
      </c>
      <c r="AS83" s="41">
        <f t="shared" si="42"/>
        <v>0</v>
      </c>
      <c r="AT83" s="40" t="s">
        <v>93</v>
      </c>
      <c r="AU83" s="40">
        <v>1</v>
      </c>
      <c r="AV83" s="40"/>
      <c r="AW83" s="40"/>
      <c r="AX83" s="40"/>
      <c r="AY83" s="40"/>
      <c r="AZ83" s="40"/>
      <c r="BA83" s="32" t="s">
        <v>94</v>
      </c>
      <c r="BB83" s="32"/>
      <c r="BC83" s="32"/>
      <c r="BD83" s="32">
        <v>1</v>
      </c>
    </row>
    <row r="84" spans="1:56" s="152" customFormat="1" ht="72">
      <c r="A84" s="153" t="s">
        <v>85</v>
      </c>
      <c r="B84" s="37" t="s">
        <v>28</v>
      </c>
      <c r="C84" s="27" t="s">
        <v>462</v>
      </c>
      <c r="D84" s="27">
        <v>120883</v>
      </c>
      <c r="E84" s="27" t="s">
        <v>470</v>
      </c>
      <c r="F84" s="27" t="s">
        <v>471</v>
      </c>
      <c r="G84" s="27">
        <v>5</v>
      </c>
      <c r="H84" s="28">
        <v>1</v>
      </c>
      <c r="I84" s="28">
        <v>4</v>
      </c>
      <c r="J84" s="27" t="s">
        <v>199</v>
      </c>
      <c r="K84" s="64">
        <v>16938129.653999999</v>
      </c>
      <c r="L84" s="211">
        <v>0</v>
      </c>
      <c r="M84" s="211" t="s">
        <v>90</v>
      </c>
      <c r="N84" s="212">
        <v>1</v>
      </c>
      <c r="O84" s="213">
        <v>0</v>
      </c>
      <c r="P84" s="213">
        <v>0</v>
      </c>
      <c r="Q84" s="211">
        <v>0</v>
      </c>
      <c r="R84" s="211">
        <v>0</v>
      </c>
      <c r="S84" s="211" t="s">
        <v>115</v>
      </c>
      <c r="T84" s="211" t="s">
        <v>465</v>
      </c>
      <c r="U84" s="211" t="s">
        <v>466</v>
      </c>
      <c r="V84" s="211">
        <v>0</v>
      </c>
      <c r="W84" s="211">
        <v>0</v>
      </c>
      <c r="X84" s="211">
        <v>0</v>
      </c>
      <c r="Y84" s="211" t="s">
        <v>467</v>
      </c>
      <c r="Z84" s="129">
        <f t="shared" si="24"/>
        <v>0</v>
      </c>
      <c r="AA84" s="129">
        <f t="shared" si="25"/>
        <v>0</v>
      </c>
      <c r="AB84" s="129">
        <f t="shared" si="26"/>
        <v>0</v>
      </c>
      <c r="AC84" s="129">
        <f t="shared" si="27"/>
        <v>0</v>
      </c>
      <c r="AD84" s="129">
        <f t="shared" si="28"/>
        <v>1</v>
      </c>
      <c r="AE84" s="127">
        <f t="shared" si="29"/>
        <v>0</v>
      </c>
      <c r="AF84" s="129">
        <f t="shared" si="30"/>
        <v>0</v>
      </c>
      <c r="AG84" s="129">
        <f t="shared" si="31"/>
        <v>0</v>
      </c>
      <c r="AH84" s="129">
        <f t="shared" si="32"/>
        <v>0</v>
      </c>
      <c r="AI84" s="129">
        <f t="shared" si="33"/>
        <v>0</v>
      </c>
      <c r="AJ84" s="130">
        <f t="shared" si="34"/>
        <v>4</v>
      </c>
      <c r="AK84" s="128">
        <f t="shared" si="35"/>
        <v>0</v>
      </c>
      <c r="AL84" s="27">
        <f t="shared" si="36"/>
        <v>0</v>
      </c>
      <c r="AM84" s="27">
        <f t="shared" si="37"/>
        <v>0</v>
      </c>
      <c r="AN84" s="27">
        <f t="shared" si="38"/>
        <v>0</v>
      </c>
      <c r="AO84" s="27">
        <f t="shared" si="39"/>
        <v>0</v>
      </c>
      <c r="AP84" s="100">
        <f t="shared" si="40"/>
        <v>1</v>
      </c>
      <c r="AQ84" s="127">
        <f t="shared" si="41"/>
        <v>0</v>
      </c>
      <c r="AR84" s="155">
        <v>1</v>
      </c>
      <c r="AS84" s="41">
        <f t="shared" si="42"/>
        <v>0</v>
      </c>
      <c r="AT84" s="40" t="s">
        <v>93</v>
      </c>
      <c r="AU84" s="40"/>
      <c r="AV84" s="40"/>
      <c r="AW84" s="40"/>
      <c r="AX84" s="40"/>
      <c r="AY84" s="40"/>
      <c r="AZ84" s="40"/>
      <c r="BA84" s="32" t="s">
        <v>94</v>
      </c>
      <c r="BB84" s="32"/>
      <c r="BC84" s="32"/>
      <c r="BD84" s="32">
        <v>1</v>
      </c>
    </row>
    <row r="85" spans="1:56" s="152" customFormat="1" ht="72">
      <c r="A85" s="153" t="s">
        <v>85</v>
      </c>
      <c r="B85" s="37" t="s">
        <v>28</v>
      </c>
      <c r="C85" s="27" t="s">
        <v>472</v>
      </c>
      <c r="D85" s="27">
        <v>122789</v>
      </c>
      <c r="E85" s="27" t="s">
        <v>473</v>
      </c>
      <c r="F85" s="27" t="s">
        <v>474</v>
      </c>
      <c r="G85" s="27">
        <v>1</v>
      </c>
      <c r="H85" s="28">
        <v>1</v>
      </c>
      <c r="I85" s="28">
        <v>3</v>
      </c>
      <c r="J85" s="27" t="s">
        <v>475</v>
      </c>
      <c r="K85" s="64">
        <v>17217117.136299998</v>
      </c>
      <c r="L85" s="211">
        <v>17212110.079999998</v>
      </c>
      <c r="M85" s="211" t="s">
        <v>90</v>
      </c>
      <c r="N85" s="212">
        <v>1</v>
      </c>
      <c r="O85" s="213">
        <v>44539</v>
      </c>
      <c r="P85" s="213">
        <v>44539</v>
      </c>
      <c r="Q85" s="211" t="s">
        <v>476</v>
      </c>
      <c r="R85" s="211">
        <v>0</v>
      </c>
      <c r="S85" s="211" t="s">
        <v>363</v>
      </c>
      <c r="T85" s="211" t="s">
        <v>364</v>
      </c>
      <c r="U85" s="211" t="s">
        <v>176</v>
      </c>
      <c r="V85" s="211" t="s">
        <v>477</v>
      </c>
      <c r="W85" s="211" t="s">
        <v>349</v>
      </c>
      <c r="X85" s="211" t="s">
        <v>478</v>
      </c>
      <c r="Y85" s="211">
        <v>0</v>
      </c>
      <c r="Z85" s="129">
        <f t="shared" si="24"/>
        <v>0</v>
      </c>
      <c r="AA85" s="129">
        <f t="shared" si="25"/>
        <v>0</v>
      </c>
      <c r="AB85" s="129">
        <f t="shared" si="26"/>
        <v>0</v>
      </c>
      <c r="AC85" s="129">
        <f t="shared" si="27"/>
        <v>0</v>
      </c>
      <c r="AD85" s="129">
        <f t="shared" si="28"/>
        <v>1</v>
      </c>
      <c r="AE85" s="127">
        <f t="shared" si="29"/>
        <v>0</v>
      </c>
      <c r="AF85" s="129">
        <f t="shared" si="30"/>
        <v>0</v>
      </c>
      <c r="AG85" s="129">
        <f t="shared" si="31"/>
        <v>0</v>
      </c>
      <c r="AH85" s="129">
        <f t="shared" si="32"/>
        <v>0</v>
      </c>
      <c r="AI85" s="129">
        <f t="shared" si="33"/>
        <v>0</v>
      </c>
      <c r="AJ85" s="130">
        <f t="shared" si="34"/>
        <v>3</v>
      </c>
      <c r="AK85" s="128">
        <f t="shared" si="35"/>
        <v>0</v>
      </c>
      <c r="AL85" s="27">
        <f t="shared" si="36"/>
        <v>0</v>
      </c>
      <c r="AM85" s="27">
        <f t="shared" si="37"/>
        <v>0</v>
      </c>
      <c r="AN85" s="27">
        <f t="shared" si="38"/>
        <v>0</v>
      </c>
      <c r="AO85" s="27">
        <f t="shared" si="39"/>
        <v>0</v>
      </c>
      <c r="AP85" s="100">
        <f t="shared" si="40"/>
        <v>1</v>
      </c>
      <c r="AQ85" s="127">
        <f t="shared" si="41"/>
        <v>0</v>
      </c>
      <c r="AR85" s="43">
        <v>1</v>
      </c>
      <c r="AS85" s="41">
        <f t="shared" si="42"/>
        <v>0</v>
      </c>
      <c r="AT85" s="40" t="s">
        <v>93</v>
      </c>
      <c r="AU85" s="40">
        <v>1</v>
      </c>
      <c r="AV85" s="40"/>
      <c r="AW85" s="40"/>
      <c r="AX85" s="40"/>
      <c r="AY85" s="40"/>
      <c r="AZ85" s="40"/>
      <c r="BA85" s="32" t="s">
        <v>94</v>
      </c>
      <c r="BB85" s="32"/>
      <c r="BC85" s="32"/>
      <c r="BD85" s="32">
        <v>1</v>
      </c>
    </row>
    <row r="86" spans="1:56" s="152" customFormat="1" ht="72">
      <c r="A86" s="153" t="s">
        <v>85</v>
      </c>
      <c r="B86" s="37" t="s">
        <v>28</v>
      </c>
      <c r="C86" s="27" t="s">
        <v>472</v>
      </c>
      <c r="D86" s="27">
        <v>122834</v>
      </c>
      <c r="E86" s="27" t="s">
        <v>479</v>
      </c>
      <c r="F86" s="27" t="s">
        <v>480</v>
      </c>
      <c r="G86" s="27">
        <v>1</v>
      </c>
      <c r="H86" s="28">
        <v>1</v>
      </c>
      <c r="I86" s="28">
        <v>3</v>
      </c>
      <c r="J86" s="27" t="s">
        <v>481</v>
      </c>
      <c r="K86" s="64">
        <v>17394423.565263156</v>
      </c>
      <c r="L86" s="211">
        <v>17388058.370000001</v>
      </c>
      <c r="M86" s="211" t="s">
        <v>90</v>
      </c>
      <c r="N86" s="212">
        <v>1</v>
      </c>
      <c r="O86" s="213">
        <v>44539</v>
      </c>
      <c r="P86" s="213">
        <v>44539</v>
      </c>
      <c r="Q86" s="211" t="s">
        <v>482</v>
      </c>
      <c r="R86" s="211">
        <v>0</v>
      </c>
      <c r="S86" s="211" t="s">
        <v>363</v>
      </c>
      <c r="T86" s="211" t="s">
        <v>364</v>
      </c>
      <c r="U86" s="211" t="s">
        <v>176</v>
      </c>
      <c r="V86" s="211" t="s">
        <v>477</v>
      </c>
      <c r="W86" s="211" t="s">
        <v>349</v>
      </c>
      <c r="X86" s="211" t="s">
        <v>478</v>
      </c>
      <c r="Y86" s="211">
        <v>0</v>
      </c>
      <c r="Z86" s="129">
        <f t="shared" si="24"/>
        <v>0</v>
      </c>
      <c r="AA86" s="129">
        <f t="shared" si="25"/>
        <v>0</v>
      </c>
      <c r="AB86" s="129">
        <f t="shared" si="26"/>
        <v>0</v>
      </c>
      <c r="AC86" s="129">
        <f t="shared" si="27"/>
        <v>0</v>
      </c>
      <c r="AD86" s="129">
        <f t="shared" si="28"/>
        <v>1</v>
      </c>
      <c r="AE86" s="127">
        <f t="shared" si="29"/>
        <v>0</v>
      </c>
      <c r="AF86" s="129">
        <f t="shared" si="30"/>
        <v>0</v>
      </c>
      <c r="AG86" s="129">
        <f t="shared" si="31"/>
        <v>0</v>
      </c>
      <c r="AH86" s="129">
        <f t="shared" si="32"/>
        <v>0</v>
      </c>
      <c r="AI86" s="129">
        <f t="shared" si="33"/>
        <v>0</v>
      </c>
      <c r="AJ86" s="130">
        <f t="shared" si="34"/>
        <v>3</v>
      </c>
      <c r="AK86" s="128">
        <f t="shared" si="35"/>
        <v>0</v>
      </c>
      <c r="AL86" s="27">
        <f t="shared" si="36"/>
        <v>0</v>
      </c>
      <c r="AM86" s="27">
        <f t="shared" si="37"/>
        <v>0</v>
      </c>
      <c r="AN86" s="27">
        <f t="shared" si="38"/>
        <v>0</v>
      </c>
      <c r="AO86" s="27">
        <f t="shared" si="39"/>
        <v>0</v>
      </c>
      <c r="AP86" s="100">
        <f t="shared" si="40"/>
        <v>1</v>
      </c>
      <c r="AQ86" s="127">
        <f t="shared" si="41"/>
        <v>0</v>
      </c>
      <c r="AR86" s="43">
        <v>1</v>
      </c>
      <c r="AS86" s="41">
        <f t="shared" si="42"/>
        <v>0</v>
      </c>
      <c r="AT86" s="40" t="s">
        <v>93</v>
      </c>
      <c r="AU86" s="40">
        <v>1</v>
      </c>
      <c r="AV86" s="40"/>
      <c r="AW86" s="40"/>
      <c r="AX86" s="40"/>
      <c r="AY86" s="40"/>
      <c r="AZ86" s="40"/>
      <c r="BA86" s="32" t="s">
        <v>94</v>
      </c>
      <c r="BB86" s="32"/>
      <c r="BC86" s="32"/>
      <c r="BD86" s="32">
        <v>1</v>
      </c>
    </row>
    <row r="87" spans="1:56" s="152" customFormat="1" ht="72">
      <c r="A87" s="153" t="s">
        <v>85</v>
      </c>
      <c r="B87" s="37" t="s">
        <v>28</v>
      </c>
      <c r="C87" s="27" t="s">
        <v>472</v>
      </c>
      <c r="D87" s="27">
        <v>122906</v>
      </c>
      <c r="E87" s="27" t="s">
        <v>483</v>
      </c>
      <c r="F87" s="27" t="s">
        <v>484</v>
      </c>
      <c r="G87" s="27">
        <v>2</v>
      </c>
      <c r="H87" s="28">
        <v>1</v>
      </c>
      <c r="I87" s="28">
        <v>3</v>
      </c>
      <c r="J87" s="27" t="s">
        <v>481</v>
      </c>
      <c r="K87" s="64">
        <v>17387809.903700002</v>
      </c>
      <c r="L87" s="211">
        <v>17382746.57</v>
      </c>
      <c r="M87" s="211" t="s">
        <v>90</v>
      </c>
      <c r="N87" s="212">
        <v>1</v>
      </c>
      <c r="O87" s="213">
        <v>44539</v>
      </c>
      <c r="P87" s="213">
        <v>44539</v>
      </c>
      <c r="Q87" s="211" t="s">
        <v>485</v>
      </c>
      <c r="R87" s="211">
        <v>0</v>
      </c>
      <c r="S87" s="211" t="s">
        <v>363</v>
      </c>
      <c r="T87" s="211" t="s">
        <v>364</v>
      </c>
      <c r="U87" s="211" t="s">
        <v>176</v>
      </c>
      <c r="V87" s="211" t="s">
        <v>228</v>
      </c>
      <c r="W87" s="211" t="s">
        <v>177</v>
      </c>
      <c r="X87" s="211" t="s">
        <v>478</v>
      </c>
      <c r="Y87" s="211">
        <v>0</v>
      </c>
      <c r="Z87" s="129">
        <f t="shared" si="24"/>
        <v>0</v>
      </c>
      <c r="AA87" s="129">
        <f t="shared" si="25"/>
        <v>0</v>
      </c>
      <c r="AB87" s="129">
        <f t="shared" si="26"/>
        <v>0</v>
      </c>
      <c r="AC87" s="129">
        <f t="shared" si="27"/>
        <v>0</v>
      </c>
      <c r="AD87" s="129">
        <f t="shared" si="28"/>
        <v>1</v>
      </c>
      <c r="AE87" s="127">
        <f t="shared" si="29"/>
        <v>0</v>
      </c>
      <c r="AF87" s="129">
        <f t="shared" si="30"/>
        <v>0</v>
      </c>
      <c r="AG87" s="129">
        <f t="shared" si="31"/>
        <v>0</v>
      </c>
      <c r="AH87" s="129">
        <f t="shared" si="32"/>
        <v>0</v>
      </c>
      <c r="AI87" s="129">
        <f t="shared" si="33"/>
        <v>0</v>
      </c>
      <c r="AJ87" s="130">
        <f t="shared" si="34"/>
        <v>3</v>
      </c>
      <c r="AK87" s="128">
        <f t="shared" si="35"/>
        <v>0</v>
      </c>
      <c r="AL87" s="27">
        <f t="shared" si="36"/>
        <v>0</v>
      </c>
      <c r="AM87" s="27">
        <f t="shared" si="37"/>
        <v>0</v>
      </c>
      <c r="AN87" s="27">
        <f t="shared" si="38"/>
        <v>0</v>
      </c>
      <c r="AO87" s="27">
        <f t="shared" si="39"/>
        <v>0</v>
      </c>
      <c r="AP87" s="100">
        <f t="shared" si="40"/>
        <v>1</v>
      </c>
      <c r="AQ87" s="127">
        <f t="shared" si="41"/>
        <v>0</v>
      </c>
      <c r="AR87" s="43">
        <v>1</v>
      </c>
      <c r="AS87" s="41">
        <f t="shared" si="42"/>
        <v>0</v>
      </c>
      <c r="AT87" s="40" t="s">
        <v>93</v>
      </c>
      <c r="AU87" s="40"/>
      <c r="AV87" s="40"/>
      <c r="AW87" s="40"/>
      <c r="AX87" s="40"/>
      <c r="AY87" s="40"/>
      <c r="AZ87" s="40"/>
      <c r="BA87" s="32" t="s">
        <v>94</v>
      </c>
      <c r="BB87" s="32"/>
      <c r="BC87" s="32"/>
      <c r="BD87" s="32">
        <v>1</v>
      </c>
    </row>
    <row r="88" spans="1:56" s="152" customFormat="1" ht="72">
      <c r="A88" s="153" t="s">
        <v>85</v>
      </c>
      <c r="B88" s="37" t="s">
        <v>28</v>
      </c>
      <c r="C88" s="27" t="s">
        <v>486</v>
      </c>
      <c r="D88" s="27">
        <v>303484</v>
      </c>
      <c r="E88" s="27" t="s">
        <v>487</v>
      </c>
      <c r="F88" s="27" t="s">
        <v>488</v>
      </c>
      <c r="G88" s="27">
        <v>2</v>
      </c>
      <c r="H88" s="28">
        <v>1</v>
      </c>
      <c r="I88" s="28">
        <v>4</v>
      </c>
      <c r="J88" s="27" t="s">
        <v>199</v>
      </c>
      <c r="K88" s="64">
        <v>19412032.299600001</v>
      </c>
      <c r="L88" s="211">
        <v>19391493.629999999</v>
      </c>
      <c r="M88" s="211" t="s">
        <v>90</v>
      </c>
      <c r="N88" s="212">
        <v>1</v>
      </c>
      <c r="O88" s="213">
        <v>44540</v>
      </c>
      <c r="P88" s="213">
        <v>44540</v>
      </c>
      <c r="Q88" s="211" t="s">
        <v>489</v>
      </c>
      <c r="R88" s="211" t="s">
        <v>489</v>
      </c>
      <c r="S88" s="211">
        <v>44384</v>
      </c>
      <c r="T88" s="211">
        <v>44391</v>
      </c>
      <c r="U88" s="211">
        <v>44403</v>
      </c>
      <c r="V88" s="211">
        <v>44407</v>
      </c>
      <c r="W88" s="211">
        <v>44387</v>
      </c>
      <c r="X88" s="211" t="s">
        <v>490</v>
      </c>
      <c r="Y88" s="211" t="s">
        <v>491</v>
      </c>
      <c r="Z88" s="129">
        <f t="shared" si="24"/>
        <v>0</v>
      </c>
      <c r="AA88" s="129">
        <f t="shared" si="25"/>
        <v>0</v>
      </c>
      <c r="AB88" s="129">
        <f t="shared" si="26"/>
        <v>0</v>
      </c>
      <c r="AC88" s="129">
        <f t="shared" si="27"/>
        <v>0</v>
      </c>
      <c r="AD88" s="129">
        <f t="shared" si="28"/>
        <v>1</v>
      </c>
      <c r="AE88" s="127">
        <f t="shared" si="29"/>
        <v>0</v>
      </c>
      <c r="AF88" s="129">
        <f t="shared" si="30"/>
        <v>0</v>
      </c>
      <c r="AG88" s="129">
        <f t="shared" si="31"/>
        <v>0</v>
      </c>
      <c r="AH88" s="129">
        <f t="shared" si="32"/>
        <v>0</v>
      </c>
      <c r="AI88" s="129">
        <f t="shared" si="33"/>
        <v>0</v>
      </c>
      <c r="AJ88" s="130">
        <f t="shared" si="34"/>
        <v>4</v>
      </c>
      <c r="AK88" s="128">
        <f t="shared" si="35"/>
        <v>0</v>
      </c>
      <c r="AL88" s="27">
        <f t="shared" si="36"/>
        <v>0</v>
      </c>
      <c r="AM88" s="27">
        <f t="shared" si="37"/>
        <v>0</v>
      </c>
      <c r="AN88" s="27">
        <f t="shared" si="38"/>
        <v>0</v>
      </c>
      <c r="AO88" s="27">
        <f t="shared" si="39"/>
        <v>0</v>
      </c>
      <c r="AP88" s="100">
        <f t="shared" si="40"/>
        <v>1</v>
      </c>
      <c r="AQ88" s="127">
        <f t="shared" si="41"/>
        <v>0</v>
      </c>
      <c r="AR88" s="43">
        <v>1</v>
      </c>
      <c r="AS88" s="41">
        <f t="shared" si="42"/>
        <v>0</v>
      </c>
      <c r="AT88" s="40" t="s">
        <v>93</v>
      </c>
      <c r="AU88" s="40">
        <v>1</v>
      </c>
      <c r="AV88" s="40"/>
      <c r="AW88" s="40"/>
      <c r="AX88" s="40"/>
      <c r="AY88" s="40"/>
      <c r="AZ88" s="40"/>
      <c r="BA88" s="32" t="s">
        <v>94</v>
      </c>
      <c r="BB88" s="32"/>
      <c r="BC88" s="32"/>
      <c r="BD88" s="32">
        <v>1</v>
      </c>
    </row>
    <row r="89" spans="1:56" s="152" customFormat="1" ht="72">
      <c r="A89" s="153" t="s">
        <v>85</v>
      </c>
      <c r="B89" s="37" t="s">
        <v>28</v>
      </c>
      <c r="C89" s="27" t="s">
        <v>486</v>
      </c>
      <c r="D89" s="27">
        <v>313731</v>
      </c>
      <c r="E89" s="27" t="s">
        <v>492</v>
      </c>
      <c r="F89" s="27" t="s">
        <v>493</v>
      </c>
      <c r="G89" s="27">
        <v>2</v>
      </c>
      <c r="H89" s="28">
        <v>1</v>
      </c>
      <c r="I89" s="28">
        <v>4</v>
      </c>
      <c r="J89" s="27" t="s">
        <v>192</v>
      </c>
      <c r="K89" s="64">
        <v>19465057.299600001</v>
      </c>
      <c r="L89" s="211">
        <v>19415053.120000001</v>
      </c>
      <c r="M89" s="211" t="s">
        <v>90</v>
      </c>
      <c r="N89" s="212">
        <v>1</v>
      </c>
      <c r="O89" s="213">
        <v>44646</v>
      </c>
      <c r="P89" s="213">
        <v>44664</v>
      </c>
      <c r="Q89" s="211" t="s">
        <v>494</v>
      </c>
      <c r="R89" s="211" t="s">
        <v>494</v>
      </c>
      <c r="S89" s="211">
        <v>44384</v>
      </c>
      <c r="T89" s="211">
        <v>44391</v>
      </c>
      <c r="U89" s="211">
        <v>44403</v>
      </c>
      <c r="V89" s="211">
        <v>44407</v>
      </c>
      <c r="W89" s="211">
        <v>44418</v>
      </c>
      <c r="X89" s="211" t="s">
        <v>495</v>
      </c>
      <c r="Y89" s="211" t="s">
        <v>496</v>
      </c>
      <c r="Z89" s="129">
        <f t="shared" si="24"/>
        <v>0</v>
      </c>
      <c r="AA89" s="129">
        <f t="shared" si="25"/>
        <v>0</v>
      </c>
      <c r="AB89" s="129">
        <f t="shared" si="26"/>
        <v>0</v>
      </c>
      <c r="AC89" s="129">
        <f t="shared" si="27"/>
        <v>0</v>
      </c>
      <c r="AD89" s="129">
        <f t="shared" si="28"/>
        <v>1</v>
      </c>
      <c r="AE89" s="127">
        <f t="shared" si="29"/>
        <v>0</v>
      </c>
      <c r="AF89" s="129">
        <f t="shared" si="30"/>
        <v>0</v>
      </c>
      <c r="AG89" s="129">
        <f t="shared" si="31"/>
        <v>0</v>
      </c>
      <c r="AH89" s="129">
        <f t="shared" si="32"/>
        <v>0</v>
      </c>
      <c r="AI89" s="129">
        <f t="shared" si="33"/>
        <v>0</v>
      </c>
      <c r="AJ89" s="130">
        <f t="shared" si="34"/>
        <v>4</v>
      </c>
      <c r="AK89" s="128">
        <f t="shared" si="35"/>
        <v>0</v>
      </c>
      <c r="AL89" s="27">
        <f t="shared" si="36"/>
        <v>0</v>
      </c>
      <c r="AM89" s="27">
        <f t="shared" si="37"/>
        <v>0</v>
      </c>
      <c r="AN89" s="27">
        <f t="shared" si="38"/>
        <v>0</v>
      </c>
      <c r="AO89" s="27">
        <f t="shared" si="39"/>
        <v>0</v>
      </c>
      <c r="AP89" s="100">
        <f t="shared" si="40"/>
        <v>1</v>
      </c>
      <c r="AQ89" s="127">
        <f t="shared" si="41"/>
        <v>0</v>
      </c>
      <c r="AR89" s="43">
        <v>1</v>
      </c>
      <c r="AS89" s="41">
        <f t="shared" si="42"/>
        <v>0</v>
      </c>
      <c r="AT89" s="40" t="s">
        <v>93</v>
      </c>
      <c r="AU89" s="40">
        <v>1</v>
      </c>
      <c r="AV89" s="40"/>
      <c r="AW89" s="40"/>
      <c r="AX89" s="40"/>
      <c r="AY89" s="40"/>
      <c r="AZ89" s="40"/>
      <c r="BA89" s="32" t="s">
        <v>94</v>
      </c>
      <c r="BB89" s="32"/>
      <c r="BC89" s="32"/>
      <c r="BD89" s="32">
        <v>1</v>
      </c>
    </row>
    <row r="90" spans="1:56" s="152" customFormat="1" ht="54">
      <c r="A90" s="153" t="s">
        <v>85</v>
      </c>
      <c r="B90" s="37" t="s">
        <v>28</v>
      </c>
      <c r="C90" s="27" t="s">
        <v>497</v>
      </c>
      <c r="D90" s="27">
        <v>122006</v>
      </c>
      <c r="E90" s="27" t="s">
        <v>498</v>
      </c>
      <c r="F90" s="27" t="s">
        <v>499</v>
      </c>
      <c r="G90" s="27">
        <v>0</v>
      </c>
      <c r="H90" s="28">
        <v>1</v>
      </c>
      <c r="I90" s="28">
        <v>2</v>
      </c>
      <c r="J90" s="27" t="s">
        <v>500</v>
      </c>
      <c r="K90" s="65">
        <v>19945713.340300001</v>
      </c>
      <c r="L90" s="211">
        <v>19879801.57</v>
      </c>
      <c r="M90" s="211" t="s">
        <v>90</v>
      </c>
      <c r="N90" s="212">
        <v>1</v>
      </c>
      <c r="O90" s="213">
        <v>44563</v>
      </c>
      <c r="P90" s="213">
        <v>44747</v>
      </c>
      <c r="Q90" s="211" t="s">
        <v>501</v>
      </c>
      <c r="R90" s="211" t="s">
        <v>501</v>
      </c>
      <c r="S90" s="211">
        <v>44379</v>
      </c>
      <c r="T90" s="211">
        <v>44386</v>
      </c>
      <c r="U90" s="211">
        <v>44398</v>
      </c>
      <c r="V90" s="211">
        <v>44402</v>
      </c>
      <c r="W90" s="211">
        <v>44431</v>
      </c>
      <c r="X90" s="211" t="s">
        <v>502</v>
      </c>
      <c r="Y90" s="211" t="s">
        <v>90</v>
      </c>
      <c r="Z90" s="129">
        <f t="shared" si="24"/>
        <v>0</v>
      </c>
      <c r="AA90" s="129">
        <f t="shared" si="25"/>
        <v>0</v>
      </c>
      <c r="AB90" s="129">
        <f t="shared" si="26"/>
        <v>0</v>
      </c>
      <c r="AC90" s="129">
        <f t="shared" si="27"/>
        <v>0</v>
      </c>
      <c r="AD90" s="129">
        <f t="shared" si="28"/>
        <v>1</v>
      </c>
      <c r="AE90" s="127">
        <f t="shared" si="29"/>
        <v>0</v>
      </c>
      <c r="AF90" s="129">
        <f t="shared" si="30"/>
        <v>0</v>
      </c>
      <c r="AG90" s="129">
        <f t="shared" si="31"/>
        <v>0</v>
      </c>
      <c r="AH90" s="129">
        <f t="shared" si="32"/>
        <v>0</v>
      </c>
      <c r="AI90" s="129">
        <f t="shared" si="33"/>
        <v>0</v>
      </c>
      <c r="AJ90" s="130">
        <f t="shared" si="34"/>
        <v>2</v>
      </c>
      <c r="AK90" s="128">
        <f t="shared" si="35"/>
        <v>0</v>
      </c>
      <c r="AL90" s="27">
        <f t="shared" si="36"/>
        <v>0</v>
      </c>
      <c r="AM90" s="27">
        <f t="shared" si="37"/>
        <v>0</v>
      </c>
      <c r="AN90" s="27">
        <f t="shared" si="38"/>
        <v>0</v>
      </c>
      <c r="AO90" s="27">
        <f t="shared" si="39"/>
        <v>0</v>
      </c>
      <c r="AP90" s="100">
        <f t="shared" si="40"/>
        <v>1</v>
      </c>
      <c r="AQ90" s="127">
        <f t="shared" si="41"/>
        <v>0</v>
      </c>
      <c r="AR90" s="43">
        <v>1</v>
      </c>
      <c r="AS90" s="41">
        <f t="shared" si="42"/>
        <v>0</v>
      </c>
      <c r="AT90" s="40" t="s">
        <v>93</v>
      </c>
      <c r="AU90" s="40">
        <v>1</v>
      </c>
      <c r="AV90" s="40"/>
      <c r="AW90" s="40"/>
      <c r="AX90" s="40"/>
      <c r="AY90" s="40"/>
      <c r="AZ90" s="40"/>
      <c r="BA90" s="32" t="s">
        <v>94</v>
      </c>
      <c r="BB90" s="32"/>
      <c r="BC90" s="32"/>
      <c r="BD90" s="32">
        <v>0</v>
      </c>
    </row>
    <row r="91" spans="1:56" s="152" customFormat="1" ht="54">
      <c r="A91" s="153" t="s">
        <v>85</v>
      </c>
      <c r="B91" s="37" t="s">
        <v>28</v>
      </c>
      <c r="C91" s="27" t="s">
        <v>497</v>
      </c>
      <c r="D91" s="27">
        <v>122006</v>
      </c>
      <c r="E91" s="27" t="s">
        <v>498</v>
      </c>
      <c r="F91" s="27" t="s">
        <v>499</v>
      </c>
      <c r="G91" s="27">
        <v>0</v>
      </c>
      <c r="H91" s="28"/>
      <c r="I91" s="28">
        <v>2</v>
      </c>
      <c r="J91" s="27" t="s">
        <v>500</v>
      </c>
      <c r="K91" s="65"/>
      <c r="L91" s="211">
        <v>19879801.57</v>
      </c>
      <c r="M91" s="211" t="s">
        <v>90</v>
      </c>
      <c r="N91" s="212">
        <v>1</v>
      </c>
      <c r="O91" s="213">
        <v>44563</v>
      </c>
      <c r="P91" s="213">
        <v>44747</v>
      </c>
      <c r="Q91" s="211" t="s">
        <v>501</v>
      </c>
      <c r="R91" s="211" t="s">
        <v>501</v>
      </c>
      <c r="S91" s="211">
        <v>44379</v>
      </c>
      <c r="T91" s="211">
        <v>44386</v>
      </c>
      <c r="U91" s="211">
        <v>44398</v>
      </c>
      <c r="V91" s="211">
        <v>44402</v>
      </c>
      <c r="W91" s="211">
        <v>44431</v>
      </c>
      <c r="X91" s="211" t="s">
        <v>502</v>
      </c>
      <c r="Y91" s="211" t="s">
        <v>90</v>
      </c>
      <c r="Z91" s="129">
        <f t="shared" si="24"/>
        <v>0</v>
      </c>
      <c r="AA91" s="129">
        <f t="shared" si="25"/>
        <v>0</v>
      </c>
      <c r="AB91" s="129">
        <f t="shared" si="26"/>
        <v>0</v>
      </c>
      <c r="AC91" s="129">
        <f t="shared" si="27"/>
        <v>0</v>
      </c>
      <c r="AD91" s="129">
        <f t="shared" si="28"/>
        <v>1</v>
      </c>
      <c r="AE91" s="127">
        <f t="shared" si="29"/>
        <v>0</v>
      </c>
      <c r="AF91" s="129">
        <f t="shared" si="30"/>
        <v>0</v>
      </c>
      <c r="AG91" s="129">
        <f t="shared" si="31"/>
        <v>0</v>
      </c>
      <c r="AH91" s="129">
        <f t="shared" si="32"/>
        <v>0</v>
      </c>
      <c r="AI91" s="129">
        <f t="shared" si="33"/>
        <v>0</v>
      </c>
      <c r="AJ91" s="130">
        <f t="shared" si="34"/>
        <v>2</v>
      </c>
      <c r="AK91" s="128">
        <f t="shared" si="35"/>
        <v>0</v>
      </c>
      <c r="AL91" s="27">
        <f t="shared" si="36"/>
        <v>0</v>
      </c>
      <c r="AM91" s="27">
        <f t="shared" si="37"/>
        <v>0</v>
      </c>
      <c r="AN91" s="27">
        <f t="shared" si="38"/>
        <v>0</v>
      </c>
      <c r="AO91" s="27">
        <f t="shared" si="39"/>
        <v>0</v>
      </c>
      <c r="AP91" s="100">
        <f t="shared" si="40"/>
        <v>0</v>
      </c>
      <c r="AQ91" s="127">
        <f t="shared" si="41"/>
        <v>0</v>
      </c>
      <c r="AR91" s="43">
        <v>1</v>
      </c>
      <c r="AS91" s="41">
        <f t="shared" si="42"/>
        <v>0</v>
      </c>
      <c r="AT91" s="40" t="s">
        <v>93</v>
      </c>
      <c r="AU91" s="40">
        <v>1</v>
      </c>
      <c r="AV91" s="40"/>
      <c r="AW91" s="40"/>
      <c r="AX91" s="40"/>
      <c r="AY91" s="40"/>
      <c r="AZ91" s="40"/>
      <c r="BA91" s="32" t="s">
        <v>94</v>
      </c>
      <c r="BB91" s="32"/>
      <c r="BC91" s="32"/>
      <c r="BD91" s="32">
        <v>0</v>
      </c>
    </row>
    <row r="92" spans="1:56" s="152" customFormat="1" ht="72">
      <c r="A92" s="153" t="s">
        <v>85</v>
      </c>
      <c r="B92" s="37" t="s">
        <v>28</v>
      </c>
      <c r="C92" s="27" t="s">
        <v>497</v>
      </c>
      <c r="D92" s="27">
        <v>305533</v>
      </c>
      <c r="E92" s="27" t="s">
        <v>503</v>
      </c>
      <c r="F92" s="27" t="s">
        <v>504</v>
      </c>
      <c r="G92" s="27">
        <v>0</v>
      </c>
      <c r="H92" s="28">
        <v>1</v>
      </c>
      <c r="I92" s="28">
        <v>4</v>
      </c>
      <c r="J92" s="27" t="s">
        <v>199</v>
      </c>
      <c r="K92" s="64">
        <v>17027925.178599998</v>
      </c>
      <c r="L92" s="211">
        <v>16962557.489999998</v>
      </c>
      <c r="M92" s="211" t="s">
        <v>90</v>
      </c>
      <c r="N92" s="212">
        <v>1</v>
      </c>
      <c r="O92" s="213">
        <v>44563</v>
      </c>
      <c r="P92" s="213">
        <v>44747</v>
      </c>
      <c r="Q92" s="211" t="s">
        <v>505</v>
      </c>
      <c r="R92" s="211" t="s">
        <v>505</v>
      </c>
      <c r="S92" s="211">
        <v>44379</v>
      </c>
      <c r="T92" s="211">
        <v>44386</v>
      </c>
      <c r="U92" s="211">
        <v>44398</v>
      </c>
      <c r="V92" s="211">
        <v>44402</v>
      </c>
      <c r="W92" s="211">
        <v>44431</v>
      </c>
      <c r="X92" s="211" t="s">
        <v>502</v>
      </c>
      <c r="Y92" s="211" t="s">
        <v>90</v>
      </c>
      <c r="Z92" s="129">
        <f t="shared" si="24"/>
        <v>0</v>
      </c>
      <c r="AA92" s="129">
        <f t="shared" si="25"/>
        <v>0</v>
      </c>
      <c r="AB92" s="129">
        <f t="shared" si="26"/>
        <v>0</v>
      </c>
      <c r="AC92" s="129">
        <f t="shared" si="27"/>
        <v>0</v>
      </c>
      <c r="AD92" s="129">
        <f t="shared" si="28"/>
        <v>1</v>
      </c>
      <c r="AE92" s="127">
        <f t="shared" si="29"/>
        <v>0</v>
      </c>
      <c r="AF92" s="129">
        <f t="shared" si="30"/>
        <v>0</v>
      </c>
      <c r="AG92" s="129">
        <f t="shared" si="31"/>
        <v>0</v>
      </c>
      <c r="AH92" s="129">
        <f t="shared" si="32"/>
        <v>0</v>
      </c>
      <c r="AI92" s="129">
        <f t="shared" si="33"/>
        <v>0</v>
      </c>
      <c r="AJ92" s="130">
        <f t="shared" si="34"/>
        <v>4</v>
      </c>
      <c r="AK92" s="128">
        <f t="shared" si="35"/>
        <v>0</v>
      </c>
      <c r="AL92" s="27">
        <f t="shared" si="36"/>
        <v>0</v>
      </c>
      <c r="AM92" s="27">
        <f t="shared" si="37"/>
        <v>0</v>
      </c>
      <c r="AN92" s="27">
        <f t="shared" si="38"/>
        <v>0</v>
      </c>
      <c r="AO92" s="27">
        <f t="shared" si="39"/>
        <v>0</v>
      </c>
      <c r="AP92" s="100">
        <f t="shared" si="40"/>
        <v>1</v>
      </c>
      <c r="AQ92" s="127">
        <f t="shared" si="41"/>
        <v>0</v>
      </c>
      <c r="AR92" s="43">
        <v>1</v>
      </c>
      <c r="AS92" s="41">
        <f t="shared" si="42"/>
        <v>0</v>
      </c>
      <c r="AT92" s="40" t="s">
        <v>93</v>
      </c>
      <c r="AU92" s="40">
        <v>1</v>
      </c>
      <c r="AV92" s="40"/>
      <c r="AW92" s="40"/>
      <c r="AX92" s="40"/>
      <c r="AY92" s="40"/>
      <c r="AZ92" s="40"/>
      <c r="BA92" s="32" t="s">
        <v>94</v>
      </c>
      <c r="BB92" s="32"/>
      <c r="BC92" s="32"/>
      <c r="BD92" s="32">
        <v>1</v>
      </c>
    </row>
    <row r="93" spans="1:56" s="152" customFormat="1" ht="108">
      <c r="A93" s="153" t="s">
        <v>85</v>
      </c>
      <c r="B93" s="37" t="s">
        <v>28</v>
      </c>
      <c r="C93" s="27" t="s">
        <v>497</v>
      </c>
      <c r="D93" s="27">
        <v>122263</v>
      </c>
      <c r="E93" s="27" t="s">
        <v>506</v>
      </c>
      <c r="F93" s="27" t="s">
        <v>507</v>
      </c>
      <c r="G93" s="27">
        <v>0</v>
      </c>
      <c r="H93" s="28">
        <v>1</v>
      </c>
      <c r="I93" s="28">
        <v>2</v>
      </c>
      <c r="J93" s="27" t="s">
        <v>508</v>
      </c>
      <c r="K93" s="64">
        <v>14023567.058599999</v>
      </c>
      <c r="L93" s="211">
        <v>13973360.17</v>
      </c>
      <c r="M93" s="211" t="s">
        <v>90</v>
      </c>
      <c r="N93" s="212">
        <v>1</v>
      </c>
      <c r="O93" s="213">
        <v>44548</v>
      </c>
      <c r="P93" s="213">
        <v>44691</v>
      </c>
      <c r="Q93" s="211" t="s">
        <v>509</v>
      </c>
      <c r="R93" s="211" t="s">
        <v>509</v>
      </c>
      <c r="S93" s="211">
        <v>44379</v>
      </c>
      <c r="T93" s="211">
        <v>44386</v>
      </c>
      <c r="U93" s="211">
        <v>44398</v>
      </c>
      <c r="V93" s="211">
        <v>44402</v>
      </c>
      <c r="W93" s="211">
        <v>44431</v>
      </c>
      <c r="X93" s="211" t="s">
        <v>510</v>
      </c>
      <c r="Y93" s="211" t="s">
        <v>90</v>
      </c>
      <c r="Z93" s="129">
        <f t="shared" si="24"/>
        <v>0</v>
      </c>
      <c r="AA93" s="129">
        <f t="shared" si="25"/>
        <v>0</v>
      </c>
      <c r="AB93" s="129">
        <f t="shared" si="26"/>
        <v>0</v>
      </c>
      <c r="AC93" s="129">
        <f t="shared" si="27"/>
        <v>0</v>
      </c>
      <c r="AD93" s="129">
        <f t="shared" si="28"/>
        <v>1</v>
      </c>
      <c r="AE93" s="127">
        <f t="shared" si="29"/>
        <v>0</v>
      </c>
      <c r="AF93" s="129">
        <f t="shared" si="30"/>
        <v>0</v>
      </c>
      <c r="AG93" s="129">
        <f t="shared" si="31"/>
        <v>0</v>
      </c>
      <c r="AH93" s="129">
        <f t="shared" si="32"/>
        <v>0</v>
      </c>
      <c r="AI93" s="129">
        <f t="shared" si="33"/>
        <v>0</v>
      </c>
      <c r="AJ93" s="130">
        <f t="shared" si="34"/>
        <v>2</v>
      </c>
      <c r="AK93" s="128">
        <f t="shared" si="35"/>
        <v>0</v>
      </c>
      <c r="AL93" s="27">
        <f t="shared" si="36"/>
        <v>0</v>
      </c>
      <c r="AM93" s="27">
        <f t="shared" si="37"/>
        <v>0</v>
      </c>
      <c r="AN93" s="27">
        <f t="shared" si="38"/>
        <v>0</v>
      </c>
      <c r="AO93" s="27">
        <f t="shared" si="39"/>
        <v>0</v>
      </c>
      <c r="AP93" s="100">
        <f t="shared" si="40"/>
        <v>1</v>
      </c>
      <c r="AQ93" s="127">
        <f t="shared" si="41"/>
        <v>0</v>
      </c>
      <c r="AR93" s="43">
        <v>1</v>
      </c>
      <c r="AS93" s="41">
        <f t="shared" si="42"/>
        <v>0</v>
      </c>
      <c r="AT93" s="40" t="s">
        <v>93</v>
      </c>
      <c r="AU93" s="40"/>
      <c r="AV93" s="40"/>
      <c r="AW93" s="40"/>
      <c r="AX93" s="40"/>
      <c r="AY93" s="40"/>
      <c r="AZ93" s="40"/>
      <c r="BA93" s="32" t="s">
        <v>94</v>
      </c>
      <c r="BB93" s="32"/>
      <c r="BC93" s="32"/>
      <c r="BD93" s="32">
        <v>1</v>
      </c>
    </row>
    <row r="94" spans="1:56" s="152" customFormat="1" ht="90">
      <c r="A94" s="153" t="s">
        <v>85</v>
      </c>
      <c r="B94" s="37" t="s">
        <v>29</v>
      </c>
      <c r="C94" s="27" t="s">
        <v>511</v>
      </c>
      <c r="D94" s="27">
        <v>113623</v>
      </c>
      <c r="E94" s="27" t="s">
        <v>512</v>
      </c>
      <c r="F94" s="27" t="s">
        <v>513</v>
      </c>
      <c r="G94" s="27">
        <v>3</v>
      </c>
      <c r="H94" s="28">
        <v>1</v>
      </c>
      <c r="I94" s="28">
        <v>4</v>
      </c>
      <c r="J94" s="27" t="s">
        <v>192</v>
      </c>
      <c r="K94" s="64">
        <v>18157630.903561734</v>
      </c>
      <c r="L94" s="211">
        <v>13617950.390000001</v>
      </c>
      <c r="M94" s="211" t="s">
        <v>514</v>
      </c>
      <c r="N94" s="212">
        <v>0.89</v>
      </c>
      <c r="O94" s="213">
        <v>45746</v>
      </c>
      <c r="P94" s="213">
        <v>0</v>
      </c>
      <c r="Q94" s="211" t="s">
        <v>515</v>
      </c>
      <c r="R94" s="211" t="s">
        <v>516</v>
      </c>
      <c r="S94" s="213">
        <v>45423</v>
      </c>
      <c r="T94" s="213">
        <v>45432</v>
      </c>
      <c r="U94" s="213">
        <v>45446</v>
      </c>
      <c r="V94" s="213">
        <v>45449</v>
      </c>
      <c r="W94" s="213">
        <v>45471</v>
      </c>
      <c r="X94" s="211" t="s">
        <v>517</v>
      </c>
      <c r="Y94" s="211" t="s">
        <v>518</v>
      </c>
      <c r="Z94" s="129">
        <f t="shared" si="24"/>
        <v>0</v>
      </c>
      <c r="AA94" s="129">
        <f t="shared" si="25"/>
        <v>0</v>
      </c>
      <c r="AB94" s="129">
        <f t="shared" si="26"/>
        <v>0</v>
      </c>
      <c r="AC94" s="129">
        <f t="shared" si="27"/>
        <v>1</v>
      </c>
      <c r="AD94" s="129">
        <f t="shared" si="28"/>
        <v>0</v>
      </c>
      <c r="AE94" s="127">
        <f t="shared" si="29"/>
        <v>0</v>
      </c>
      <c r="AF94" s="129">
        <f t="shared" si="30"/>
        <v>0</v>
      </c>
      <c r="AG94" s="129">
        <f t="shared" si="31"/>
        <v>0</v>
      </c>
      <c r="AH94" s="129">
        <f t="shared" si="32"/>
        <v>0</v>
      </c>
      <c r="AI94" s="129">
        <f t="shared" si="33"/>
        <v>4</v>
      </c>
      <c r="AJ94" s="130">
        <f t="shared" si="34"/>
        <v>0</v>
      </c>
      <c r="AK94" s="128">
        <f t="shared" si="35"/>
        <v>0</v>
      </c>
      <c r="AL94" s="27">
        <f t="shared" si="36"/>
        <v>0</v>
      </c>
      <c r="AM94" s="27">
        <f t="shared" si="37"/>
        <v>0</v>
      </c>
      <c r="AN94" s="27">
        <f t="shared" si="38"/>
        <v>0</v>
      </c>
      <c r="AO94" s="27">
        <f t="shared" si="39"/>
        <v>1</v>
      </c>
      <c r="AP94" s="28">
        <f t="shared" si="40"/>
        <v>0</v>
      </c>
      <c r="AQ94" s="127">
        <f t="shared" si="41"/>
        <v>0</v>
      </c>
      <c r="AR94" s="43">
        <v>0.89</v>
      </c>
      <c r="AS94" s="41">
        <f t="shared" si="42"/>
        <v>0</v>
      </c>
      <c r="AT94" s="40"/>
      <c r="AU94" s="40">
        <v>1</v>
      </c>
      <c r="AV94" s="76">
        <f>H94</f>
        <v>1</v>
      </c>
      <c r="AW94" s="40"/>
      <c r="AX94" s="40"/>
      <c r="AY94" s="40"/>
      <c r="AZ94" s="40"/>
      <c r="BA94" s="32"/>
      <c r="BB94" s="32"/>
      <c r="BC94" s="32"/>
      <c r="BD94" s="32">
        <v>1</v>
      </c>
    </row>
    <row r="95" spans="1:56" s="152" customFormat="1" ht="72">
      <c r="A95" s="153" t="s">
        <v>85</v>
      </c>
      <c r="B95" s="37" t="s">
        <v>29</v>
      </c>
      <c r="C95" s="27" t="s">
        <v>519</v>
      </c>
      <c r="D95" s="27">
        <v>128071</v>
      </c>
      <c r="E95" s="27" t="s">
        <v>520</v>
      </c>
      <c r="F95" s="27" t="s">
        <v>521</v>
      </c>
      <c r="G95" s="27">
        <v>1</v>
      </c>
      <c r="H95" s="28">
        <v>1</v>
      </c>
      <c r="I95" s="28">
        <v>4</v>
      </c>
      <c r="J95" s="27" t="s">
        <v>522</v>
      </c>
      <c r="K95" s="64">
        <v>19025682.242913999</v>
      </c>
      <c r="L95" s="211">
        <v>17827523.07</v>
      </c>
      <c r="M95" s="211" t="s">
        <v>151</v>
      </c>
      <c r="N95" s="212">
        <v>1</v>
      </c>
      <c r="O95" s="213">
        <v>0</v>
      </c>
      <c r="P95" s="213">
        <v>0</v>
      </c>
      <c r="Q95" s="211">
        <v>0</v>
      </c>
      <c r="R95" s="211">
        <v>0</v>
      </c>
      <c r="S95" s="213">
        <v>0</v>
      </c>
      <c r="T95" s="213">
        <v>0</v>
      </c>
      <c r="U95" s="213">
        <v>44434</v>
      </c>
      <c r="V95" s="213">
        <v>44436</v>
      </c>
      <c r="W95" s="213">
        <v>44439</v>
      </c>
      <c r="X95" s="211" t="s">
        <v>523</v>
      </c>
      <c r="Y95" s="211">
        <v>0</v>
      </c>
      <c r="Z95" s="129">
        <f t="shared" si="24"/>
        <v>0</v>
      </c>
      <c r="AA95" s="129">
        <f t="shared" si="25"/>
        <v>0</v>
      </c>
      <c r="AB95" s="129">
        <f t="shared" si="26"/>
        <v>0</v>
      </c>
      <c r="AC95" s="129">
        <f t="shared" si="27"/>
        <v>0</v>
      </c>
      <c r="AD95" s="129">
        <f t="shared" si="28"/>
        <v>1</v>
      </c>
      <c r="AE95" s="127">
        <f t="shared" si="29"/>
        <v>0</v>
      </c>
      <c r="AF95" s="129">
        <f t="shared" si="30"/>
        <v>0</v>
      </c>
      <c r="AG95" s="129">
        <f t="shared" si="31"/>
        <v>0</v>
      </c>
      <c r="AH95" s="129">
        <f t="shared" si="32"/>
        <v>0</v>
      </c>
      <c r="AI95" s="129">
        <f t="shared" si="33"/>
        <v>0</v>
      </c>
      <c r="AJ95" s="130">
        <f t="shared" si="34"/>
        <v>4</v>
      </c>
      <c r="AK95" s="128">
        <f t="shared" si="35"/>
        <v>0</v>
      </c>
      <c r="AL95" s="27">
        <f t="shared" si="36"/>
        <v>0</v>
      </c>
      <c r="AM95" s="27">
        <f t="shared" si="37"/>
        <v>0</v>
      </c>
      <c r="AN95" s="27">
        <f t="shared" si="38"/>
        <v>0</v>
      </c>
      <c r="AO95" s="27">
        <f t="shared" si="39"/>
        <v>0</v>
      </c>
      <c r="AP95" s="100">
        <f t="shared" si="40"/>
        <v>1</v>
      </c>
      <c r="AQ95" s="127">
        <f t="shared" si="41"/>
        <v>0</v>
      </c>
      <c r="AR95" s="43">
        <v>1</v>
      </c>
      <c r="AS95" s="41">
        <f t="shared" si="42"/>
        <v>0</v>
      </c>
      <c r="AT95" s="40" t="s">
        <v>93</v>
      </c>
      <c r="AU95" s="40">
        <v>1</v>
      </c>
      <c r="AV95" s="40"/>
      <c r="AW95" s="40"/>
      <c r="AX95" s="40"/>
      <c r="AY95" s="40"/>
      <c r="AZ95" s="40"/>
      <c r="BA95" s="32" t="s">
        <v>94</v>
      </c>
      <c r="BB95" s="32"/>
      <c r="BC95" s="32"/>
      <c r="BD95" s="32">
        <v>1</v>
      </c>
    </row>
    <row r="96" spans="1:56" s="152" customFormat="1" ht="72">
      <c r="A96" s="153" t="s">
        <v>85</v>
      </c>
      <c r="B96" s="37" t="s">
        <v>29</v>
      </c>
      <c r="C96" s="27" t="s">
        <v>524</v>
      </c>
      <c r="D96" s="27">
        <v>127123</v>
      </c>
      <c r="E96" s="27" t="s">
        <v>525</v>
      </c>
      <c r="F96" s="27" t="s">
        <v>526</v>
      </c>
      <c r="G96" s="27">
        <v>1</v>
      </c>
      <c r="H96" s="28">
        <v>1</v>
      </c>
      <c r="I96" s="28">
        <v>3</v>
      </c>
      <c r="J96" s="27" t="s">
        <v>527</v>
      </c>
      <c r="K96" s="64">
        <v>16818990.191764001</v>
      </c>
      <c r="L96" s="211">
        <v>13774087.91</v>
      </c>
      <c r="M96" s="211" t="s">
        <v>151</v>
      </c>
      <c r="N96" s="212">
        <v>1</v>
      </c>
      <c r="O96" s="213">
        <v>44255</v>
      </c>
      <c r="P96" s="213">
        <v>44340</v>
      </c>
      <c r="Q96" s="211" t="s">
        <v>528</v>
      </c>
      <c r="R96" s="211">
        <v>43831</v>
      </c>
      <c r="S96" s="213">
        <v>44062</v>
      </c>
      <c r="T96" s="213">
        <v>44070</v>
      </c>
      <c r="U96" s="213">
        <v>44095</v>
      </c>
      <c r="V96" s="213">
        <v>44116</v>
      </c>
      <c r="W96" s="213">
        <v>44158</v>
      </c>
      <c r="X96" s="211" t="s">
        <v>529</v>
      </c>
      <c r="Y96" s="211" t="s">
        <v>90</v>
      </c>
      <c r="Z96" s="129">
        <f t="shared" si="24"/>
        <v>0</v>
      </c>
      <c r="AA96" s="129">
        <f t="shared" si="25"/>
        <v>0</v>
      </c>
      <c r="AB96" s="129">
        <f t="shared" si="26"/>
        <v>0</v>
      </c>
      <c r="AC96" s="129">
        <f t="shared" si="27"/>
        <v>0</v>
      </c>
      <c r="AD96" s="129">
        <f t="shared" si="28"/>
        <v>1</v>
      </c>
      <c r="AE96" s="127">
        <f t="shared" si="29"/>
        <v>0</v>
      </c>
      <c r="AF96" s="129">
        <f t="shared" si="30"/>
        <v>0</v>
      </c>
      <c r="AG96" s="129">
        <f t="shared" si="31"/>
        <v>0</v>
      </c>
      <c r="AH96" s="129">
        <f t="shared" si="32"/>
        <v>0</v>
      </c>
      <c r="AI96" s="129">
        <f t="shared" si="33"/>
        <v>0</v>
      </c>
      <c r="AJ96" s="130">
        <f t="shared" si="34"/>
        <v>3</v>
      </c>
      <c r="AK96" s="128">
        <f t="shared" si="35"/>
        <v>0</v>
      </c>
      <c r="AL96" s="27">
        <f t="shared" si="36"/>
        <v>0</v>
      </c>
      <c r="AM96" s="27">
        <f t="shared" si="37"/>
        <v>0</v>
      </c>
      <c r="AN96" s="27">
        <f t="shared" si="38"/>
        <v>0</v>
      </c>
      <c r="AO96" s="27">
        <f t="shared" si="39"/>
        <v>0</v>
      </c>
      <c r="AP96" s="100">
        <f t="shared" si="40"/>
        <v>1</v>
      </c>
      <c r="AQ96" s="127">
        <f t="shared" si="41"/>
        <v>0</v>
      </c>
      <c r="AR96" s="43">
        <v>1</v>
      </c>
      <c r="AS96" s="41">
        <f t="shared" si="42"/>
        <v>0</v>
      </c>
      <c r="AT96" s="40" t="s">
        <v>93</v>
      </c>
      <c r="AU96" s="40"/>
      <c r="AV96" s="40"/>
      <c r="AW96" s="40"/>
      <c r="AX96" s="40"/>
      <c r="AY96" s="40"/>
      <c r="AZ96" s="40"/>
      <c r="BA96" s="32" t="s">
        <v>94</v>
      </c>
      <c r="BB96" s="32"/>
      <c r="BC96" s="32"/>
      <c r="BD96" s="32">
        <v>0</v>
      </c>
    </row>
    <row r="97" spans="1:56" s="152" customFormat="1" ht="54">
      <c r="A97" s="153" t="s">
        <v>85</v>
      </c>
      <c r="B97" s="37" t="s">
        <v>29</v>
      </c>
      <c r="C97" s="27" t="s">
        <v>524</v>
      </c>
      <c r="D97" s="27">
        <v>200523</v>
      </c>
      <c r="E97" s="27" t="s">
        <v>530</v>
      </c>
      <c r="F97" s="27" t="s">
        <v>531</v>
      </c>
      <c r="G97" s="27">
        <v>2</v>
      </c>
      <c r="H97" s="28">
        <v>1</v>
      </c>
      <c r="I97" s="28">
        <v>4</v>
      </c>
      <c r="J97" s="27" t="s">
        <v>398</v>
      </c>
      <c r="K97" s="64">
        <v>19741282.516405284</v>
      </c>
      <c r="L97" s="211">
        <v>0</v>
      </c>
      <c r="M97" s="211" t="s">
        <v>386</v>
      </c>
      <c r="N97" s="212">
        <v>0</v>
      </c>
      <c r="O97" s="213">
        <v>0</v>
      </c>
      <c r="P97" s="213">
        <v>0</v>
      </c>
      <c r="Q97" s="211">
        <v>0</v>
      </c>
      <c r="R97" s="211">
        <v>0</v>
      </c>
      <c r="S97" s="213">
        <v>0</v>
      </c>
      <c r="T97" s="213">
        <v>0</v>
      </c>
      <c r="U97" s="213">
        <v>0</v>
      </c>
      <c r="V97" s="213">
        <v>0</v>
      </c>
      <c r="W97" s="213">
        <v>0</v>
      </c>
      <c r="X97" s="211">
        <v>0</v>
      </c>
      <c r="Y97" s="211" t="s">
        <v>532</v>
      </c>
      <c r="Z97" s="129">
        <f t="shared" si="24"/>
        <v>1</v>
      </c>
      <c r="AA97" s="129">
        <f t="shared" si="25"/>
        <v>0</v>
      </c>
      <c r="AB97" s="129">
        <f t="shared" si="26"/>
        <v>0</v>
      </c>
      <c r="AC97" s="129">
        <f t="shared" si="27"/>
        <v>0</v>
      </c>
      <c r="AD97" s="129">
        <f t="shared" si="28"/>
        <v>0</v>
      </c>
      <c r="AE97" s="127">
        <f t="shared" si="29"/>
        <v>0</v>
      </c>
      <c r="AF97" s="129">
        <f t="shared" si="30"/>
        <v>4</v>
      </c>
      <c r="AG97" s="129">
        <f t="shared" si="31"/>
        <v>0</v>
      </c>
      <c r="AH97" s="129">
        <f t="shared" si="32"/>
        <v>0</v>
      </c>
      <c r="AI97" s="129">
        <f t="shared" si="33"/>
        <v>0</v>
      </c>
      <c r="AJ97" s="130">
        <f t="shared" si="34"/>
        <v>0</v>
      </c>
      <c r="AK97" s="128">
        <f t="shared" si="35"/>
        <v>0</v>
      </c>
      <c r="AL97" s="27">
        <f t="shared" si="36"/>
        <v>1</v>
      </c>
      <c r="AM97" s="27">
        <f t="shared" si="37"/>
        <v>0</v>
      </c>
      <c r="AN97" s="27">
        <f t="shared" si="38"/>
        <v>0</v>
      </c>
      <c r="AO97" s="27">
        <f t="shared" si="39"/>
        <v>0</v>
      </c>
      <c r="AP97" s="28">
        <f t="shared" si="40"/>
        <v>0</v>
      </c>
      <c r="AQ97" s="127">
        <f t="shared" si="41"/>
        <v>0</v>
      </c>
      <c r="AR97" s="43">
        <v>0</v>
      </c>
      <c r="AS97" s="41">
        <f t="shared" si="42"/>
        <v>0</v>
      </c>
      <c r="AT97" s="40"/>
      <c r="AU97" s="40"/>
      <c r="AV97" s="40"/>
      <c r="AW97" s="40"/>
      <c r="AX97" s="40"/>
      <c r="AY97" s="40"/>
      <c r="AZ97" s="40"/>
      <c r="BA97" s="32"/>
      <c r="BB97" s="32"/>
      <c r="BC97" s="32"/>
      <c r="BD97" s="32">
        <v>0</v>
      </c>
    </row>
    <row r="98" spans="1:56" s="152" customFormat="1" ht="72">
      <c r="A98" s="153" t="s">
        <v>85</v>
      </c>
      <c r="B98" s="37" t="s">
        <v>30</v>
      </c>
      <c r="C98" s="27" t="s">
        <v>533</v>
      </c>
      <c r="D98" s="27">
        <v>204004</v>
      </c>
      <c r="E98" s="27" t="s">
        <v>534</v>
      </c>
      <c r="F98" s="27" t="s">
        <v>535</v>
      </c>
      <c r="G98" s="27">
        <v>1</v>
      </c>
      <c r="H98" s="28">
        <v>1</v>
      </c>
      <c r="I98" s="28">
        <v>4</v>
      </c>
      <c r="J98" s="27" t="s">
        <v>192</v>
      </c>
      <c r="K98" s="64">
        <v>17551559.779600002</v>
      </c>
      <c r="L98" s="211">
        <v>0</v>
      </c>
      <c r="M98" s="154" t="s">
        <v>90</v>
      </c>
      <c r="N98" s="212">
        <v>1</v>
      </c>
      <c r="O98" s="214"/>
      <c r="P98" s="214"/>
      <c r="Q98" s="27"/>
      <c r="R98" s="27"/>
      <c r="S98" s="214"/>
      <c r="T98" s="214"/>
      <c r="U98" s="214"/>
      <c r="V98" s="214"/>
      <c r="W98" s="214"/>
      <c r="X98" s="27"/>
      <c r="Y98" s="27"/>
      <c r="Z98" s="129">
        <f t="shared" si="24"/>
        <v>0</v>
      </c>
      <c r="AA98" s="129">
        <f t="shared" si="25"/>
        <v>0</v>
      </c>
      <c r="AB98" s="129">
        <f t="shared" si="26"/>
        <v>0</v>
      </c>
      <c r="AC98" s="129">
        <f t="shared" si="27"/>
        <v>0</v>
      </c>
      <c r="AD98" s="129">
        <f t="shared" si="28"/>
        <v>1</v>
      </c>
      <c r="AE98" s="127">
        <f t="shared" si="29"/>
        <v>0</v>
      </c>
      <c r="AF98" s="129">
        <f t="shared" si="30"/>
        <v>0</v>
      </c>
      <c r="AG98" s="129">
        <f t="shared" si="31"/>
        <v>0</v>
      </c>
      <c r="AH98" s="129">
        <f t="shared" si="32"/>
        <v>0</v>
      </c>
      <c r="AI98" s="129">
        <f t="shared" si="33"/>
        <v>0</v>
      </c>
      <c r="AJ98" s="130">
        <f t="shared" si="34"/>
        <v>4</v>
      </c>
      <c r="AK98" s="128">
        <f t="shared" si="35"/>
        <v>0</v>
      </c>
      <c r="AL98" s="27">
        <f t="shared" si="36"/>
        <v>0</v>
      </c>
      <c r="AM98" s="27">
        <f t="shared" si="37"/>
        <v>0</v>
      </c>
      <c r="AN98" s="27">
        <f t="shared" si="38"/>
        <v>0</v>
      </c>
      <c r="AO98" s="27">
        <f t="shared" si="39"/>
        <v>0</v>
      </c>
      <c r="AP98" s="100">
        <f t="shared" si="40"/>
        <v>1</v>
      </c>
      <c r="AQ98" s="127">
        <f t="shared" si="41"/>
        <v>0</v>
      </c>
      <c r="AR98" s="43">
        <v>1</v>
      </c>
      <c r="AS98" s="41">
        <f t="shared" si="42"/>
        <v>0</v>
      </c>
      <c r="AT98" s="40">
        <v>7.23</v>
      </c>
      <c r="AU98" s="40">
        <v>1</v>
      </c>
      <c r="AV98" s="40"/>
      <c r="AW98" s="40"/>
      <c r="AX98" s="40"/>
      <c r="AY98" s="40"/>
      <c r="AZ98" s="40"/>
      <c r="BA98" s="32" t="s">
        <v>123</v>
      </c>
      <c r="BB98" s="32"/>
      <c r="BC98" s="32"/>
      <c r="BD98" s="32">
        <v>1</v>
      </c>
    </row>
    <row r="99" spans="1:56" s="152" customFormat="1" ht="72">
      <c r="A99" s="153" t="s">
        <v>85</v>
      </c>
      <c r="B99" s="37" t="s">
        <v>31</v>
      </c>
      <c r="C99" s="27" t="s">
        <v>536</v>
      </c>
      <c r="D99" s="27">
        <v>130239</v>
      </c>
      <c r="E99" s="27" t="s">
        <v>537</v>
      </c>
      <c r="F99" s="27" t="s">
        <v>538</v>
      </c>
      <c r="G99" s="27">
        <v>2</v>
      </c>
      <c r="H99" s="28">
        <v>1</v>
      </c>
      <c r="I99" s="28">
        <v>4</v>
      </c>
      <c r="J99" s="27" t="s">
        <v>199</v>
      </c>
      <c r="K99" s="64">
        <v>20128417.649132792</v>
      </c>
      <c r="L99" s="211">
        <v>0</v>
      </c>
      <c r="M99" s="211" t="s">
        <v>151</v>
      </c>
      <c r="N99" s="212">
        <v>1</v>
      </c>
      <c r="O99" s="213">
        <v>0</v>
      </c>
      <c r="P99" s="213">
        <v>0</v>
      </c>
      <c r="Q99" s="211">
        <v>0</v>
      </c>
      <c r="R99" s="211">
        <v>0</v>
      </c>
      <c r="S99" s="213">
        <v>0</v>
      </c>
      <c r="T99" s="213">
        <v>0</v>
      </c>
      <c r="U99" s="213">
        <v>0</v>
      </c>
      <c r="V99" s="213">
        <v>0</v>
      </c>
      <c r="W99" s="213">
        <v>0</v>
      </c>
      <c r="X99" s="211">
        <v>0</v>
      </c>
      <c r="Y99" s="211">
        <v>0</v>
      </c>
      <c r="Z99" s="129">
        <f t="shared" si="24"/>
        <v>0</v>
      </c>
      <c r="AA99" s="129">
        <f t="shared" si="25"/>
        <v>0</v>
      </c>
      <c r="AB99" s="129">
        <f t="shared" si="26"/>
        <v>0</v>
      </c>
      <c r="AC99" s="129">
        <f t="shared" si="27"/>
        <v>0</v>
      </c>
      <c r="AD99" s="129">
        <f t="shared" si="28"/>
        <v>1</v>
      </c>
      <c r="AE99" s="127">
        <f t="shared" si="29"/>
        <v>0</v>
      </c>
      <c r="AF99" s="129">
        <f t="shared" si="30"/>
        <v>0</v>
      </c>
      <c r="AG99" s="129">
        <f t="shared" si="31"/>
        <v>0</v>
      </c>
      <c r="AH99" s="129">
        <f t="shared" si="32"/>
        <v>0</v>
      </c>
      <c r="AI99" s="129">
        <f t="shared" si="33"/>
        <v>0</v>
      </c>
      <c r="AJ99" s="130">
        <f t="shared" si="34"/>
        <v>4</v>
      </c>
      <c r="AK99" s="128">
        <f t="shared" si="35"/>
        <v>0</v>
      </c>
      <c r="AL99" s="27">
        <f t="shared" si="36"/>
        <v>0</v>
      </c>
      <c r="AM99" s="27">
        <f t="shared" si="37"/>
        <v>0</v>
      </c>
      <c r="AN99" s="27">
        <f t="shared" si="38"/>
        <v>0</v>
      </c>
      <c r="AO99" s="27">
        <f t="shared" si="39"/>
        <v>0</v>
      </c>
      <c r="AP99" s="100">
        <f t="shared" si="40"/>
        <v>1</v>
      </c>
      <c r="AQ99" s="127">
        <f t="shared" si="41"/>
        <v>0</v>
      </c>
      <c r="AR99" s="43">
        <v>1</v>
      </c>
      <c r="AS99" s="41">
        <f t="shared" si="42"/>
        <v>0</v>
      </c>
      <c r="AT99" s="40">
        <v>7.23</v>
      </c>
      <c r="AU99" s="40"/>
      <c r="AV99" s="40"/>
      <c r="AW99" s="40"/>
      <c r="AX99" s="40"/>
      <c r="AY99" s="40"/>
      <c r="AZ99" s="40"/>
      <c r="BA99" s="32" t="s">
        <v>123</v>
      </c>
      <c r="BB99" s="32"/>
      <c r="BC99" s="32"/>
      <c r="BD99" s="32">
        <v>1</v>
      </c>
    </row>
    <row r="100" spans="1:56" s="152" customFormat="1" ht="72">
      <c r="A100" s="153" t="s">
        <v>85</v>
      </c>
      <c r="B100" s="37" t="s">
        <v>31</v>
      </c>
      <c r="C100" s="27" t="s">
        <v>536</v>
      </c>
      <c r="D100" s="27">
        <v>100863</v>
      </c>
      <c r="E100" s="27" t="s">
        <v>539</v>
      </c>
      <c r="F100" s="27" t="s">
        <v>540</v>
      </c>
      <c r="G100" s="27">
        <v>3</v>
      </c>
      <c r="H100" s="28">
        <v>1</v>
      </c>
      <c r="I100" s="28">
        <v>4</v>
      </c>
      <c r="J100" s="27" t="s">
        <v>192</v>
      </c>
      <c r="K100" s="64">
        <v>19394758.112140711</v>
      </c>
      <c r="L100" s="211">
        <v>0</v>
      </c>
      <c r="M100" s="211" t="s">
        <v>151</v>
      </c>
      <c r="N100" s="212">
        <v>1</v>
      </c>
      <c r="O100" s="213">
        <v>0</v>
      </c>
      <c r="P100" s="213">
        <v>0</v>
      </c>
      <c r="Q100" s="211">
        <v>0</v>
      </c>
      <c r="R100" s="211">
        <v>0</v>
      </c>
      <c r="S100" s="213">
        <v>0</v>
      </c>
      <c r="T100" s="213">
        <v>0</v>
      </c>
      <c r="U100" s="213">
        <v>0</v>
      </c>
      <c r="V100" s="213">
        <v>0</v>
      </c>
      <c r="W100" s="213">
        <v>0</v>
      </c>
      <c r="X100" s="211">
        <v>0</v>
      </c>
      <c r="Y100" s="211">
        <v>0</v>
      </c>
      <c r="Z100" s="129">
        <f t="shared" si="24"/>
        <v>0</v>
      </c>
      <c r="AA100" s="129">
        <f t="shared" si="25"/>
        <v>0</v>
      </c>
      <c r="AB100" s="129">
        <f t="shared" si="26"/>
        <v>0</v>
      </c>
      <c r="AC100" s="129">
        <f t="shared" si="27"/>
        <v>0</v>
      </c>
      <c r="AD100" s="129">
        <f t="shared" si="28"/>
        <v>1</v>
      </c>
      <c r="AE100" s="127">
        <f t="shared" si="29"/>
        <v>0</v>
      </c>
      <c r="AF100" s="129">
        <f t="shared" si="30"/>
        <v>0</v>
      </c>
      <c r="AG100" s="129">
        <f t="shared" si="31"/>
        <v>0</v>
      </c>
      <c r="AH100" s="129">
        <f t="shared" si="32"/>
        <v>0</v>
      </c>
      <c r="AI100" s="129">
        <f t="shared" si="33"/>
        <v>0</v>
      </c>
      <c r="AJ100" s="130">
        <f t="shared" si="34"/>
        <v>4</v>
      </c>
      <c r="AK100" s="128">
        <f t="shared" si="35"/>
        <v>0</v>
      </c>
      <c r="AL100" s="27">
        <f t="shared" si="36"/>
        <v>0</v>
      </c>
      <c r="AM100" s="27">
        <f t="shared" si="37"/>
        <v>0</v>
      </c>
      <c r="AN100" s="27">
        <f t="shared" si="38"/>
        <v>0</v>
      </c>
      <c r="AO100" s="27">
        <f t="shared" si="39"/>
        <v>0</v>
      </c>
      <c r="AP100" s="100">
        <f t="shared" si="40"/>
        <v>1</v>
      </c>
      <c r="AQ100" s="127">
        <f t="shared" si="41"/>
        <v>0</v>
      </c>
      <c r="AR100" s="43">
        <v>1</v>
      </c>
      <c r="AS100" s="41">
        <f t="shared" si="42"/>
        <v>0</v>
      </c>
      <c r="AT100" s="40">
        <v>7.23</v>
      </c>
      <c r="AU100" s="40">
        <v>1</v>
      </c>
      <c r="AV100" s="40"/>
      <c r="AW100" s="40"/>
      <c r="AX100" s="40"/>
      <c r="AY100" s="40"/>
      <c r="AZ100" s="40"/>
      <c r="BA100" s="32" t="s">
        <v>123</v>
      </c>
      <c r="BB100" s="32"/>
      <c r="BC100" s="32"/>
      <c r="BD100" s="32">
        <v>1</v>
      </c>
    </row>
    <row r="101" spans="1:56" s="152" customFormat="1" ht="72">
      <c r="A101" s="153" t="s">
        <v>85</v>
      </c>
      <c r="B101" s="37" t="s">
        <v>31</v>
      </c>
      <c r="C101" s="27" t="s">
        <v>541</v>
      </c>
      <c r="D101" s="27">
        <v>136932</v>
      </c>
      <c r="E101" s="27" t="s">
        <v>542</v>
      </c>
      <c r="F101" s="27" t="s">
        <v>543</v>
      </c>
      <c r="G101" s="27">
        <v>2</v>
      </c>
      <c r="H101" s="28">
        <v>1</v>
      </c>
      <c r="I101" s="28">
        <v>3</v>
      </c>
      <c r="J101" s="27" t="s">
        <v>544</v>
      </c>
      <c r="K101" s="64">
        <v>16334333.675999999</v>
      </c>
      <c r="L101" s="211">
        <v>0</v>
      </c>
      <c r="M101" s="211" t="s">
        <v>151</v>
      </c>
      <c r="N101" s="212">
        <v>1</v>
      </c>
      <c r="O101" s="213">
        <v>0</v>
      </c>
      <c r="P101" s="213">
        <v>0</v>
      </c>
      <c r="Q101" s="211">
        <v>0</v>
      </c>
      <c r="R101" s="211">
        <v>0</v>
      </c>
      <c r="S101" s="213">
        <v>0</v>
      </c>
      <c r="T101" s="213">
        <v>0</v>
      </c>
      <c r="U101" s="213">
        <v>0</v>
      </c>
      <c r="V101" s="213">
        <v>0</v>
      </c>
      <c r="W101" s="213">
        <v>0</v>
      </c>
      <c r="X101" s="211">
        <v>0</v>
      </c>
      <c r="Y101" s="211">
        <v>0</v>
      </c>
      <c r="Z101" s="129">
        <f t="shared" si="24"/>
        <v>0</v>
      </c>
      <c r="AA101" s="129">
        <f t="shared" si="25"/>
        <v>0</v>
      </c>
      <c r="AB101" s="129">
        <f t="shared" si="26"/>
        <v>0</v>
      </c>
      <c r="AC101" s="129">
        <f t="shared" si="27"/>
        <v>0</v>
      </c>
      <c r="AD101" s="129">
        <f t="shared" si="28"/>
        <v>1</v>
      </c>
      <c r="AE101" s="127">
        <f t="shared" si="29"/>
        <v>0</v>
      </c>
      <c r="AF101" s="129">
        <f t="shared" si="30"/>
        <v>0</v>
      </c>
      <c r="AG101" s="129">
        <f t="shared" si="31"/>
        <v>0</v>
      </c>
      <c r="AH101" s="129">
        <f t="shared" si="32"/>
        <v>0</v>
      </c>
      <c r="AI101" s="129">
        <f t="shared" si="33"/>
        <v>0</v>
      </c>
      <c r="AJ101" s="130">
        <f t="shared" si="34"/>
        <v>3</v>
      </c>
      <c r="AK101" s="128">
        <f t="shared" si="35"/>
        <v>0</v>
      </c>
      <c r="AL101" s="27">
        <f t="shared" si="36"/>
        <v>0</v>
      </c>
      <c r="AM101" s="27">
        <f t="shared" si="37"/>
        <v>0</v>
      </c>
      <c r="AN101" s="27">
        <f t="shared" si="38"/>
        <v>0</v>
      </c>
      <c r="AO101" s="27">
        <f t="shared" si="39"/>
        <v>0</v>
      </c>
      <c r="AP101" s="100">
        <f t="shared" si="40"/>
        <v>1</v>
      </c>
      <c r="AQ101" s="127">
        <f t="shared" si="41"/>
        <v>0</v>
      </c>
      <c r="AR101" s="43">
        <v>1</v>
      </c>
      <c r="AS101" s="41">
        <f t="shared" si="42"/>
        <v>0</v>
      </c>
      <c r="AT101" s="40" t="s">
        <v>93</v>
      </c>
      <c r="AU101" s="40"/>
      <c r="AV101" s="76">
        <f>H101</f>
        <v>1</v>
      </c>
      <c r="AW101" s="40"/>
      <c r="AX101" s="40"/>
      <c r="AY101" s="40"/>
      <c r="AZ101" s="40"/>
      <c r="BA101" s="32"/>
      <c r="BB101" s="32"/>
      <c r="BC101" s="32"/>
      <c r="BD101" s="32">
        <v>1</v>
      </c>
    </row>
    <row r="102" spans="1:56" s="152" customFormat="1" ht="72">
      <c r="A102" s="153" t="s">
        <v>85</v>
      </c>
      <c r="B102" s="37" t="s">
        <v>31</v>
      </c>
      <c r="C102" s="27" t="s">
        <v>541</v>
      </c>
      <c r="D102" s="27">
        <v>136932</v>
      </c>
      <c r="E102" s="27" t="s">
        <v>542</v>
      </c>
      <c r="F102" s="27" t="s">
        <v>543</v>
      </c>
      <c r="G102" s="27">
        <v>2</v>
      </c>
      <c r="H102" s="28"/>
      <c r="I102" s="28">
        <v>3</v>
      </c>
      <c r="J102" s="27" t="s">
        <v>544</v>
      </c>
      <c r="K102" s="64">
        <v>16334333.675999999</v>
      </c>
      <c r="L102" s="211">
        <v>0</v>
      </c>
      <c r="M102" s="211" t="s">
        <v>151</v>
      </c>
      <c r="N102" s="212">
        <v>1</v>
      </c>
      <c r="O102" s="213">
        <v>0</v>
      </c>
      <c r="P102" s="213">
        <v>0</v>
      </c>
      <c r="Q102" s="211">
        <v>0</v>
      </c>
      <c r="R102" s="211">
        <v>0</v>
      </c>
      <c r="S102" s="213">
        <v>0</v>
      </c>
      <c r="T102" s="213">
        <v>0</v>
      </c>
      <c r="U102" s="213">
        <v>0</v>
      </c>
      <c r="V102" s="213">
        <v>0</v>
      </c>
      <c r="W102" s="213">
        <v>0</v>
      </c>
      <c r="X102" s="211">
        <v>0</v>
      </c>
      <c r="Y102" s="211">
        <v>0</v>
      </c>
      <c r="Z102" s="129">
        <f t="shared" si="24"/>
        <v>0</v>
      </c>
      <c r="AA102" s="129">
        <f t="shared" si="25"/>
        <v>0</v>
      </c>
      <c r="AB102" s="129">
        <f t="shared" si="26"/>
        <v>0</v>
      </c>
      <c r="AC102" s="129">
        <f t="shared" si="27"/>
        <v>0</v>
      </c>
      <c r="AD102" s="129">
        <f t="shared" si="28"/>
        <v>1</v>
      </c>
      <c r="AE102" s="127">
        <f t="shared" si="29"/>
        <v>0</v>
      </c>
      <c r="AF102" s="129">
        <f t="shared" si="30"/>
        <v>0</v>
      </c>
      <c r="AG102" s="129">
        <f t="shared" si="31"/>
        <v>0</v>
      </c>
      <c r="AH102" s="129">
        <f t="shared" si="32"/>
        <v>0</v>
      </c>
      <c r="AI102" s="129">
        <f t="shared" si="33"/>
        <v>0</v>
      </c>
      <c r="AJ102" s="130">
        <f t="shared" si="34"/>
        <v>3</v>
      </c>
      <c r="AK102" s="128">
        <f t="shared" si="35"/>
        <v>0</v>
      </c>
      <c r="AL102" s="27">
        <f t="shared" si="36"/>
        <v>0</v>
      </c>
      <c r="AM102" s="27">
        <f t="shared" si="37"/>
        <v>0</v>
      </c>
      <c r="AN102" s="27">
        <f t="shared" si="38"/>
        <v>0</v>
      </c>
      <c r="AO102" s="27">
        <f t="shared" si="39"/>
        <v>0</v>
      </c>
      <c r="AP102" s="100">
        <f t="shared" si="40"/>
        <v>0</v>
      </c>
      <c r="AQ102" s="127">
        <f t="shared" si="41"/>
        <v>0</v>
      </c>
      <c r="AR102" s="43">
        <v>1</v>
      </c>
      <c r="AS102" s="41">
        <f t="shared" si="42"/>
        <v>0</v>
      </c>
      <c r="AT102" s="40" t="s">
        <v>93</v>
      </c>
      <c r="AU102" s="40"/>
      <c r="AV102" s="76">
        <f>H102</f>
        <v>0</v>
      </c>
      <c r="AW102" s="40"/>
      <c r="AX102" s="40"/>
      <c r="AY102" s="40"/>
      <c r="AZ102" s="40"/>
      <c r="BA102" s="32"/>
      <c r="BB102" s="32"/>
      <c r="BC102" s="32"/>
      <c r="BD102" s="32">
        <v>1</v>
      </c>
    </row>
    <row r="103" spans="1:56" s="152" customFormat="1" ht="72">
      <c r="A103" s="153" t="s">
        <v>545</v>
      </c>
      <c r="B103" s="40" t="s">
        <v>17</v>
      </c>
      <c r="C103" s="40" t="s">
        <v>109</v>
      </c>
      <c r="D103" s="40">
        <v>135261</v>
      </c>
      <c r="E103" s="40" t="s">
        <v>546</v>
      </c>
      <c r="F103" s="40" t="s">
        <v>547</v>
      </c>
      <c r="G103" s="40">
        <v>0</v>
      </c>
      <c r="H103" s="76">
        <v>1</v>
      </c>
      <c r="I103" s="76">
        <v>3</v>
      </c>
      <c r="J103" s="40" t="s">
        <v>548</v>
      </c>
      <c r="K103" s="110">
        <v>10705275.289999999</v>
      </c>
      <c r="L103" s="211">
        <v>0</v>
      </c>
      <c r="M103" s="211" t="s">
        <v>514</v>
      </c>
      <c r="N103" s="212">
        <v>0</v>
      </c>
      <c r="O103" s="213">
        <v>0</v>
      </c>
      <c r="P103" s="213">
        <v>0</v>
      </c>
      <c r="Q103" s="211">
        <v>0</v>
      </c>
      <c r="R103" s="211">
        <v>0</v>
      </c>
      <c r="S103" s="213">
        <v>0</v>
      </c>
      <c r="T103" s="213">
        <v>0</v>
      </c>
      <c r="U103" s="213">
        <v>0</v>
      </c>
      <c r="V103" s="213">
        <v>0</v>
      </c>
      <c r="W103" s="213">
        <v>0</v>
      </c>
      <c r="X103" s="211">
        <v>0</v>
      </c>
      <c r="Y103" s="211">
        <v>0</v>
      </c>
      <c r="Z103" s="131">
        <f t="shared" si="24"/>
        <v>0</v>
      </c>
      <c r="AA103" s="131">
        <f t="shared" si="25"/>
        <v>0</v>
      </c>
      <c r="AB103" s="131">
        <f t="shared" si="26"/>
        <v>0</v>
      </c>
      <c r="AC103" s="131">
        <f t="shared" si="27"/>
        <v>1</v>
      </c>
      <c r="AD103" s="131">
        <f t="shared" si="28"/>
        <v>0</v>
      </c>
      <c r="AE103" s="127">
        <f t="shared" si="29"/>
        <v>0</v>
      </c>
      <c r="AF103" s="131">
        <f t="shared" si="30"/>
        <v>0</v>
      </c>
      <c r="AG103" s="131">
        <f t="shared" si="31"/>
        <v>0</v>
      </c>
      <c r="AH103" s="131">
        <f t="shared" si="32"/>
        <v>0</v>
      </c>
      <c r="AI103" s="131">
        <f t="shared" si="33"/>
        <v>3</v>
      </c>
      <c r="AJ103" s="132">
        <f t="shared" si="34"/>
        <v>0</v>
      </c>
      <c r="AK103" s="128">
        <f t="shared" si="35"/>
        <v>0</v>
      </c>
      <c r="AL103" s="40">
        <f t="shared" si="36"/>
        <v>0</v>
      </c>
      <c r="AM103" s="40">
        <f t="shared" si="37"/>
        <v>0</v>
      </c>
      <c r="AN103" s="40">
        <f t="shared" si="38"/>
        <v>0</v>
      </c>
      <c r="AO103" s="40">
        <f t="shared" si="39"/>
        <v>1</v>
      </c>
      <c r="AP103" s="76">
        <f t="shared" si="40"/>
        <v>0</v>
      </c>
      <c r="AQ103" s="127">
        <f t="shared" si="41"/>
        <v>0</v>
      </c>
      <c r="AR103" s="41">
        <v>0</v>
      </c>
      <c r="AS103" s="41">
        <f t="shared" si="42"/>
        <v>0</v>
      </c>
      <c r="AT103" s="156"/>
      <c r="AU103" s="156"/>
      <c r="AV103" s="156">
        <v>0</v>
      </c>
      <c r="AW103" s="157">
        <f t="shared" ref="AW103:AW115" si="43">H103</f>
        <v>1</v>
      </c>
      <c r="AX103" s="156"/>
      <c r="AY103" s="156"/>
      <c r="AZ103" s="156"/>
      <c r="BA103" s="156"/>
      <c r="BB103" s="158"/>
      <c r="BC103" s="158"/>
      <c r="BD103" s="32">
        <v>1</v>
      </c>
    </row>
    <row r="104" spans="1:56" s="152" customFormat="1" ht="54">
      <c r="A104" s="153" t="s">
        <v>545</v>
      </c>
      <c r="B104" s="40" t="s">
        <v>17</v>
      </c>
      <c r="C104" s="40" t="s">
        <v>109</v>
      </c>
      <c r="D104" s="40">
        <v>219014</v>
      </c>
      <c r="E104" s="40" t="s">
        <v>549</v>
      </c>
      <c r="F104" s="40" t="s">
        <v>550</v>
      </c>
      <c r="G104" s="40">
        <v>0</v>
      </c>
      <c r="H104" s="76">
        <v>1</v>
      </c>
      <c r="I104" s="76">
        <v>2</v>
      </c>
      <c r="J104" s="40" t="s">
        <v>551</v>
      </c>
      <c r="K104" s="110">
        <v>8222048.5498600602</v>
      </c>
      <c r="L104" s="211">
        <v>0</v>
      </c>
      <c r="M104" s="211" t="s">
        <v>514</v>
      </c>
      <c r="N104" s="212">
        <v>0</v>
      </c>
      <c r="O104" s="213">
        <v>0</v>
      </c>
      <c r="P104" s="213">
        <v>0</v>
      </c>
      <c r="Q104" s="211">
        <v>0</v>
      </c>
      <c r="R104" s="211">
        <v>0</v>
      </c>
      <c r="S104" s="213">
        <v>0</v>
      </c>
      <c r="T104" s="213">
        <v>0</v>
      </c>
      <c r="U104" s="213">
        <v>0</v>
      </c>
      <c r="V104" s="213">
        <v>0</v>
      </c>
      <c r="W104" s="213">
        <v>0</v>
      </c>
      <c r="X104" s="211">
        <v>0</v>
      </c>
      <c r="Y104" s="211">
        <v>0</v>
      </c>
      <c r="Z104" s="131">
        <f t="shared" si="24"/>
        <v>0</v>
      </c>
      <c r="AA104" s="131">
        <f t="shared" si="25"/>
        <v>0</v>
      </c>
      <c r="AB104" s="131">
        <f t="shared" si="26"/>
        <v>0</v>
      </c>
      <c r="AC104" s="131">
        <f t="shared" si="27"/>
        <v>1</v>
      </c>
      <c r="AD104" s="131">
        <f t="shared" si="28"/>
        <v>0</v>
      </c>
      <c r="AE104" s="127">
        <f t="shared" si="29"/>
        <v>0</v>
      </c>
      <c r="AF104" s="131">
        <f t="shared" si="30"/>
        <v>0</v>
      </c>
      <c r="AG104" s="131">
        <f t="shared" si="31"/>
        <v>0</v>
      </c>
      <c r="AH104" s="131">
        <f t="shared" si="32"/>
        <v>0</v>
      </c>
      <c r="AI104" s="131">
        <f t="shared" si="33"/>
        <v>2</v>
      </c>
      <c r="AJ104" s="132">
        <f t="shared" si="34"/>
        <v>0</v>
      </c>
      <c r="AK104" s="128">
        <f t="shared" si="35"/>
        <v>0</v>
      </c>
      <c r="AL104" s="40">
        <f t="shared" si="36"/>
        <v>0</v>
      </c>
      <c r="AM104" s="40">
        <f t="shared" si="37"/>
        <v>0</v>
      </c>
      <c r="AN104" s="40">
        <f t="shared" si="38"/>
        <v>0</v>
      </c>
      <c r="AO104" s="40">
        <f t="shared" si="39"/>
        <v>1</v>
      </c>
      <c r="AP104" s="76">
        <f t="shared" si="40"/>
        <v>0</v>
      </c>
      <c r="AQ104" s="127">
        <f t="shared" si="41"/>
        <v>0</v>
      </c>
      <c r="AR104" s="41">
        <v>0</v>
      </c>
      <c r="AS104" s="41">
        <f t="shared" si="42"/>
        <v>0</v>
      </c>
      <c r="AT104" s="156"/>
      <c r="AU104" s="156"/>
      <c r="AV104" s="156">
        <v>0</v>
      </c>
      <c r="AW104" s="157">
        <f t="shared" si="43"/>
        <v>1</v>
      </c>
      <c r="AX104" s="156"/>
      <c r="AY104" s="156"/>
      <c r="AZ104" s="156"/>
      <c r="BA104" s="156"/>
      <c r="BB104" s="158"/>
      <c r="BC104" s="158"/>
      <c r="BD104" s="32">
        <v>0</v>
      </c>
    </row>
    <row r="105" spans="1:56" s="152" customFormat="1" ht="90">
      <c r="A105" s="153" t="s">
        <v>545</v>
      </c>
      <c r="B105" s="40" t="s">
        <v>17</v>
      </c>
      <c r="C105" s="40" t="s">
        <v>118</v>
      </c>
      <c r="D105" s="40">
        <v>318918</v>
      </c>
      <c r="E105" s="40" t="s">
        <v>552</v>
      </c>
      <c r="F105" s="40" t="s">
        <v>553</v>
      </c>
      <c r="G105" s="40">
        <v>0</v>
      </c>
      <c r="H105" s="76">
        <v>1</v>
      </c>
      <c r="I105" s="76">
        <v>2</v>
      </c>
      <c r="J105" s="40" t="s">
        <v>554</v>
      </c>
      <c r="K105" s="110">
        <v>10887942</v>
      </c>
      <c r="L105" s="211">
        <v>0</v>
      </c>
      <c r="M105" s="211" t="s">
        <v>514</v>
      </c>
      <c r="N105" s="212">
        <v>0</v>
      </c>
      <c r="O105" s="213">
        <v>0</v>
      </c>
      <c r="P105" s="213">
        <v>0</v>
      </c>
      <c r="Q105" s="211">
        <v>0</v>
      </c>
      <c r="R105" s="211">
        <v>0</v>
      </c>
      <c r="S105" s="213">
        <v>0</v>
      </c>
      <c r="T105" s="213">
        <v>0</v>
      </c>
      <c r="U105" s="213">
        <v>0</v>
      </c>
      <c r="V105" s="213">
        <v>0</v>
      </c>
      <c r="W105" s="213">
        <v>0</v>
      </c>
      <c r="X105" s="211">
        <v>0</v>
      </c>
      <c r="Y105" s="211">
        <v>0</v>
      </c>
      <c r="Z105" s="131">
        <f t="shared" si="24"/>
        <v>0</v>
      </c>
      <c r="AA105" s="131">
        <f t="shared" si="25"/>
        <v>0</v>
      </c>
      <c r="AB105" s="131">
        <f t="shared" si="26"/>
        <v>0</v>
      </c>
      <c r="AC105" s="131">
        <f t="shared" si="27"/>
        <v>1</v>
      </c>
      <c r="AD105" s="131">
        <f t="shared" si="28"/>
        <v>0</v>
      </c>
      <c r="AE105" s="127">
        <f t="shared" si="29"/>
        <v>0</v>
      </c>
      <c r="AF105" s="131">
        <f t="shared" si="30"/>
        <v>0</v>
      </c>
      <c r="AG105" s="131">
        <f t="shared" si="31"/>
        <v>0</v>
      </c>
      <c r="AH105" s="131">
        <f t="shared" si="32"/>
        <v>0</v>
      </c>
      <c r="AI105" s="131">
        <f t="shared" si="33"/>
        <v>2</v>
      </c>
      <c r="AJ105" s="132">
        <f t="shared" si="34"/>
        <v>0</v>
      </c>
      <c r="AK105" s="128">
        <f t="shared" si="35"/>
        <v>0</v>
      </c>
      <c r="AL105" s="40">
        <f t="shared" si="36"/>
        <v>0</v>
      </c>
      <c r="AM105" s="40">
        <f t="shared" si="37"/>
        <v>0</v>
      </c>
      <c r="AN105" s="40">
        <f t="shared" si="38"/>
        <v>0</v>
      </c>
      <c r="AO105" s="40">
        <f t="shared" si="39"/>
        <v>1</v>
      </c>
      <c r="AP105" s="76">
        <f t="shared" si="40"/>
        <v>0</v>
      </c>
      <c r="AQ105" s="127">
        <f t="shared" si="41"/>
        <v>0</v>
      </c>
      <c r="AR105" s="41">
        <v>0</v>
      </c>
      <c r="AS105" s="41">
        <f t="shared" si="42"/>
        <v>0</v>
      </c>
      <c r="AT105" s="156"/>
      <c r="AU105" s="156"/>
      <c r="AV105" s="156">
        <v>0</v>
      </c>
      <c r="AW105" s="157">
        <f t="shared" si="43"/>
        <v>1</v>
      </c>
      <c r="AX105" s="156"/>
      <c r="AY105" s="156"/>
      <c r="AZ105" s="156"/>
      <c r="BA105" s="156"/>
      <c r="BB105" s="158"/>
      <c r="BC105" s="158"/>
      <c r="BD105" s="32">
        <v>1</v>
      </c>
    </row>
    <row r="106" spans="1:56" s="152" customFormat="1" ht="72">
      <c r="A106" s="153" t="s">
        <v>545</v>
      </c>
      <c r="B106" s="40" t="s">
        <v>17</v>
      </c>
      <c r="C106" s="40" t="s">
        <v>118</v>
      </c>
      <c r="D106" s="40">
        <v>135708</v>
      </c>
      <c r="E106" s="40" t="s">
        <v>555</v>
      </c>
      <c r="F106" s="40" t="s">
        <v>556</v>
      </c>
      <c r="G106" s="40">
        <v>0</v>
      </c>
      <c r="H106" s="76">
        <v>1</v>
      </c>
      <c r="I106" s="76">
        <v>4</v>
      </c>
      <c r="J106" s="40" t="s">
        <v>557</v>
      </c>
      <c r="K106" s="110">
        <v>17529648.149999999</v>
      </c>
      <c r="L106" s="211">
        <v>0</v>
      </c>
      <c r="M106" s="211" t="s">
        <v>514</v>
      </c>
      <c r="N106" s="212">
        <v>0</v>
      </c>
      <c r="O106" s="213">
        <v>0</v>
      </c>
      <c r="P106" s="213">
        <v>0</v>
      </c>
      <c r="Q106" s="211">
        <v>0</v>
      </c>
      <c r="R106" s="211">
        <v>0</v>
      </c>
      <c r="S106" s="213">
        <v>0</v>
      </c>
      <c r="T106" s="213">
        <v>0</v>
      </c>
      <c r="U106" s="213">
        <v>0</v>
      </c>
      <c r="V106" s="213">
        <v>0</v>
      </c>
      <c r="W106" s="213">
        <v>0</v>
      </c>
      <c r="X106" s="211">
        <v>0</v>
      </c>
      <c r="Y106" s="211">
        <v>0</v>
      </c>
      <c r="Z106" s="131">
        <f t="shared" si="24"/>
        <v>0</v>
      </c>
      <c r="AA106" s="131">
        <f t="shared" si="25"/>
        <v>0</v>
      </c>
      <c r="AB106" s="131">
        <f t="shared" si="26"/>
        <v>0</v>
      </c>
      <c r="AC106" s="131">
        <f t="shared" si="27"/>
        <v>1</v>
      </c>
      <c r="AD106" s="131">
        <f t="shared" si="28"/>
        <v>0</v>
      </c>
      <c r="AE106" s="127">
        <f t="shared" si="29"/>
        <v>0</v>
      </c>
      <c r="AF106" s="131">
        <f t="shared" si="30"/>
        <v>0</v>
      </c>
      <c r="AG106" s="131">
        <f t="shared" si="31"/>
        <v>0</v>
      </c>
      <c r="AH106" s="131">
        <f t="shared" si="32"/>
        <v>0</v>
      </c>
      <c r="AI106" s="131">
        <f t="shared" si="33"/>
        <v>4</v>
      </c>
      <c r="AJ106" s="132">
        <f t="shared" si="34"/>
        <v>0</v>
      </c>
      <c r="AK106" s="128">
        <f t="shared" si="35"/>
        <v>0</v>
      </c>
      <c r="AL106" s="40">
        <f t="shared" si="36"/>
        <v>0</v>
      </c>
      <c r="AM106" s="40">
        <f t="shared" si="37"/>
        <v>0</v>
      </c>
      <c r="AN106" s="40">
        <f t="shared" si="38"/>
        <v>0</v>
      </c>
      <c r="AO106" s="40">
        <f t="shared" si="39"/>
        <v>1</v>
      </c>
      <c r="AP106" s="76">
        <f t="shared" si="40"/>
        <v>0</v>
      </c>
      <c r="AQ106" s="127">
        <f t="shared" si="41"/>
        <v>0</v>
      </c>
      <c r="AR106" s="41">
        <v>0</v>
      </c>
      <c r="AS106" s="41">
        <f t="shared" si="42"/>
        <v>0</v>
      </c>
      <c r="AT106" s="156"/>
      <c r="AU106" s="156"/>
      <c r="AV106" s="156">
        <v>0</v>
      </c>
      <c r="AW106" s="157">
        <f t="shared" si="43"/>
        <v>1</v>
      </c>
      <c r="AX106" s="156"/>
      <c r="AY106" s="156"/>
      <c r="AZ106" s="156"/>
      <c r="BA106" s="156"/>
      <c r="BB106" s="158"/>
      <c r="BC106" s="158"/>
      <c r="BD106" s="32">
        <v>1</v>
      </c>
    </row>
    <row r="107" spans="1:56" s="152" customFormat="1" ht="72">
      <c r="A107" s="153" t="s">
        <v>545</v>
      </c>
      <c r="B107" s="40" t="s">
        <v>17</v>
      </c>
      <c r="C107" s="40" t="s">
        <v>132</v>
      </c>
      <c r="D107" s="40">
        <v>135970</v>
      </c>
      <c r="E107" s="40" t="s">
        <v>558</v>
      </c>
      <c r="F107" s="40" t="s">
        <v>559</v>
      </c>
      <c r="G107" s="40">
        <v>0</v>
      </c>
      <c r="H107" s="76">
        <v>1</v>
      </c>
      <c r="I107" s="76">
        <v>1</v>
      </c>
      <c r="J107" s="40" t="s">
        <v>560</v>
      </c>
      <c r="K107" s="110">
        <v>10930337.181968855</v>
      </c>
      <c r="L107" s="211">
        <v>0</v>
      </c>
      <c r="M107" s="211" t="s">
        <v>514</v>
      </c>
      <c r="N107" s="212">
        <v>0</v>
      </c>
      <c r="O107" s="213">
        <v>0</v>
      </c>
      <c r="P107" s="213">
        <v>0</v>
      </c>
      <c r="Q107" s="211">
        <v>0</v>
      </c>
      <c r="R107" s="211">
        <v>0</v>
      </c>
      <c r="S107" s="213">
        <v>0</v>
      </c>
      <c r="T107" s="213">
        <v>0</v>
      </c>
      <c r="U107" s="213">
        <v>0</v>
      </c>
      <c r="V107" s="213">
        <v>0</v>
      </c>
      <c r="W107" s="213">
        <v>0</v>
      </c>
      <c r="X107" s="211">
        <v>0</v>
      </c>
      <c r="Y107" s="211">
        <v>0</v>
      </c>
      <c r="Z107" s="131">
        <f t="shared" si="24"/>
        <v>0</v>
      </c>
      <c r="AA107" s="131">
        <f t="shared" si="25"/>
        <v>0</v>
      </c>
      <c r="AB107" s="131">
        <f t="shared" si="26"/>
        <v>0</v>
      </c>
      <c r="AC107" s="131">
        <f t="shared" si="27"/>
        <v>1</v>
      </c>
      <c r="AD107" s="131">
        <f t="shared" si="28"/>
        <v>0</v>
      </c>
      <c r="AE107" s="127">
        <f t="shared" si="29"/>
        <v>0</v>
      </c>
      <c r="AF107" s="131">
        <f t="shared" si="30"/>
        <v>0</v>
      </c>
      <c r="AG107" s="131">
        <f t="shared" si="31"/>
        <v>0</v>
      </c>
      <c r="AH107" s="131">
        <f t="shared" si="32"/>
        <v>0</v>
      </c>
      <c r="AI107" s="131">
        <f t="shared" si="33"/>
        <v>1</v>
      </c>
      <c r="AJ107" s="132">
        <f t="shared" si="34"/>
        <v>0</v>
      </c>
      <c r="AK107" s="128">
        <f t="shared" si="35"/>
        <v>0</v>
      </c>
      <c r="AL107" s="40">
        <f t="shared" si="36"/>
        <v>0</v>
      </c>
      <c r="AM107" s="40">
        <f t="shared" si="37"/>
        <v>0</v>
      </c>
      <c r="AN107" s="40">
        <f t="shared" si="38"/>
        <v>0</v>
      </c>
      <c r="AO107" s="40">
        <f t="shared" si="39"/>
        <v>1</v>
      </c>
      <c r="AP107" s="76">
        <f t="shared" si="40"/>
        <v>0</v>
      </c>
      <c r="AQ107" s="127">
        <f t="shared" si="41"/>
        <v>0</v>
      </c>
      <c r="AR107" s="41">
        <v>0</v>
      </c>
      <c r="AS107" s="41">
        <f t="shared" si="42"/>
        <v>0</v>
      </c>
      <c r="AT107" s="156"/>
      <c r="AU107" s="156"/>
      <c r="AV107" s="156">
        <v>0</v>
      </c>
      <c r="AW107" s="157">
        <f t="shared" si="43"/>
        <v>1</v>
      </c>
      <c r="AX107" s="156"/>
      <c r="AY107" s="156"/>
      <c r="AZ107" s="156"/>
      <c r="BA107" s="156"/>
      <c r="BB107" s="158"/>
      <c r="BC107" s="158"/>
      <c r="BD107" s="32">
        <v>1</v>
      </c>
    </row>
    <row r="108" spans="1:56" s="152" customFormat="1" ht="72">
      <c r="A108" s="153" t="s">
        <v>545</v>
      </c>
      <c r="B108" s="40" t="s">
        <v>17</v>
      </c>
      <c r="C108" s="40" t="s">
        <v>141</v>
      </c>
      <c r="D108" s="40">
        <v>136286</v>
      </c>
      <c r="E108" s="40" t="s">
        <v>561</v>
      </c>
      <c r="F108" s="40" t="s">
        <v>143</v>
      </c>
      <c r="G108" s="40">
        <v>0</v>
      </c>
      <c r="H108" s="40">
        <v>1</v>
      </c>
      <c r="I108" s="76">
        <v>2</v>
      </c>
      <c r="J108" s="40" t="s">
        <v>562</v>
      </c>
      <c r="K108" s="110">
        <v>13914381.119999999</v>
      </c>
      <c r="L108" s="211">
        <v>0</v>
      </c>
      <c r="M108" s="211" t="s">
        <v>514</v>
      </c>
      <c r="N108" s="212">
        <v>0</v>
      </c>
      <c r="O108" s="213">
        <v>0</v>
      </c>
      <c r="P108" s="213">
        <v>0</v>
      </c>
      <c r="Q108" s="211">
        <v>0</v>
      </c>
      <c r="R108" s="211">
        <v>0</v>
      </c>
      <c r="S108" s="213">
        <v>0</v>
      </c>
      <c r="T108" s="213">
        <v>0</v>
      </c>
      <c r="U108" s="213">
        <v>0</v>
      </c>
      <c r="V108" s="213">
        <v>0</v>
      </c>
      <c r="W108" s="213">
        <v>0</v>
      </c>
      <c r="X108" s="211">
        <v>0</v>
      </c>
      <c r="Y108" s="211">
        <v>0</v>
      </c>
      <c r="Z108" s="131">
        <f t="shared" si="24"/>
        <v>0</v>
      </c>
      <c r="AA108" s="131">
        <f t="shared" si="25"/>
        <v>0</v>
      </c>
      <c r="AB108" s="131">
        <f t="shared" si="26"/>
        <v>0</v>
      </c>
      <c r="AC108" s="131">
        <f t="shared" si="27"/>
        <v>1</v>
      </c>
      <c r="AD108" s="131">
        <f t="shared" si="28"/>
        <v>0</v>
      </c>
      <c r="AE108" s="127">
        <f t="shared" si="29"/>
        <v>0</v>
      </c>
      <c r="AF108" s="131">
        <f t="shared" si="30"/>
        <v>0</v>
      </c>
      <c r="AG108" s="131">
        <f t="shared" si="31"/>
        <v>0</v>
      </c>
      <c r="AH108" s="131">
        <f t="shared" si="32"/>
        <v>0</v>
      </c>
      <c r="AI108" s="131">
        <f t="shared" si="33"/>
        <v>2</v>
      </c>
      <c r="AJ108" s="132">
        <f t="shared" si="34"/>
        <v>0</v>
      </c>
      <c r="AK108" s="128">
        <f t="shared" si="35"/>
        <v>0</v>
      </c>
      <c r="AL108" s="40">
        <f t="shared" si="36"/>
        <v>0</v>
      </c>
      <c r="AM108" s="40">
        <f t="shared" si="37"/>
        <v>0</v>
      </c>
      <c r="AN108" s="40">
        <f t="shared" si="38"/>
        <v>0</v>
      </c>
      <c r="AO108" s="40">
        <f t="shared" si="39"/>
        <v>1</v>
      </c>
      <c r="AP108" s="76">
        <f t="shared" si="40"/>
        <v>0</v>
      </c>
      <c r="AQ108" s="127">
        <f t="shared" si="41"/>
        <v>0</v>
      </c>
      <c r="AR108" s="41">
        <v>0</v>
      </c>
      <c r="AS108" s="41">
        <f t="shared" si="42"/>
        <v>0</v>
      </c>
      <c r="AT108" s="156"/>
      <c r="AU108" s="156"/>
      <c r="AV108" s="156">
        <v>0</v>
      </c>
      <c r="AW108" s="157">
        <f t="shared" si="43"/>
        <v>1</v>
      </c>
      <c r="AX108" s="156"/>
      <c r="AY108" s="156"/>
      <c r="AZ108" s="156"/>
      <c r="BA108" s="156"/>
      <c r="BB108" s="158"/>
      <c r="BC108" s="158"/>
      <c r="BD108" s="32">
        <v>1</v>
      </c>
    </row>
    <row r="109" spans="1:56" s="152" customFormat="1" ht="72">
      <c r="A109" s="153" t="s">
        <v>545</v>
      </c>
      <c r="B109" s="40" t="s">
        <v>17</v>
      </c>
      <c r="C109" s="40" t="s">
        <v>147</v>
      </c>
      <c r="D109" s="40">
        <v>136172</v>
      </c>
      <c r="E109" s="40" t="s">
        <v>563</v>
      </c>
      <c r="F109" s="40" t="s">
        <v>149</v>
      </c>
      <c r="G109" s="40">
        <v>0</v>
      </c>
      <c r="H109" s="76">
        <v>1</v>
      </c>
      <c r="I109" s="76">
        <v>4</v>
      </c>
      <c r="J109" s="40" t="s">
        <v>564</v>
      </c>
      <c r="K109" s="110">
        <v>12054411.385475934</v>
      </c>
      <c r="L109" s="211">
        <v>0</v>
      </c>
      <c r="M109" s="211" t="s">
        <v>514</v>
      </c>
      <c r="N109" s="212">
        <v>0</v>
      </c>
      <c r="O109" s="213">
        <v>0</v>
      </c>
      <c r="P109" s="213">
        <v>0</v>
      </c>
      <c r="Q109" s="211">
        <v>0</v>
      </c>
      <c r="R109" s="211">
        <v>0</v>
      </c>
      <c r="S109" s="213">
        <v>0</v>
      </c>
      <c r="T109" s="213">
        <v>0</v>
      </c>
      <c r="U109" s="213">
        <v>0</v>
      </c>
      <c r="V109" s="213">
        <v>0</v>
      </c>
      <c r="W109" s="213">
        <v>0</v>
      </c>
      <c r="X109" s="211">
        <v>0</v>
      </c>
      <c r="Y109" s="211">
        <v>0</v>
      </c>
      <c r="Z109" s="131">
        <f t="shared" si="24"/>
        <v>0</v>
      </c>
      <c r="AA109" s="131">
        <f t="shared" si="25"/>
        <v>0</v>
      </c>
      <c r="AB109" s="131">
        <f t="shared" si="26"/>
        <v>0</v>
      </c>
      <c r="AC109" s="131">
        <f t="shared" si="27"/>
        <v>1</v>
      </c>
      <c r="AD109" s="131">
        <f t="shared" si="28"/>
        <v>0</v>
      </c>
      <c r="AE109" s="127">
        <f t="shared" si="29"/>
        <v>0</v>
      </c>
      <c r="AF109" s="131">
        <f t="shared" si="30"/>
        <v>0</v>
      </c>
      <c r="AG109" s="131">
        <f t="shared" si="31"/>
        <v>0</v>
      </c>
      <c r="AH109" s="131">
        <f t="shared" si="32"/>
        <v>0</v>
      </c>
      <c r="AI109" s="131">
        <f t="shared" si="33"/>
        <v>4</v>
      </c>
      <c r="AJ109" s="132">
        <f t="shared" si="34"/>
        <v>0</v>
      </c>
      <c r="AK109" s="128">
        <f t="shared" si="35"/>
        <v>0</v>
      </c>
      <c r="AL109" s="40">
        <f t="shared" si="36"/>
        <v>0</v>
      </c>
      <c r="AM109" s="40">
        <f t="shared" si="37"/>
        <v>0</v>
      </c>
      <c r="AN109" s="40">
        <f t="shared" si="38"/>
        <v>0</v>
      </c>
      <c r="AO109" s="40">
        <f t="shared" si="39"/>
        <v>1</v>
      </c>
      <c r="AP109" s="76">
        <f t="shared" si="40"/>
        <v>0</v>
      </c>
      <c r="AQ109" s="127">
        <f t="shared" si="41"/>
        <v>0</v>
      </c>
      <c r="AR109" s="41">
        <v>0</v>
      </c>
      <c r="AS109" s="41">
        <f t="shared" si="42"/>
        <v>0</v>
      </c>
      <c r="AT109" s="156"/>
      <c r="AU109" s="156"/>
      <c r="AV109" s="156">
        <v>0</v>
      </c>
      <c r="AW109" s="157">
        <f t="shared" si="43"/>
        <v>1</v>
      </c>
      <c r="AX109" s="156"/>
      <c r="AY109" s="156"/>
      <c r="AZ109" s="156"/>
      <c r="BA109" s="156"/>
      <c r="BB109" s="158"/>
      <c r="BC109" s="158"/>
      <c r="BD109" s="32">
        <v>1</v>
      </c>
    </row>
    <row r="110" spans="1:56" s="152" customFormat="1" ht="72">
      <c r="A110" s="153" t="s">
        <v>545</v>
      </c>
      <c r="B110" s="40" t="s">
        <v>18</v>
      </c>
      <c r="C110" s="40" t="s">
        <v>565</v>
      </c>
      <c r="D110" s="40">
        <v>281539</v>
      </c>
      <c r="E110" s="40" t="s">
        <v>566</v>
      </c>
      <c r="F110" s="40" t="s">
        <v>567</v>
      </c>
      <c r="G110" s="40">
        <v>1</v>
      </c>
      <c r="H110" s="76">
        <v>1</v>
      </c>
      <c r="I110" s="76">
        <v>2</v>
      </c>
      <c r="J110" s="40" t="s">
        <v>211</v>
      </c>
      <c r="K110" s="110">
        <v>15725955.42</v>
      </c>
      <c r="L110" s="211">
        <v>0</v>
      </c>
      <c r="M110" s="211" t="s">
        <v>514</v>
      </c>
      <c r="N110" s="212">
        <v>0.48</v>
      </c>
      <c r="O110" s="213">
        <v>0</v>
      </c>
      <c r="P110" s="213">
        <v>0</v>
      </c>
      <c r="Q110" s="211">
        <v>0</v>
      </c>
      <c r="R110" s="211">
        <v>0</v>
      </c>
      <c r="S110" s="213">
        <v>0</v>
      </c>
      <c r="T110" s="213">
        <v>0</v>
      </c>
      <c r="U110" s="213">
        <v>0</v>
      </c>
      <c r="V110" s="213">
        <v>0</v>
      </c>
      <c r="W110" s="213">
        <v>0</v>
      </c>
      <c r="X110" s="211">
        <v>0</v>
      </c>
      <c r="Y110" s="211">
        <v>0</v>
      </c>
      <c r="Z110" s="131">
        <f t="shared" si="24"/>
        <v>0</v>
      </c>
      <c r="AA110" s="131">
        <f t="shared" si="25"/>
        <v>0</v>
      </c>
      <c r="AB110" s="131">
        <f t="shared" si="26"/>
        <v>0</v>
      </c>
      <c r="AC110" s="131">
        <f t="shared" si="27"/>
        <v>1</v>
      </c>
      <c r="AD110" s="131">
        <f t="shared" si="28"/>
        <v>0</v>
      </c>
      <c r="AE110" s="127">
        <f t="shared" si="29"/>
        <v>0</v>
      </c>
      <c r="AF110" s="131">
        <f t="shared" si="30"/>
        <v>0</v>
      </c>
      <c r="AG110" s="131">
        <f t="shared" si="31"/>
        <v>0</v>
      </c>
      <c r="AH110" s="131">
        <f t="shared" si="32"/>
        <v>0</v>
      </c>
      <c r="AI110" s="131">
        <f t="shared" si="33"/>
        <v>2</v>
      </c>
      <c r="AJ110" s="132">
        <f t="shared" si="34"/>
        <v>0</v>
      </c>
      <c r="AK110" s="128">
        <f t="shared" si="35"/>
        <v>0</v>
      </c>
      <c r="AL110" s="40">
        <f t="shared" si="36"/>
        <v>0</v>
      </c>
      <c r="AM110" s="40">
        <f t="shared" si="37"/>
        <v>0</v>
      </c>
      <c r="AN110" s="40">
        <f t="shared" si="38"/>
        <v>0</v>
      </c>
      <c r="AO110" s="40">
        <f t="shared" si="39"/>
        <v>1</v>
      </c>
      <c r="AP110" s="76">
        <f t="shared" si="40"/>
        <v>0</v>
      </c>
      <c r="AQ110" s="127">
        <f t="shared" si="41"/>
        <v>0</v>
      </c>
      <c r="AR110" s="41">
        <v>0.48</v>
      </c>
      <c r="AS110" s="41">
        <f t="shared" si="42"/>
        <v>0</v>
      </c>
      <c r="AT110" s="156"/>
      <c r="AU110" s="156"/>
      <c r="AV110" s="156">
        <v>0</v>
      </c>
      <c r="AW110" s="157">
        <f t="shared" si="43"/>
        <v>1</v>
      </c>
      <c r="AX110" s="156"/>
      <c r="AY110" s="156"/>
      <c r="AZ110" s="156"/>
      <c r="BA110" s="156"/>
      <c r="BB110" s="158"/>
      <c r="BC110" s="158"/>
      <c r="BD110" s="32">
        <v>1</v>
      </c>
    </row>
    <row r="111" spans="1:56" s="152" customFormat="1" ht="72">
      <c r="A111" s="153" t="s">
        <v>545</v>
      </c>
      <c r="B111" s="40" t="s">
        <v>18</v>
      </c>
      <c r="C111" s="40" t="s">
        <v>568</v>
      </c>
      <c r="D111" s="40">
        <v>131524</v>
      </c>
      <c r="E111" s="40" t="s">
        <v>569</v>
      </c>
      <c r="F111" s="40" t="s">
        <v>570</v>
      </c>
      <c r="G111" s="40">
        <v>2</v>
      </c>
      <c r="H111" s="76">
        <v>1</v>
      </c>
      <c r="I111" s="76">
        <v>4</v>
      </c>
      <c r="J111" s="40" t="s">
        <v>403</v>
      </c>
      <c r="K111" s="110">
        <v>18753240.129999999</v>
      </c>
      <c r="L111" s="211">
        <v>0</v>
      </c>
      <c r="M111" s="211" t="s">
        <v>514</v>
      </c>
      <c r="N111" s="212">
        <v>0.4</v>
      </c>
      <c r="O111" s="213">
        <v>0</v>
      </c>
      <c r="P111" s="213">
        <v>0</v>
      </c>
      <c r="Q111" s="211">
        <v>0</v>
      </c>
      <c r="R111" s="211">
        <v>0</v>
      </c>
      <c r="S111" s="213">
        <v>0</v>
      </c>
      <c r="T111" s="213">
        <v>0</v>
      </c>
      <c r="U111" s="213">
        <v>0</v>
      </c>
      <c r="V111" s="213">
        <v>0</v>
      </c>
      <c r="W111" s="213">
        <v>0</v>
      </c>
      <c r="X111" s="211">
        <v>0</v>
      </c>
      <c r="Y111" s="211">
        <v>0</v>
      </c>
      <c r="Z111" s="131">
        <f t="shared" si="24"/>
        <v>0</v>
      </c>
      <c r="AA111" s="131">
        <f t="shared" si="25"/>
        <v>0</v>
      </c>
      <c r="AB111" s="131">
        <f t="shared" si="26"/>
        <v>0</v>
      </c>
      <c r="AC111" s="131">
        <f t="shared" si="27"/>
        <v>1</v>
      </c>
      <c r="AD111" s="131">
        <f t="shared" si="28"/>
        <v>0</v>
      </c>
      <c r="AE111" s="127">
        <f t="shared" si="29"/>
        <v>0</v>
      </c>
      <c r="AF111" s="131">
        <f t="shared" si="30"/>
        <v>0</v>
      </c>
      <c r="AG111" s="131">
        <f t="shared" si="31"/>
        <v>0</v>
      </c>
      <c r="AH111" s="131">
        <f t="shared" si="32"/>
        <v>0</v>
      </c>
      <c r="AI111" s="131">
        <f t="shared" si="33"/>
        <v>4</v>
      </c>
      <c r="AJ111" s="132">
        <f t="shared" si="34"/>
        <v>0</v>
      </c>
      <c r="AK111" s="128">
        <f t="shared" si="35"/>
        <v>0</v>
      </c>
      <c r="AL111" s="40">
        <f t="shared" si="36"/>
        <v>0</v>
      </c>
      <c r="AM111" s="40">
        <f t="shared" si="37"/>
        <v>0</v>
      </c>
      <c r="AN111" s="40">
        <f t="shared" si="38"/>
        <v>0</v>
      </c>
      <c r="AO111" s="40">
        <f t="shared" si="39"/>
        <v>1</v>
      </c>
      <c r="AP111" s="76">
        <f t="shared" si="40"/>
        <v>0</v>
      </c>
      <c r="AQ111" s="127">
        <f t="shared" si="41"/>
        <v>0</v>
      </c>
      <c r="AR111" s="41">
        <v>0.4</v>
      </c>
      <c r="AS111" s="41">
        <f t="shared" si="42"/>
        <v>0</v>
      </c>
      <c r="AT111" s="156"/>
      <c r="AU111" s="156"/>
      <c r="AV111" s="156">
        <v>0</v>
      </c>
      <c r="AW111" s="157">
        <f t="shared" si="43"/>
        <v>1</v>
      </c>
      <c r="AX111" s="156"/>
      <c r="AY111" s="156"/>
      <c r="AZ111" s="156"/>
      <c r="BA111" s="156"/>
      <c r="BB111" s="158"/>
      <c r="BC111" s="158"/>
      <c r="BD111" s="32">
        <v>1</v>
      </c>
    </row>
    <row r="112" spans="1:56" s="152" customFormat="1" ht="72">
      <c r="A112" s="153" t="s">
        <v>545</v>
      </c>
      <c r="B112" s="40" t="s">
        <v>19</v>
      </c>
      <c r="C112" s="40" t="s">
        <v>571</v>
      </c>
      <c r="D112" s="40">
        <v>100018</v>
      </c>
      <c r="E112" s="40" t="s">
        <v>572</v>
      </c>
      <c r="F112" s="40" t="s">
        <v>573</v>
      </c>
      <c r="G112" s="40">
        <v>1</v>
      </c>
      <c r="H112" s="76">
        <v>1</v>
      </c>
      <c r="I112" s="76">
        <v>3</v>
      </c>
      <c r="J112" s="40" t="s">
        <v>574</v>
      </c>
      <c r="K112" s="110">
        <v>16963583.649999999</v>
      </c>
      <c r="L112" s="211">
        <v>0</v>
      </c>
      <c r="M112" s="211" t="s">
        <v>514</v>
      </c>
      <c r="N112" s="212">
        <v>0.25</v>
      </c>
      <c r="O112" s="213">
        <v>0</v>
      </c>
      <c r="P112" s="213">
        <v>0</v>
      </c>
      <c r="Q112" s="211">
        <v>0</v>
      </c>
      <c r="R112" s="211">
        <v>0</v>
      </c>
      <c r="S112" s="213">
        <v>0</v>
      </c>
      <c r="T112" s="213">
        <v>0</v>
      </c>
      <c r="U112" s="213">
        <v>0</v>
      </c>
      <c r="V112" s="213">
        <v>0</v>
      </c>
      <c r="W112" s="213">
        <v>0</v>
      </c>
      <c r="X112" s="211">
        <v>0</v>
      </c>
      <c r="Y112" s="211">
        <v>0</v>
      </c>
      <c r="Z112" s="131">
        <f t="shared" si="24"/>
        <v>0</v>
      </c>
      <c r="AA112" s="131">
        <f t="shared" si="25"/>
        <v>0</v>
      </c>
      <c r="AB112" s="131">
        <f t="shared" si="26"/>
        <v>0</v>
      </c>
      <c r="AC112" s="131">
        <f t="shared" si="27"/>
        <v>1</v>
      </c>
      <c r="AD112" s="131">
        <f t="shared" si="28"/>
        <v>0</v>
      </c>
      <c r="AE112" s="127">
        <f t="shared" si="29"/>
        <v>0</v>
      </c>
      <c r="AF112" s="131">
        <f t="shared" si="30"/>
        <v>0</v>
      </c>
      <c r="AG112" s="131">
        <f t="shared" si="31"/>
        <v>0</v>
      </c>
      <c r="AH112" s="131">
        <f t="shared" si="32"/>
        <v>0</v>
      </c>
      <c r="AI112" s="131">
        <f t="shared" si="33"/>
        <v>3</v>
      </c>
      <c r="AJ112" s="132">
        <f t="shared" si="34"/>
        <v>0</v>
      </c>
      <c r="AK112" s="128">
        <f t="shared" si="35"/>
        <v>0</v>
      </c>
      <c r="AL112" s="40">
        <f t="shared" si="36"/>
        <v>0</v>
      </c>
      <c r="AM112" s="40">
        <f t="shared" si="37"/>
        <v>0</v>
      </c>
      <c r="AN112" s="40">
        <f t="shared" si="38"/>
        <v>0</v>
      </c>
      <c r="AO112" s="40">
        <f t="shared" si="39"/>
        <v>1</v>
      </c>
      <c r="AP112" s="76">
        <f t="shared" si="40"/>
        <v>0</v>
      </c>
      <c r="AQ112" s="127">
        <f t="shared" si="41"/>
        <v>0</v>
      </c>
      <c r="AR112" s="41">
        <v>0.25</v>
      </c>
      <c r="AS112" s="41">
        <f t="shared" si="42"/>
        <v>0</v>
      </c>
      <c r="AT112" s="156"/>
      <c r="AU112" s="156"/>
      <c r="AV112" s="156">
        <v>0</v>
      </c>
      <c r="AW112" s="157">
        <f t="shared" si="43"/>
        <v>1</v>
      </c>
      <c r="AX112" s="156"/>
      <c r="AY112" s="156"/>
      <c r="AZ112" s="156"/>
      <c r="BA112" s="156"/>
      <c r="BB112" s="158"/>
      <c r="BC112" s="158"/>
      <c r="BD112" s="32">
        <v>1</v>
      </c>
    </row>
    <row r="113" spans="1:56" s="152" customFormat="1" ht="72">
      <c r="A113" s="153" t="s">
        <v>545</v>
      </c>
      <c r="B113" s="40" t="s">
        <v>19</v>
      </c>
      <c r="C113" s="40" t="s">
        <v>571</v>
      </c>
      <c r="D113" s="40">
        <v>100034</v>
      </c>
      <c r="E113" s="40" t="s">
        <v>575</v>
      </c>
      <c r="F113" s="40" t="s">
        <v>576</v>
      </c>
      <c r="G113" s="40">
        <v>2</v>
      </c>
      <c r="H113" s="76">
        <v>1</v>
      </c>
      <c r="I113" s="76">
        <v>4</v>
      </c>
      <c r="J113" s="40" t="s">
        <v>577</v>
      </c>
      <c r="K113" s="110">
        <v>18686642.149999999</v>
      </c>
      <c r="L113" s="211">
        <v>0</v>
      </c>
      <c r="M113" s="211" t="s">
        <v>514</v>
      </c>
      <c r="N113" s="212">
        <v>0.25</v>
      </c>
      <c r="O113" s="213">
        <v>0</v>
      </c>
      <c r="P113" s="213">
        <v>0</v>
      </c>
      <c r="Q113" s="211">
        <v>0</v>
      </c>
      <c r="R113" s="211">
        <v>0</v>
      </c>
      <c r="S113" s="213">
        <v>0</v>
      </c>
      <c r="T113" s="213">
        <v>0</v>
      </c>
      <c r="U113" s="213">
        <v>0</v>
      </c>
      <c r="V113" s="213">
        <v>0</v>
      </c>
      <c r="W113" s="213">
        <v>0</v>
      </c>
      <c r="X113" s="211">
        <v>0</v>
      </c>
      <c r="Y113" s="211">
        <v>0</v>
      </c>
      <c r="Z113" s="131">
        <f t="shared" si="24"/>
        <v>0</v>
      </c>
      <c r="AA113" s="131">
        <f t="shared" si="25"/>
        <v>0</v>
      </c>
      <c r="AB113" s="131">
        <f t="shared" si="26"/>
        <v>0</v>
      </c>
      <c r="AC113" s="131">
        <f t="shared" si="27"/>
        <v>1</v>
      </c>
      <c r="AD113" s="131">
        <f t="shared" si="28"/>
        <v>0</v>
      </c>
      <c r="AE113" s="127">
        <f t="shared" si="29"/>
        <v>0</v>
      </c>
      <c r="AF113" s="131">
        <f t="shared" si="30"/>
        <v>0</v>
      </c>
      <c r="AG113" s="131">
        <f t="shared" si="31"/>
        <v>0</v>
      </c>
      <c r="AH113" s="131">
        <f t="shared" si="32"/>
        <v>0</v>
      </c>
      <c r="AI113" s="131">
        <f t="shared" si="33"/>
        <v>4</v>
      </c>
      <c r="AJ113" s="132">
        <f t="shared" si="34"/>
        <v>0</v>
      </c>
      <c r="AK113" s="128">
        <f t="shared" si="35"/>
        <v>0</v>
      </c>
      <c r="AL113" s="40">
        <f t="shared" si="36"/>
        <v>0</v>
      </c>
      <c r="AM113" s="40">
        <f t="shared" si="37"/>
        <v>0</v>
      </c>
      <c r="AN113" s="40">
        <f t="shared" si="38"/>
        <v>0</v>
      </c>
      <c r="AO113" s="40">
        <f t="shared" si="39"/>
        <v>1</v>
      </c>
      <c r="AP113" s="76">
        <f t="shared" si="40"/>
        <v>0</v>
      </c>
      <c r="AQ113" s="127">
        <f t="shared" si="41"/>
        <v>0</v>
      </c>
      <c r="AR113" s="41">
        <v>0.25</v>
      </c>
      <c r="AS113" s="41">
        <f t="shared" si="42"/>
        <v>0</v>
      </c>
      <c r="AT113" s="156"/>
      <c r="AU113" s="156"/>
      <c r="AV113" s="156">
        <v>0</v>
      </c>
      <c r="AW113" s="157">
        <f t="shared" si="43"/>
        <v>1</v>
      </c>
      <c r="AX113" s="156"/>
      <c r="AY113" s="156"/>
      <c r="AZ113" s="156"/>
      <c r="BA113" s="156"/>
      <c r="BB113" s="158"/>
      <c r="BC113" s="158"/>
      <c r="BD113" s="32">
        <v>1</v>
      </c>
    </row>
    <row r="114" spans="1:56" s="152" customFormat="1" ht="72">
      <c r="A114" s="153" t="s">
        <v>545</v>
      </c>
      <c r="B114" s="40" t="s">
        <v>19</v>
      </c>
      <c r="C114" s="40" t="s">
        <v>578</v>
      </c>
      <c r="D114" s="40">
        <v>100577</v>
      </c>
      <c r="E114" s="40" t="s">
        <v>579</v>
      </c>
      <c r="F114" s="40" t="s">
        <v>580</v>
      </c>
      <c r="G114" s="40">
        <v>2</v>
      </c>
      <c r="H114" s="76">
        <v>1</v>
      </c>
      <c r="I114" s="76">
        <v>3</v>
      </c>
      <c r="J114" s="40" t="s">
        <v>581</v>
      </c>
      <c r="K114" s="110">
        <v>15489664.388633836</v>
      </c>
      <c r="L114" s="211">
        <v>13617950.390000001</v>
      </c>
      <c r="M114" s="211" t="s">
        <v>582</v>
      </c>
      <c r="N114" s="212">
        <v>0.45</v>
      </c>
      <c r="O114" s="213">
        <v>45290</v>
      </c>
      <c r="P114" s="213">
        <v>0</v>
      </c>
      <c r="Q114" s="211" t="s">
        <v>583</v>
      </c>
      <c r="R114" s="211" t="s">
        <v>584</v>
      </c>
      <c r="S114" s="213">
        <v>44390</v>
      </c>
      <c r="T114" s="213">
        <v>44398</v>
      </c>
      <c r="U114" s="213">
        <v>44410</v>
      </c>
      <c r="V114" s="213" t="s">
        <v>585</v>
      </c>
      <c r="W114" s="213">
        <v>44475</v>
      </c>
      <c r="X114" s="211" t="s">
        <v>586</v>
      </c>
      <c r="Y114" s="211">
        <v>0</v>
      </c>
      <c r="Z114" s="131">
        <f t="shared" si="24"/>
        <v>0</v>
      </c>
      <c r="AA114" s="131">
        <f t="shared" si="25"/>
        <v>0</v>
      </c>
      <c r="AB114" s="131">
        <f t="shared" si="26"/>
        <v>0</v>
      </c>
      <c r="AC114" s="131">
        <f t="shared" si="27"/>
        <v>0</v>
      </c>
      <c r="AD114" s="131">
        <f t="shared" si="28"/>
        <v>0</v>
      </c>
      <c r="AE114" s="127">
        <f t="shared" si="29"/>
        <v>1</v>
      </c>
      <c r="AF114" s="131">
        <f t="shared" si="30"/>
        <v>0</v>
      </c>
      <c r="AG114" s="131">
        <f t="shared" si="31"/>
        <v>0</v>
      </c>
      <c r="AH114" s="131">
        <f t="shared" si="32"/>
        <v>0</v>
      </c>
      <c r="AI114" s="131">
        <f t="shared" si="33"/>
        <v>0</v>
      </c>
      <c r="AJ114" s="132">
        <f t="shared" si="34"/>
        <v>0</v>
      </c>
      <c r="AK114" s="128">
        <f t="shared" si="35"/>
        <v>3</v>
      </c>
      <c r="AL114" s="40">
        <f t="shared" si="36"/>
        <v>0</v>
      </c>
      <c r="AM114" s="40">
        <f t="shared" si="37"/>
        <v>0</v>
      </c>
      <c r="AN114" s="40">
        <f t="shared" si="38"/>
        <v>0</v>
      </c>
      <c r="AO114" s="40">
        <f t="shared" si="39"/>
        <v>0</v>
      </c>
      <c r="AP114" s="76">
        <f t="shared" si="40"/>
        <v>0</v>
      </c>
      <c r="AQ114" s="127">
        <f t="shared" si="41"/>
        <v>1</v>
      </c>
      <c r="AR114" s="41">
        <v>0.45</v>
      </c>
      <c r="AS114" s="41">
        <f t="shared" si="42"/>
        <v>0</v>
      </c>
      <c r="AT114" s="156"/>
      <c r="AU114" s="156"/>
      <c r="AV114" s="156">
        <v>0</v>
      </c>
      <c r="AW114" s="157">
        <f t="shared" si="43"/>
        <v>1</v>
      </c>
      <c r="AX114" s="156"/>
      <c r="AY114" s="156"/>
      <c r="AZ114" s="156"/>
      <c r="BA114" s="156"/>
      <c r="BB114" s="158"/>
      <c r="BC114" s="158"/>
      <c r="BD114" s="32">
        <v>1</v>
      </c>
    </row>
    <row r="115" spans="1:56" s="152" customFormat="1" ht="126">
      <c r="A115" s="153" t="s">
        <v>545</v>
      </c>
      <c r="B115" s="40" t="s">
        <v>19</v>
      </c>
      <c r="C115" s="40" t="s">
        <v>587</v>
      </c>
      <c r="D115" s="40">
        <v>101119</v>
      </c>
      <c r="E115" s="40" t="s">
        <v>588</v>
      </c>
      <c r="F115" s="40" t="s">
        <v>589</v>
      </c>
      <c r="G115" s="40">
        <v>2</v>
      </c>
      <c r="H115" s="76">
        <v>1</v>
      </c>
      <c r="I115" s="76">
        <v>3</v>
      </c>
      <c r="J115" s="40" t="s">
        <v>590</v>
      </c>
      <c r="K115" s="110">
        <v>14037218.560000001</v>
      </c>
      <c r="L115" s="211">
        <v>0</v>
      </c>
      <c r="M115" s="211" t="s">
        <v>582</v>
      </c>
      <c r="N115" s="212">
        <v>0.1</v>
      </c>
      <c r="O115" s="213">
        <v>0</v>
      </c>
      <c r="P115" s="213">
        <v>0</v>
      </c>
      <c r="Q115" s="211">
        <v>0</v>
      </c>
      <c r="R115" s="211">
        <v>0</v>
      </c>
      <c r="S115" s="213">
        <v>0</v>
      </c>
      <c r="T115" s="213">
        <v>0</v>
      </c>
      <c r="U115" s="213">
        <v>0</v>
      </c>
      <c r="V115" s="213">
        <v>0</v>
      </c>
      <c r="W115" s="213">
        <v>0</v>
      </c>
      <c r="X115" s="211">
        <v>0</v>
      </c>
      <c r="Y115" s="211" t="s">
        <v>591</v>
      </c>
      <c r="Z115" s="131">
        <f t="shared" si="24"/>
        <v>0</v>
      </c>
      <c r="AA115" s="131">
        <f t="shared" si="25"/>
        <v>0</v>
      </c>
      <c r="AB115" s="131">
        <f t="shared" si="26"/>
        <v>0</v>
      </c>
      <c r="AC115" s="131">
        <f t="shared" si="27"/>
        <v>0</v>
      </c>
      <c r="AD115" s="131">
        <f t="shared" si="28"/>
        <v>0</v>
      </c>
      <c r="AE115" s="127">
        <f t="shared" si="29"/>
        <v>1</v>
      </c>
      <c r="AF115" s="131">
        <f t="shared" si="30"/>
        <v>0</v>
      </c>
      <c r="AG115" s="131">
        <f t="shared" si="31"/>
        <v>0</v>
      </c>
      <c r="AH115" s="131">
        <f t="shared" si="32"/>
        <v>0</v>
      </c>
      <c r="AI115" s="131">
        <f t="shared" si="33"/>
        <v>0</v>
      </c>
      <c r="AJ115" s="132">
        <f t="shared" si="34"/>
        <v>0</v>
      </c>
      <c r="AK115" s="128">
        <f t="shared" si="35"/>
        <v>3</v>
      </c>
      <c r="AL115" s="40">
        <f t="shared" si="36"/>
        <v>0</v>
      </c>
      <c r="AM115" s="40">
        <f t="shared" si="37"/>
        <v>0</v>
      </c>
      <c r="AN115" s="40">
        <f t="shared" si="38"/>
        <v>0</v>
      </c>
      <c r="AO115" s="40">
        <f t="shared" si="39"/>
        <v>0</v>
      </c>
      <c r="AP115" s="76">
        <f t="shared" si="40"/>
        <v>0</v>
      </c>
      <c r="AQ115" s="127">
        <f t="shared" si="41"/>
        <v>1</v>
      </c>
      <c r="AR115" s="41">
        <v>0.1</v>
      </c>
      <c r="AS115" s="41">
        <f t="shared" si="42"/>
        <v>0</v>
      </c>
      <c r="AT115" s="156"/>
      <c r="AU115" s="156"/>
      <c r="AV115" s="156">
        <v>0</v>
      </c>
      <c r="AW115" s="157">
        <f t="shared" si="43"/>
        <v>1</v>
      </c>
      <c r="AX115" s="156"/>
      <c r="AY115" s="156"/>
      <c r="AZ115" s="156"/>
      <c r="BA115" s="156"/>
      <c r="BB115" s="158"/>
      <c r="BC115" s="158"/>
      <c r="BD115" s="32">
        <v>1</v>
      </c>
    </row>
    <row r="116" spans="1:56" s="152" customFormat="1" ht="90">
      <c r="A116" s="153" t="s">
        <v>545</v>
      </c>
      <c r="B116" s="40" t="s">
        <v>19</v>
      </c>
      <c r="C116" s="40" t="s">
        <v>241</v>
      </c>
      <c r="D116" s="40">
        <v>101520</v>
      </c>
      <c r="E116" s="40" t="s">
        <v>592</v>
      </c>
      <c r="F116" s="40" t="s">
        <v>593</v>
      </c>
      <c r="G116" s="40">
        <v>1</v>
      </c>
      <c r="H116" s="76">
        <v>1</v>
      </c>
      <c r="I116" s="76">
        <v>4</v>
      </c>
      <c r="J116" s="40" t="s">
        <v>594</v>
      </c>
      <c r="K116" s="110">
        <v>17662294.185102172</v>
      </c>
      <c r="L116" s="211">
        <v>17662294.185102172</v>
      </c>
      <c r="M116" s="211" t="s">
        <v>582</v>
      </c>
      <c r="N116" s="212">
        <v>0.6</v>
      </c>
      <c r="O116" s="213">
        <v>0</v>
      </c>
      <c r="P116" s="213">
        <v>0</v>
      </c>
      <c r="Q116" s="211">
        <v>0</v>
      </c>
      <c r="R116" s="211">
        <v>0</v>
      </c>
      <c r="S116" s="213">
        <v>0</v>
      </c>
      <c r="T116" s="213">
        <v>0</v>
      </c>
      <c r="U116" s="213">
        <v>0</v>
      </c>
      <c r="V116" s="213">
        <v>0</v>
      </c>
      <c r="W116" s="213">
        <v>0</v>
      </c>
      <c r="X116" s="211">
        <v>0</v>
      </c>
      <c r="Y116" s="211" t="s">
        <v>595</v>
      </c>
      <c r="Z116" s="131">
        <f t="shared" si="24"/>
        <v>0</v>
      </c>
      <c r="AA116" s="131">
        <f t="shared" si="25"/>
        <v>0</v>
      </c>
      <c r="AB116" s="131">
        <f t="shared" si="26"/>
        <v>0</v>
      </c>
      <c r="AC116" s="131">
        <f t="shared" si="27"/>
        <v>0</v>
      </c>
      <c r="AD116" s="131">
        <f t="shared" si="28"/>
        <v>0</v>
      </c>
      <c r="AE116" s="127">
        <f t="shared" si="29"/>
        <v>1</v>
      </c>
      <c r="AF116" s="131">
        <f t="shared" si="30"/>
        <v>0</v>
      </c>
      <c r="AG116" s="131">
        <f t="shared" si="31"/>
        <v>0</v>
      </c>
      <c r="AH116" s="131">
        <f t="shared" si="32"/>
        <v>0</v>
      </c>
      <c r="AI116" s="131">
        <f t="shared" si="33"/>
        <v>0</v>
      </c>
      <c r="AJ116" s="132">
        <f t="shared" si="34"/>
        <v>0</v>
      </c>
      <c r="AK116" s="128">
        <f t="shared" si="35"/>
        <v>4</v>
      </c>
      <c r="AL116" s="40">
        <f t="shared" si="36"/>
        <v>0</v>
      </c>
      <c r="AM116" s="40">
        <f t="shared" si="37"/>
        <v>0</v>
      </c>
      <c r="AN116" s="40">
        <f t="shared" si="38"/>
        <v>0</v>
      </c>
      <c r="AO116" s="40">
        <f t="shared" si="39"/>
        <v>0</v>
      </c>
      <c r="AP116" s="76">
        <f t="shared" si="40"/>
        <v>0</v>
      </c>
      <c r="AQ116" s="127">
        <f t="shared" si="41"/>
        <v>1</v>
      </c>
      <c r="AR116" s="41">
        <v>0.6</v>
      </c>
      <c r="AS116" s="41">
        <f t="shared" si="42"/>
        <v>0</v>
      </c>
      <c r="AT116" s="156"/>
      <c r="AU116" s="156"/>
      <c r="AV116" s="157">
        <f>H116</f>
        <v>1</v>
      </c>
      <c r="AW116" s="156"/>
      <c r="AX116" s="156"/>
      <c r="AY116" s="156"/>
      <c r="AZ116" s="156"/>
      <c r="BA116" s="156"/>
      <c r="BB116" s="158"/>
      <c r="BC116" s="158"/>
      <c r="BD116" s="32">
        <v>1</v>
      </c>
    </row>
    <row r="117" spans="1:56" s="152" customFormat="1" ht="54">
      <c r="A117" s="153" t="s">
        <v>545</v>
      </c>
      <c r="B117" s="40" t="s">
        <v>20</v>
      </c>
      <c r="C117" s="40" t="s">
        <v>250</v>
      </c>
      <c r="D117" s="40">
        <v>501171</v>
      </c>
      <c r="E117" s="40" t="s">
        <v>596</v>
      </c>
      <c r="F117" s="40" t="s">
        <v>597</v>
      </c>
      <c r="G117" s="40">
        <v>1</v>
      </c>
      <c r="H117" s="76">
        <v>1</v>
      </c>
      <c r="I117" s="76">
        <v>4</v>
      </c>
      <c r="J117" s="40" t="s">
        <v>598</v>
      </c>
      <c r="K117" s="110">
        <v>10068697.369999999</v>
      </c>
      <c r="L117" s="211">
        <v>0</v>
      </c>
      <c r="M117" s="211" t="s">
        <v>599</v>
      </c>
      <c r="N117" s="212">
        <v>0</v>
      </c>
      <c r="O117" s="213">
        <v>0</v>
      </c>
      <c r="P117" s="213">
        <v>0</v>
      </c>
      <c r="Q117" s="211">
        <v>0</v>
      </c>
      <c r="R117" s="211">
        <v>0</v>
      </c>
      <c r="S117" s="213">
        <v>0</v>
      </c>
      <c r="T117" s="213">
        <v>0</v>
      </c>
      <c r="U117" s="213">
        <v>0</v>
      </c>
      <c r="V117" s="213">
        <v>0</v>
      </c>
      <c r="W117" s="213">
        <v>0</v>
      </c>
      <c r="X117" s="211">
        <v>0</v>
      </c>
      <c r="Y117" s="211" t="s">
        <v>600</v>
      </c>
      <c r="Z117" s="131">
        <f t="shared" si="24"/>
        <v>0</v>
      </c>
      <c r="AA117" s="131">
        <f t="shared" si="25"/>
        <v>0</v>
      </c>
      <c r="AB117" s="131">
        <f t="shared" si="26"/>
        <v>0</v>
      </c>
      <c r="AC117" s="131">
        <f t="shared" si="27"/>
        <v>0</v>
      </c>
      <c r="AD117" s="131">
        <f t="shared" si="28"/>
        <v>0</v>
      </c>
      <c r="AE117" s="127">
        <f t="shared" si="29"/>
        <v>1</v>
      </c>
      <c r="AF117" s="131">
        <f t="shared" si="30"/>
        <v>0</v>
      </c>
      <c r="AG117" s="131">
        <f t="shared" si="31"/>
        <v>0</v>
      </c>
      <c r="AH117" s="131">
        <f t="shared" si="32"/>
        <v>0</v>
      </c>
      <c r="AI117" s="131">
        <f t="shared" si="33"/>
        <v>0</v>
      </c>
      <c r="AJ117" s="132">
        <f t="shared" si="34"/>
        <v>0</v>
      </c>
      <c r="AK117" s="128">
        <f t="shared" si="35"/>
        <v>4</v>
      </c>
      <c r="AL117" s="40">
        <f t="shared" si="36"/>
        <v>0</v>
      </c>
      <c r="AM117" s="40">
        <f t="shared" si="37"/>
        <v>0</v>
      </c>
      <c r="AN117" s="40">
        <f t="shared" si="38"/>
        <v>0</v>
      </c>
      <c r="AO117" s="40">
        <f t="shared" si="39"/>
        <v>0</v>
      </c>
      <c r="AP117" s="76">
        <f t="shared" si="40"/>
        <v>0</v>
      </c>
      <c r="AQ117" s="127">
        <f t="shared" si="41"/>
        <v>1</v>
      </c>
      <c r="AR117" s="41">
        <v>0</v>
      </c>
      <c r="AS117" s="41">
        <f t="shared" si="42"/>
        <v>0</v>
      </c>
      <c r="AT117" s="156"/>
      <c r="AU117" s="156"/>
      <c r="AV117" s="156">
        <v>0</v>
      </c>
      <c r="AW117" s="157">
        <f t="shared" ref="AW117:AW132" si="44">H117</f>
        <v>1</v>
      </c>
      <c r="AX117" s="156"/>
      <c r="AY117" s="156"/>
      <c r="AZ117" s="156"/>
      <c r="BA117" s="156"/>
      <c r="BB117" s="158"/>
      <c r="BC117" s="158"/>
      <c r="BD117" s="32">
        <v>0</v>
      </c>
    </row>
    <row r="118" spans="1:56" s="152" customFormat="1" ht="72">
      <c r="A118" s="153" t="s">
        <v>545</v>
      </c>
      <c r="B118" s="40" t="s">
        <v>20</v>
      </c>
      <c r="C118" s="40" t="s">
        <v>250</v>
      </c>
      <c r="D118" s="40">
        <v>102736</v>
      </c>
      <c r="E118" s="40" t="s">
        <v>601</v>
      </c>
      <c r="F118" s="40" t="s">
        <v>602</v>
      </c>
      <c r="G118" s="40">
        <v>1</v>
      </c>
      <c r="H118" s="76">
        <v>1</v>
      </c>
      <c r="I118" s="76">
        <v>4</v>
      </c>
      <c r="J118" s="40" t="s">
        <v>603</v>
      </c>
      <c r="K118" s="110">
        <v>10668836.214069869</v>
      </c>
      <c r="L118" s="211">
        <v>0</v>
      </c>
      <c r="M118" s="211" t="s">
        <v>599</v>
      </c>
      <c r="N118" s="212">
        <v>0</v>
      </c>
      <c r="O118" s="213">
        <v>0</v>
      </c>
      <c r="P118" s="213">
        <v>0</v>
      </c>
      <c r="Q118" s="211">
        <v>0</v>
      </c>
      <c r="R118" s="211">
        <v>0</v>
      </c>
      <c r="S118" s="213">
        <v>0</v>
      </c>
      <c r="T118" s="213">
        <v>0</v>
      </c>
      <c r="U118" s="213">
        <v>0</v>
      </c>
      <c r="V118" s="213">
        <v>0</v>
      </c>
      <c r="W118" s="213">
        <v>0</v>
      </c>
      <c r="X118" s="211">
        <v>0</v>
      </c>
      <c r="Y118" s="211" t="s">
        <v>600</v>
      </c>
      <c r="Z118" s="131">
        <f t="shared" si="24"/>
        <v>0</v>
      </c>
      <c r="AA118" s="131">
        <f t="shared" si="25"/>
        <v>0</v>
      </c>
      <c r="AB118" s="131">
        <f t="shared" si="26"/>
        <v>0</v>
      </c>
      <c r="AC118" s="131">
        <f t="shared" si="27"/>
        <v>0</v>
      </c>
      <c r="AD118" s="131">
        <f t="shared" si="28"/>
        <v>0</v>
      </c>
      <c r="AE118" s="127">
        <f t="shared" si="29"/>
        <v>1</v>
      </c>
      <c r="AF118" s="131">
        <f t="shared" si="30"/>
        <v>0</v>
      </c>
      <c r="AG118" s="131">
        <f t="shared" si="31"/>
        <v>0</v>
      </c>
      <c r="AH118" s="131">
        <f t="shared" si="32"/>
        <v>0</v>
      </c>
      <c r="AI118" s="131">
        <f t="shared" si="33"/>
        <v>0</v>
      </c>
      <c r="AJ118" s="132">
        <f t="shared" si="34"/>
        <v>0</v>
      </c>
      <c r="AK118" s="128">
        <f t="shared" si="35"/>
        <v>4</v>
      </c>
      <c r="AL118" s="40">
        <f t="shared" si="36"/>
        <v>0</v>
      </c>
      <c r="AM118" s="40">
        <f t="shared" si="37"/>
        <v>0</v>
      </c>
      <c r="AN118" s="40">
        <f t="shared" si="38"/>
        <v>0</v>
      </c>
      <c r="AO118" s="40">
        <f t="shared" si="39"/>
        <v>0</v>
      </c>
      <c r="AP118" s="76">
        <f t="shared" si="40"/>
        <v>0</v>
      </c>
      <c r="AQ118" s="127">
        <f t="shared" si="41"/>
        <v>1</v>
      </c>
      <c r="AR118" s="41">
        <v>0</v>
      </c>
      <c r="AS118" s="41">
        <f t="shared" si="42"/>
        <v>0</v>
      </c>
      <c r="AT118" s="156"/>
      <c r="AU118" s="156"/>
      <c r="AV118" s="156">
        <v>0</v>
      </c>
      <c r="AW118" s="157">
        <f t="shared" si="44"/>
        <v>1</v>
      </c>
      <c r="AX118" s="156"/>
      <c r="AY118" s="156"/>
      <c r="AZ118" s="156"/>
      <c r="BA118" s="156"/>
      <c r="BB118" s="158"/>
      <c r="BC118" s="158"/>
      <c r="BD118" s="32">
        <v>0</v>
      </c>
    </row>
    <row r="119" spans="1:56" s="152" customFormat="1" ht="72">
      <c r="A119" s="153" t="s">
        <v>545</v>
      </c>
      <c r="B119" s="40" t="s">
        <v>20</v>
      </c>
      <c r="C119" s="40" t="s">
        <v>256</v>
      </c>
      <c r="D119" s="40">
        <v>500501</v>
      </c>
      <c r="E119" s="40" t="s">
        <v>604</v>
      </c>
      <c r="F119" s="40" t="s">
        <v>605</v>
      </c>
      <c r="G119" s="40">
        <v>2</v>
      </c>
      <c r="H119" s="76">
        <v>1</v>
      </c>
      <c r="I119" s="76">
        <v>4</v>
      </c>
      <c r="J119" s="40" t="s">
        <v>192</v>
      </c>
      <c r="K119" s="110">
        <v>17277440.482113533</v>
      </c>
      <c r="L119" s="211">
        <v>0</v>
      </c>
      <c r="M119" s="211" t="s">
        <v>514</v>
      </c>
      <c r="N119" s="212">
        <v>0</v>
      </c>
      <c r="O119" s="213">
        <v>0</v>
      </c>
      <c r="P119" s="213">
        <v>0</v>
      </c>
      <c r="Q119" s="211">
        <v>0</v>
      </c>
      <c r="R119" s="211">
        <v>0</v>
      </c>
      <c r="S119" s="213">
        <v>0</v>
      </c>
      <c r="T119" s="213">
        <v>0</v>
      </c>
      <c r="U119" s="213">
        <v>0</v>
      </c>
      <c r="V119" s="213">
        <v>0</v>
      </c>
      <c r="W119" s="213">
        <v>0</v>
      </c>
      <c r="X119" s="211">
        <v>0</v>
      </c>
      <c r="Y119" s="211">
        <v>0</v>
      </c>
      <c r="Z119" s="131">
        <f t="shared" si="24"/>
        <v>0</v>
      </c>
      <c r="AA119" s="131">
        <f t="shared" si="25"/>
        <v>0</v>
      </c>
      <c r="AB119" s="131">
        <f t="shared" si="26"/>
        <v>0</v>
      </c>
      <c r="AC119" s="131">
        <f t="shared" si="27"/>
        <v>1</v>
      </c>
      <c r="AD119" s="131">
        <f t="shared" si="28"/>
        <v>0</v>
      </c>
      <c r="AE119" s="127">
        <f t="shared" si="29"/>
        <v>0</v>
      </c>
      <c r="AF119" s="131">
        <f t="shared" si="30"/>
        <v>0</v>
      </c>
      <c r="AG119" s="131">
        <f t="shared" si="31"/>
        <v>0</v>
      </c>
      <c r="AH119" s="131">
        <f t="shared" si="32"/>
        <v>0</v>
      </c>
      <c r="AI119" s="131">
        <f t="shared" si="33"/>
        <v>4</v>
      </c>
      <c r="AJ119" s="132">
        <f t="shared" si="34"/>
        <v>0</v>
      </c>
      <c r="AK119" s="128">
        <f t="shared" si="35"/>
        <v>0</v>
      </c>
      <c r="AL119" s="40">
        <f t="shared" si="36"/>
        <v>0</v>
      </c>
      <c r="AM119" s="40">
        <f t="shared" si="37"/>
        <v>0</v>
      </c>
      <c r="AN119" s="40">
        <f t="shared" si="38"/>
        <v>0</v>
      </c>
      <c r="AO119" s="40">
        <f t="shared" si="39"/>
        <v>1</v>
      </c>
      <c r="AP119" s="76">
        <f t="shared" si="40"/>
        <v>0</v>
      </c>
      <c r="AQ119" s="127">
        <f t="shared" si="41"/>
        <v>0</v>
      </c>
      <c r="AR119" s="41">
        <v>0</v>
      </c>
      <c r="AS119" s="41">
        <f t="shared" si="42"/>
        <v>0</v>
      </c>
      <c r="AT119" s="156"/>
      <c r="AU119" s="156"/>
      <c r="AV119" s="156">
        <v>0</v>
      </c>
      <c r="AW119" s="157">
        <f t="shared" si="44"/>
        <v>1</v>
      </c>
      <c r="AX119" s="156"/>
      <c r="AY119" s="156"/>
      <c r="AZ119" s="156"/>
      <c r="BA119" s="156"/>
      <c r="BB119" s="158"/>
      <c r="BC119" s="158"/>
      <c r="BD119" s="32">
        <v>1</v>
      </c>
    </row>
    <row r="120" spans="1:56" s="152" customFormat="1" ht="72">
      <c r="A120" s="153" t="s">
        <v>545</v>
      </c>
      <c r="B120" s="40" t="s">
        <v>20</v>
      </c>
      <c r="C120" s="40" t="s">
        <v>256</v>
      </c>
      <c r="D120" s="40">
        <v>103024</v>
      </c>
      <c r="E120" s="40" t="s">
        <v>606</v>
      </c>
      <c r="F120" s="40" t="s">
        <v>607</v>
      </c>
      <c r="G120" s="40">
        <v>3</v>
      </c>
      <c r="H120" s="76">
        <v>1</v>
      </c>
      <c r="I120" s="76">
        <v>2</v>
      </c>
      <c r="J120" s="40" t="s">
        <v>211</v>
      </c>
      <c r="K120" s="110">
        <v>21460349.414764199</v>
      </c>
      <c r="L120" s="211">
        <v>0</v>
      </c>
      <c r="M120" s="211" t="s">
        <v>582</v>
      </c>
      <c r="N120" s="212">
        <v>0.1</v>
      </c>
      <c r="O120" s="213">
        <v>0</v>
      </c>
      <c r="P120" s="213">
        <v>0</v>
      </c>
      <c r="Q120" s="211">
        <v>0</v>
      </c>
      <c r="R120" s="211">
        <v>0</v>
      </c>
      <c r="S120" s="213">
        <v>0</v>
      </c>
      <c r="T120" s="213">
        <v>0</v>
      </c>
      <c r="U120" s="213">
        <v>0</v>
      </c>
      <c r="V120" s="213">
        <v>0</v>
      </c>
      <c r="W120" s="213">
        <v>0</v>
      </c>
      <c r="X120" s="211">
        <v>0</v>
      </c>
      <c r="Y120" s="211">
        <v>0</v>
      </c>
      <c r="Z120" s="131">
        <f t="shared" si="24"/>
        <v>0</v>
      </c>
      <c r="AA120" s="131">
        <f t="shared" si="25"/>
        <v>0</v>
      </c>
      <c r="AB120" s="131">
        <f t="shared" si="26"/>
        <v>0</v>
      </c>
      <c r="AC120" s="131">
        <f t="shared" si="27"/>
        <v>0</v>
      </c>
      <c r="AD120" s="131">
        <f t="shared" si="28"/>
        <v>0</v>
      </c>
      <c r="AE120" s="127">
        <f t="shared" si="29"/>
        <v>1</v>
      </c>
      <c r="AF120" s="131">
        <f t="shared" si="30"/>
        <v>0</v>
      </c>
      <c r="AG120" s="131">
        <f t="shared" si="31"/>
        <v>0</v>
      </c>
      <c r="AH120" s="131">
        <f t="shared" si="32"/>
        <v>0</v>
      </c>
      <c r="AI120" s="131">
        <f t="shared" si="33"/>
        <v>0</v>
      </c>
      <c r="AJ120" s="132">
        <f t="shared" si="34"/>
        <v>0</v>
      </c>
      <c r="AK120" s="128">
        <f t="shared" si="35"/>
        <v>2</v>
      </c>
      <c r="AL120" s="40">
        <f t="shared" si="36"/>
        <v>0</v>
      </c>
      <c r="AM120" s="40">
        <f t="shared" si="37"/>
        <v>0</v>
      </c>
      <c r="AN120" s="40">
        <f t="shared" si="38"/>
        <v>0</v>
      </c>
      <c r="AO120" s="40">
        <f t="shared" si="39"/>
        <v>0</v>
      </c>
      <c r="AP120" s="76">
        <f t="shared" si="40"/>
        <v>0</v>
      </c>
      <c r="AQ120" s="127">
        <f t="shared" si="41"/>
        <v>1</v>
      </c>
      <c r="AR120" s="41">
        <v>0.1</v>
      </c>
      <c r="AS120" s="41">
        <f t="shared" si="42"/>
        <v>0</v>
      </c>
      <c r="AT120" s="156"/>
      <c r="AU120" s="156"/>
      <c r="AV120" s="156">
        <v>0</v>
      </c>
      <c r="AW120" s="157">
        <f t="shared" si="44"/>
        <v>1</v>
      </c>
      <c r="AX120" s="156"/>
      <c r="AY120" s="156"/>
      <c r="AZ120" s="156"/>
      <c r="BA120" s="156"/>
      <c r="BB120" s="158"/>
      <c r="BC120" s="158"/>
      <c r="BD120" s="32">
        <v>1</v>
      </c>
    </row>
    <row r="121" spans="1:56" s="152" customFormat="1" ht="72">
      <c r="A121" s="153" t="s">
        <v>545</v>
      </c>
      <c r="B121" s="40" t="s">
        <v>20</v>
      </c>
      <c r="C121" s="40" t="s">
        <v>256</v>
      </c>
      <c r="D121" s="40">
        <v>103024</v>
      </c>
      <c r="E121" s="40" t="s">
        <v>606</v>
      </c>
      <c r="F121" s="40" t="s">
        <v>607</v>
      </c>
      <c r="G121" s="40">
        <v>3</v>
      </c>
      <c r="H121" s="40"/>
      <c r="I121" s="76">
        <v>2</v>
      </c>
      <c r="J121" s="40" t="s">
        <v>608</v>
      </c>
      <c r="K121" s="110">
        <v>6520</v>
      </c>
      <c r="L121" s="211">
        <v>0</v>
      </c>
      <c r="M121" s="211" t="s">
        <v>582</v>
      </c>
      <c r="N121" s="212">
        <v>0.11</v>
      </c>
      <c r="O121" s="213">
        <v>0</v>
      </c>
      <c r="P121" s="213">
        <v>0</v>
      </c>
      <c r="Q121" s="211">
        <v>0</v>
      </c>
      <c r="R121" s="211">
        <v>0</v>
      </c>
      <c r="S121" s="213">
        <v>0</v>
      </c>
      <c r="T121" s="213">
        <v>0</v>
      </c>
      <c r="U121" s="213">
        <v>0</v>
      </c>
      <c r="V121" s="213">
        <v>0</v>
      </c>
      <c r="W121" s="213">
        <v>0</v>
      </c>
      <c r="X121" s="211">
        <v>0</v>
      </c>
      <c r="Y121" s="211">
        <v>0</v>
      </c>
      <c r="Z121" s="131">
        <f t="shared" si="24"/>
        <v>0</v>
      </c>
      <c r="AA121" s="131">
        <f t="shared" si="25"/>
        <v>0</v>
      </c>
      <c r="AB121" s="131">
        <f t="shared" si="26"/>
        <v>0</v>
      </c>
      <c r="AC121" s="131">
        <f t="shared" si="27"/>
        <v>0</v>
      </c>
      <c r="AD121" s="131">
        <f t="shared" si="28"/>
        <v>0</v>
      </c>
      <c r="AE121" s="127">
        <f t="shared" si="29"/>
        <v>1</v>
      </c>
      <c r="AF121" s="131">
        <f t="shared" si="30"/>
        <v>0</v>
      </c>
      <c r="AG121" s="131">
        <f t="shared" si="31"/>
        <v>0</v>
      </c>
      <c r="AH121" s="131">
        <f t="shared" si="32"/>
        <v>0</v>
      </c>
      <c r="AI121" s="131">
        <f t="shared" si="33"/>
        <v>0</v>
      </c>
      <c r="AJ121" s="132">
        <f t="shared" si="34"/>
        <v>0</v>
      </c>
      <c r="AK121" s="128">
        <f t="shared" si="35"/>
        <v>2</v>
      </c>
      <c r="AL121" s="40">
        <f t="shared" si="36"/>
        <v>0</v>
      </c>
      <c r="AM121" s="40">
        <f t="shared" si="37"/>
        <v>0</v>
      </c>
      <c r="AN121" s="40">
        <f t="shared" si="38"/>
        <v>0</v>
      </c>
      <c r="AO121" s="40">
        <f t="shared" si="39"/>
        <v>0</v>
      </c>
      <c r="AP121" s="76">
        <f t="shared" si="40"/>
        <v>0</v>
      </c>
      <c r="AQ121" s="127">
        <f t="shared" si="41"/>
        <v>0</v>
      </c>
      <c r="AR121" s="41">
        <v>0.11</v>
      </c>
      <c r="AS121" s="41">
        <f t="shared" si="42"/>
        <v>0</v>
      </c>
      <c r="AT121" s="156"/>
      <c r="AU121" s="156"/>
      <c r="AV121" s="156">
        <v>0</v>
      </c>
      <c r="AW121" s="157">
        <f t="shared" si="44"/>
        <v>0</v>
      </c>
      <c r="AX121" s="156"/>
      <c r="AY121" s="156"/>
      <c r="AZ121" s="156"/>
      <c r="BA121" s="156"/>
      <c r="BB121" s="158"/>
      <c r="BC121" s="158"/>
      <c r="BD121" s="32">
        <v>1</v>
      </c>
    </row>
    <row r="122" spans="1:56" s="152" customFormat="1" ht="72">
      <c r="A122" s="153" t="s">
        <v>545</v>
      </c>
      <c r="B122" s="40" t="s">
        <v>20</v>
      </c>
      <c r="C122" s="40" t="s">
        <v>272</v>
      </c>
      <c r="D122" s="40">
        <v>104240</v>
      </c>
      <c r="E122" s="40" t="s">
        <v>609</v>
      </c>
      <c r="F122" s="40" t="s">
        <v>610</v>
      </c>
      <c r="G122" s="40">
        <v>0</v>
      </c>
      <c r="H122" s="76">
        <v>1</v>
      </c>
      <c r="I122" s="76">
        <v>3</v>
      </c>
      <c r="J122" s="40" t="s">
        <v>611</v>
      </c>
      <c r="K122" s="110">
        <v>17024914.59</v>
      </c>
      <c r="L122" s="211">
        <v>0</v>
      </c>
      <c r="M122" s="211" t="s">
        <v>514</v>
      </c>
      <c r="N122" s="212">
        <v>0</v>
      </c>
      <c r="O122" s="213">
        <v>0</v>
      </c>
      <c r="P122" s="213">
        <v>0</v>
      </c>
      <c r="Q122" s="211">
        <v>0</v>
      </c>
      <c r="R122" s="211">
        <v>0</v>
      </c>
      <c r="S122" s="213">
        <v>0</v>
      </c>
      <c r="T122" s="213">
        <v>0</v>
      </c>
      <c r="U122" s="213">
        <v>0</v>
      </c>
      <c r="V122" s="213">
        <v>0</v>
      </c>
      <c r="W122" s="213">
        <v>0</v>
      </c>
      <c r="X122" s="211">
        <v>0</v>
      </c>
      <c r="Y122" s="211">
        <v>0</v>
      </c>
      <c r="Z122" s="131">
        <f t="shared" si="24"/>
        <v>0</v>
      </c>
      <c r="AA122" s="131">
        <f t="shared" si="25"/>
        <v>0</v>
      </c>
      <c r="AB122" s="131">
        <f t="shared" si="26"/>
        <v>0</v>
      </c>
      <c r="AC122" s="131">
        <f t="shared" si="27"/>
        <v>1</v>
      </c>
      <c r="AD122" s="131">
        <f t="shared" si="28"/>
        <v>0</v>
      </c>
      <c r="AE122" s="127">
        <f t="shared" si="29"/>
        <v>0</v>
      </c>
      <c r="AF122" s="131">
        <f t="shared" si="30"/>
        <v>0</v>
      </c>
      <c r="AG122" s="131">
        <f t="shared" si="31"/>
        <v>0</v>
      </c>
      <c r="AH122" s="131">
        <f t="shared" si="32"/>
        <v>0</v>
      </c>
      <c r="AI122" s="131">
        <f t="shared" si="33"/>
        <v>3</v>
      </c>
      <c r="AJ122" s="132">
        <f t="shared" si="34"/>
        <v>0</v>
      </c>
      <c r="AK122" s="128">
        <f t="shared" si="35"/>
        <v>0</v>
      </c>
      <c r="AL122" s="40">
        <f t="shared" si="36"/>
        <v>0</v>
      </c>
      <c r="AM122" s="40">
        <f t="shared" si="37"/>
        <v>0</v>
      </c>
      <c r="AN122" s="40">
        <f t="shared" si="38"/>
        <v>0</v>
      </c>
      <c r="AO122" s="40">
        <f t="shared" si="39"/>
        <v>1</v>
      </c>
      <c r="AP122" s="76">
        <f t="shared" si="40"/>
        <v>0</v>
      </c>
      <c r="AQ122" s="127">
        <f t="shared" si="41"/>
        <v>0</v>
      </c>
      <c r="AR122" s="41">
        <v>0</v>
      </c>
      <c r="AS122" s="41">
        <f t="shared" si="42"/>
        <v>0</v>
      </c>
      <c r="AT122" s="156"/>
      <c r="AU122" s="156"/>
      <c r="AV122" s="156">
        <v>0</v>
      </c>
      <c r="AW122" s="157">
        <f t="shared" si="44"/>
        <v>1</v>
      </c>
      <c r="AX122" s="156"/>
      <c r="AY122" s="156"/>
      <c r="AZ122" s="156"/>
      <c r="BA122" s="156"/>
      <c r="BB122" s="158"/>
      <c r="BC122" s="158"/>
      <c r="BD122" s="32">
        <v>1</v>
      </c>
    </row>
    <row r="123" spans="1:56" s="152" customFormat="1" ht="108">
      <c r="A123" s="153" t="s">
        <v>545</v>
      </c>
      <c r="B123" s="40" t="s">
        <v>20</v>
      </c>
      <c r="C123" s="40" t="s">
        <v>272</v>
      </c>
      <c r="D123" s="40">
        <v>104297</v>
      </c>
      <c r="E123" s="40" t="s">
        <v>612</v>
      </c>
      <c r="F123" s="40" t="s">
        <v>613</v>
      </c>
      <c r="G123" s="40">
        <v>0</v>
      </c>
      <c r="H123" s="76">
        <v>1</v>
      </c>
      <c r="I123" s="76">
        <v>3</v>
      </c>
      <c r="J123" s="40" t="s">
        <v>611</v>
      </c>
      <c r="K123" s="110">
        <v>16810212.340384502</v>
      </c>
      <c r="L123" s="211">
        <v>0</v>
      </c>
      <c r="M123" s="211" t="s">
        <v>514</v>
      </c>
      <c r="N123" s="212">
        <v>0</v>
      </c>
      <c r="O123" s="213">
        <v>0</v>
      </c>
      <c r="P123" s="213">
        <v>0</v>
      </c>
      <c r="Q123" s="211">
        <v>0</v>
      </c>
      <c r="R123" s="211">
        <v>0</v>
      </c>
      <c r="S123" s="213">
        <v>0</v>
      </c>
      <c r="T123" s="213">
        <v>0</v>
      </c>
      <c r="U123" s="213">
        <v>0</v>
      </c>
      <c r="V123" s="213">
        <v>0</v>
      </c>
      <c r="W123" s="213">
        <v>0</v>
      </c>
      <c r="X123" s="211">
        <v>0</v>
      </c>
      <c r="Y123" s="211" t="s">
        <v>614</v>
      </c>
      <c r="Z123" s="131">
        <f t="shared" si="24"/>
        <v>0</v>
      </c>
      <c r="AA123" s="131">
        <f t="shared" si="25"/>
        <v>0</v>
      </c>
      <c r="AB123" s="131">
        <f t="shared" si="26"/>
        <v>0</v>
      </c>
      <c r="AC123" s="131">
        <f t="shared" si="27"/>
        <v>1</v>
      </c>
      <c r="AD123" s="131">
        <f t="shared" si="28"/>
        <v>0</v>
      </c>
      <c r="AE123" s="127">
        <f t="shared" si="29"/>
        <v>0</v>
      </c>
      <c r="AF123" s="131">
        <f t="shared" si="30"/>
        <v>0</v>
      </c>
      <c r="AG123" s="131">
        <f t="shared" si="31"/>
        <v>0</v>
      </c>
      <c r="AH123" s="131">
        <f t="shared" si="32"/>
        <v>0</v>
      </c>
      <c r="AI123" s="131">
        <f t="shared" si="33"/>
        <v>3</v>
      </c>
      <c r="AJ123" s="132">
        <f t="shared" si="34"/>
        <v>0</v>
      </c>
      <c r="AK123" s="128">
        <f t="shared" si="35"/>
        <v>0</v>
      </c>
      <c r="AL123" s="40">
        <f t="shared" si="36"/>
        <v>0</v>
      </c>
      <c r="AM123" s="40">
        <f t="shared" si="37"/>
        <v>0</v>
      </c>
      <c r="AN123" s="40">
        <f t="shared" si="38"/>
        <v>0</v>
      </c>
      <c r="AO123" s="40">
        <f t="shared" si="39"/>
        <v>1</v>
      </c>
      <c r="AP123" s="76">
        <f t="shared" si="40"/>
        <v>0</v>
      </c>
      <c r="AQ123" s="127">
        <f t="shared" si="41"/>
        <v>0</v>
      </c>
      <c r="AR123" s="41">
        <v>0</v>
      </c>
      <c r="AS123" s="41">
        <f t="shared" si="42"/>
        <v>0</v>
      </c>
      <c r="AT123" s="156"/>
      <c r="AU123" s="156"/>
      <c r="AV123" s="156">
        <v>0</v>
      </c>
      <c r="AW123" s="157">
        <f t="shared" si="44"/>
        <v>1</v>
      </c>
      <c r="AX123" s="156"/>
      <c r="AY123" s="156"/>
      <c r="AZ123" s="156"/>
      <c r="BA123" s="156"/>
      <c r="BB123" s="158"/>
      <c r="BC123" s="158"/>
      <c r="BD123" s="32">
        <v>1</v>
      </c>
    </row>
    <row r="124" spans="1:56" s="152" customFormat="1" ht="72">
      <c r="A124" s="153" t="s">
        <v>545</v>
      </c>
      <c r="B124" s="40" t="s">
        <v>21</v>
      </c>
      <c r="C124" s="40" t="s">
        <v>615</v>
      </c>
      <c r="D124" s="40">
        <v>157509</v>
      </c>
      <c r="E124" s="40" t="s">
        <v>616</v>
      </c>
      <c r="F124" s="40" t="s">
        <v>617</v>
      </c>
      <c r="G124" s="40">
        <v>0</v>
      </c>
      <c r="H124" s="76">
        <v>1</v>
      </c>
      <c r="I124" s="76">
        <v>3</v>
      </c>
      <c r="J124" s="40" t="s">
        <v>618</v>
      </c>
      <c r="K124" s="110">
        <v>17990219.995955124</v>
      </c>
      <c r="L124" s="215"/>
      <c r="M124" s="211" t="s">
        <v>514</v>
      </c>
      <c r="N124" s="195">
        <v>0.46</v>
      </c>
      <c r="O124" s="216"/>
      <c r="P124" s="214"/>
      <c r="Q124" s="27"/>
      <c r="R124" s="27"/>
      <c r="S124" s="214"/>
      <c r="T124" s="214"/>
      <c r="U124" s="214"/>
      <c r="V124" s="214"/>
      <c r="W124" s="214"/>
      <c r="X124" s="99"/>
      <c r="Y124" s="40"/>
      <c r="Z124" s="131">
        <f t="shared" si="24"/>
        <v>0</v>
      </c>
      <c r="AA124" s="131">
        <f t="shared" si="25"/>
        <v>0</v>
      </c>
      <c r="AB124" s="131">
        <f t="shared" si="26"/>
        <v>0</v>
      </c>
      <c r="AC124" s="131">
        <f t="shared" si="27"/>
        <v>1</v>
      </c>
      <c r="AD124" s="131">
        <f t="shared" si="28"/>
        <v>0</v>
      </c>
      <c r="AE124" s="127">
        <f t="shared" si="29"/>
        <v>0</v>
      </c>
      <c r="AF124" s="131">
        <f t="shared" si="30"/>
        <v>0</v>
      </c>
      <c r="AG124" s="131">
        <f t="shared" si="31"/>
        <v>0</v>
      </c>
      <c r="AH124" s="131">
        <f t="shared" si="32"/>
        <v>0</v>
      </c>
      <c r="AI124" s="131">
        <f t="shared" si="33"/>
        <v>3</v>
      </c>
      <c r="AJ124" s="132">
        <f t="shared" si="34"/>
        <v>0</v>
      </c>
      <c r="AK124" s="128">
        <f t="shared" si="35"/>
        <v>0</v>
      </c>
      <c r="AL124" s="40">
        <f t="shared" si="36"/>
        <v>0</v>
      </c>
      <c r="AM124" s="40">
        <f t="shared" si="37"/>
        <v>0</v>
      </c>
      <c r="AN124" s="40">
        <f t="shared" si="38"/>
        <v>0</v>
      </c>
      <c r="AO124" s="40">
        <f t="shared" si="39"/>
        <v>1</v>
      </c>
      <c r="AP124" s="76">
        <f t="shared" si="40"/>
        <v>0</v>
      </c>
      <c r="AQ124" s="127">
        <f t="shared" si="41"/>
        <v>0</v>
      </c>
      <c r="AR124" s="41">
        <v>0.46</v>
      </c>
      <c r="AS124" s="41">
        <f t="shared" si="42"/>
        <v>0</v>
      </c>
      <c r="AT124" s="156"/>
      <c r="AU124" s="156"/>
      <c r="AV124" s="156">
        <v>0</v>
      </c>
      <c r="AW124" s="157">
        <f t="shared" si="44"/>
        <v>1</v>
      </c>
      <c r="AX124" s="156"/>
      <c r="AY124" s="156"/>
      <c r="AZ124" s="156"/>
      <c r="BA124" s="156"/>
      <c r="BB124" s="158"/>
      <c r="BC124" s="158"/>
      <c r="BD124" s="32">
        <v>1</v>
      </c>
    </row>
    <row r="125" spans="1:56" s="152" customFormat="1" ht="72">
      <c r="A125" s="153" t="s">
        <v>545</v>
      </c>
      <c r="B125" s="40" t="s">
        <v>21</v>
      </c>
      <c r="C125" s="40" t="s">
        <v>619</v>
      </c>
      <c r="D125" s="40">
        <v>104651</v>
      </c>
      <c r="E125" s="40" t="s">
        <v>620</v>
      </c>
      <c r="F125" s="40" t="s">
        <v>621</v>
      </c>
      <c r="G125" s="40">
        <v>1</v>
      </c>
      <c r="H125" s="76">
        <v>1</v>
      </c>
      <c r="I125" s="76">
        <v>4</v>
      </c>
      <c r="J125" s="40" t="s">
        <v>192</v>
      </c>
      <c r="K125" s="110">
        <v>18332263.579999998</v>
      </c>
      <c r="L125" s="215"/>
      <c r="M125" s="211" t="s">
        <v>582</v>
      </c>
      <c r="N125" s="195">
        <v>0</v>
      </c>
      <c r="O125" s="216"/>
      <c r="P125" s="214"/>
      <c r="Q125" s="27"/>
      <c r="R125" s="27"/>
      <c r="S125" s="214"/>
      <c r="T125" s="214"/>
      <c r="U125" s="214"/>
      <c r="V125" s="214"/>
      <c r="W125" s="214"/>
      <c r="X125" s="99"/>
      <c r="Y125" s="40"/>
      <c r="Z125" s="131">
        <f t="shared" si="24"/>
        <v>0</v>
      </c>
      <c r="AA125" s="131">
        <f t="shared" si="25"/>
        <v>0</v>
      </c>
      <c r="AB125" s="131">
        <f t="shared" si="26"/>
        <v>0</v>
      </c>
      <c r="AC125" s="131">
        <f t="shared" si="27"/>
        <v>0</v>
      </c>
      <c r="AD125" s="131">
        <f t="shared" si="28"/>
        <v>0</v>
      </c>
      <c r="AE125" s="127">
        <f t="shared" si="29"/>
        <v>1</v>
      </c>
      <c r="AF125" s="131">
        <f t="shared" si="30"/>
        <v>0</v>
      </c>
      <c r="AG125" s="131">
        <f t="shared" si="31"/>
        <v>0</v>
      </c>
      <c r="AH125" s="131">
        <f t="shared" si="32"/>
        <v>0</v>
      </c>
      <c r="AI125" s="131">
        <f t="shared" si="33"/>
        <v>0</v>
      </c>
      <c r="AJ125" s="132">
        <f t="shared" si="34"/>
        <v>0</v>
      </c>
      <c r="AK125" s="128">
        <f t="shared" si="35"/>
        <v>4</v>
      </c>
      <c r="AL125" s="40">
        <f t="shared" si="36"/>
        <v>0</v>
      </c>
      <c r="AM125" s="40">
        <f t="shared" si="37"/>
        <v>0</v>
      </c>
      <c r="AN125" s="40">
        <f t="shared" si="38"/>
        <v>0</v>
      </c>
      <c r="AO125" s="40">
        <f t="shared" si="39"/>
        <v>0</v>
      </c>
      <c r="AP125" s="76">
        <f t="shared" si="40"/>
        <v>0</v>
      </c>
      <c r="AQ125" s="127">
        <f t="shared" si="41"/>
        <v>1</v>
      </c>
      <c r="AR125" s="41">
        <v>0</v>
      </c>
      <c r="AS125" s="41">
        <f t="shared" si="42"/>
        <v>0</v>
      </c>
      <c r="AT125" s="156"/>
      <c r="AU125" s="156"/>
      <c r="AV125" s="156">
        <v>0</v>
      </c>
      <c r="AW125" s="157">
        <f t="shared" si="44"/>
        <v>1</v>
      </c>
      <c r="AX125" s="156"/>
      <c r="AY125" s="156"/>
      <c r="AZ125" s="156"/>
      <c r="BA125" s="156"/>
      <c r="BB125" s="158"/>
      <c r="BC125" s="158"/>
      <c r="BD125" s="32">
        <v>1</v>
      </c>
    </row>
    <row r="126" spans="1:56" s="152" customFormat="1" ht="72">
      <c r="A126" s="153" t="s">
        <v>545</v>
      </c>
      <c r="B126" s="40" t="s">
        <v>21</v>
      </c>
      <c r="C126" s="40" t="s">
        <v>619</v>
      </c>
      <c r="D126" s="40">
        <v>500119</v>
      </c>
      <c r="E126" s="40" t="s">
        <v>622</v>
      </c>
      <c r="F126" s="40" t="s">
        <v>623</v>
      </c>
      <c r="G126" s="40">
        <v>2</v>
      </c>
      <c r="H126" s="76">
        <v>1</v>
      </c>
      <c r="I126" s="76">
        <v>3</v>
      </c>
      <c r="J126" s="40" t="s">
        <v>581</v>
      </c>
      <c r="K126" s="110">
        <v>17423919.510000002</v>
      </c>
      <c r="L126" s="215"/>
      <c r="M126" s="211" t="s">
        <v>514</v>
      </c>
      <c r="N126" s="195">
        <v>0.2</v>
      </c>
      <c r="O126" s="216"/>
      <c r="P126" s="214"/>
      <c r="Q126" s="27"/>
      <c r="R126" s="27"/>
      <c r="S126" s="214"/>
      <c r="T126" s="214"/>
      <c r="U126" s="214"/>
      <c r="V126" s="214"/>
      <c r="W126" s="214"/>
      <c r="X126" s="99"/>
      <c r="Y126" s="40"/>
      <c r="Z126" s="131">
        <f t="shared" si="24"/>
        <v>0</v>
      </c>
      <c r="AA126" s="131">
        <f t="shared" si="25"/>
        <v>0</v>
      </c>
      <c r="AB126" s="131">
        <f t="shared" si="26"/>
        <v>0</v>
      </c>
      <c r="AC126" s="131">
        <f t="shared" si="27"/>
        <v>1</v>
      </c>
      <c r="AD126" s="131">
        <f t="shared" si="28"/>
        <v>0</v>
      </c>
      <c r="AE126" s="127">
        <f t="shared" si="29"/>
        <v>0</v>
      </c>
      <c r="AF126" s="131">
        <f t="shared" si="30"/>
        <v>0</v>
      </c>
      <c r="AG126" s="131">
        <f t="shared" si="31"/>
        <v>0</v>
      </c>
      <c r="AH126" s="131">
        <f t="shared" si="32"/>
        <v>0</v>
      </c>
      <c r="AI126" s="131">
        <f t="shared" si="33"/>
        <v>3</v>
      </c>
      <c r="AJ126" s="132">
        <f t="shared" si="34"/>
        <v>0</v>
      </c>
      <c r="AK126" s="128">
        <f t="shared" si="35"/>
        <v>0</v>
      </c>
      <c r="AL126" s="40">
        <f t="shared" si="36"/>
        <v>0</v>
      </c>
      <c r="AM126" s="40">
        <f t="shared" si="37"/>
        <v>0</v>
      </c>
      <c r="AN126" s="40">
        <f t="shared" si="38"/>
        <v>0</v>
      </c>
      <c r="AO126" s="40">
        <f t="shared" si="39"/>
        <v>1</v>
      </c>
      <c r="AP126" s="76">
        <f t="shared" si="40"/>
        <v>0</v>
      </c>
      <c r="AQ126" s="127">
        <f t="shared" si="41"/>
        <v>0</v>
      </c>
      <c r="AR126" s="41">
        <v>0.2</v>
      </c>
      <c r="AS126" s="41">
        <f t="shared" si="42"/>
        <v>0</v>
      </c>
      <c r="AT126" s="156"/>
      <c r="AU126" s="156"/>
      <c r="AV126" s="156">
        <v>0</v>
      </c>
      <c r="AW126" s="157">
        <f t="shared" si="44"/>
        <v>1</v>
      </c>
      <c r="AX126" s="156"/>
      <c r="AY126" s="156"/>
      <c r="AZ126" s="156"/>
      <c r="BA126" s="156"/>
      <c r="BB126" s="158"/>
      <c r="BC126" s="158"/>
      <c r="BD126" s="32">
        <v>1</v>
      </c>
    </row>
    <row r="127" spans="1:56" s="152" customFormat="1" ht="108">
      <c r="A127" s="153" t="s">
        <v>545</v>
      </c>
      <c r="B127" s="40" t="s">
        <v>21</v>
      </c>
      <c r="C127" s="40" t="s">
        <v>624</v>
      </c>
      <c r="D127" s="40">
        <v>158504</v>
      </c>
      <c r="E127" s="40" t="s">
        <v>625</v>
      </c>
      <c r="F127" s="40" t="s">
        <v>626</v>
      </c>
      <c r="G127" s="40">
        <v>1</v>
      </c>
      <c r="H127" s="76">
        <v>1</v>
      </c>
      <c r="I127" s="76">
        <v>4</v>
      </c>
      <c r="J127" s="40" t="s">
        <v>199</v>
      </c>
      <c r="K127" s="110">
        <v>17999033.742896918</v>
      </c>
      <c r="L127" s="215"/>
      <c r="M127" s="211" t="s">
        <v>582</v>
      </c>
      <c r="N127" s="195">
        <v>0.3</v>
      </c>
      <c r="O127" s="216"/>
      <c r="P127" s="214"/>
      <c r="Q127" s="27"/>
      <c r="R127" s="27"/>
      <c r="S127" s="214"/>
      <c r="T127" s="214"/>
      <c r="U127" s="214"/>
      <c r="V127" s="214"/>
      <c r="W127" s="214"/>
      <c r="X127" s="99" t="s">
        <v>627</v>
      </c>
      <c r="Y127" s="40" t="s">
        <v>628</v>
      </c>
      <c r="Z127" s="131">
        <f t="shared" si="24"/>
        <v>0</v>
      </c>
      <c r="AA127" s="131">
        <f t="shared" si="25"/>
        <v>0</v>
      </c>
      <c r="AB127" s="131">
        <f t="shared" si="26"/>
        <v>0</v>
      </c>
      <c r="AC127" s="131">
        <f t="shared" si="27"/>
        <v>0</v>
      </c>
      <c r="AD127" s="131">
        <f t="shared" si="28"/>
        <v>0</v>
      </c>
      <c r="AE127" s="127">
        <f t="shared" si="29"/>
        <v>1</v>
      </c>
      <c r="AF127" s="131">
        <f t="shared" si="30"/>
        <v>0</v>
      </c>
      <c r="AG127" s="131">
        <f t="shared" si="31"/>
        <v>0</v>
      </c>
      <c r="AH127" s="131">
        <f t="shared" si="32"/>
        <v>0</v>
      </c>
      <c r="AI127" s="131">
        <f t="shared" si="33"/>
        <v>0</v>
      </c>
      <c r="AJ127" s="132">
        <f t="shared" si="34"/>
        <v>0</v>
      </c>
      <c r="AK127" s="128">
        <f t="shared" si="35"/>
        <v>4</v>
      </c>
      <c r="AL127" s="40">
        <f t="shared" si="36"/>
        <v>0</v>
      </c>
      <c r="AM127" s="40">
        <f t="shared" si="37"/>
        <v>0</v>
      </c>
      <c r="AN127" s="40">
        <f t="shared" si="38"/>
        <v>0</v>
      </c>
      <c r="AO127" s="40">
        <f t="shared" si="39"/>
        <v>0</v>
      </c>
      <c r="AP127" s="76">
        <f t="shared" si="40"/>
        <v>0</v>
      </c>
      <c r="AQ127" s="127">
        <f t="shared" si="41"/>
        <v>1</v>
      </c>
      <c r="AR127" s="41">
        <v>0.3</v>
      </c>
      <c r="AS127" s="41">
        <f t="shared" si="42"/>
        <v>0</v>
      </c>
      <c r="AT127" s="156"/>
      <c r="AU127" s="156"/>
      <c r="AV127" s="156">
        <v>0</v>
      </c>
      <c r="AW127" s="157">
        <f t="shared" si="44"/>
        <v>1</v>
      </c>
      <c r="AX127" s="156"/>
      <c r="AY127" s="156"/>
      <c r="AZ127" s="156"/>
      <c r="BA127" s="156"/>
      <c r="BB127" s="158"/>
      <c r="BC127" s="158"/>
      <c r="BD127" s="32">
        <v>1</v>
      </c>
    </row>
    <row r="128" spans="1:56" s="152" customFormat="1" ht="108">
      <c r="A128" s="153" t="s">
        <v>545</v>
      </c>
      <c r="B128" s="40" t="s">
        <v>21</v>
      </c>
      <c r="C128" s="40" t="s">
        <v>629</v>
      </c>
      <c r="D128" s="40">
        <v>105274</v>
      </c>
      <c r="E128" s="40" t="s">
        <v>630</v>
      </c>
      <c r="F128" s="40" t="s">
        <v>631</v>
      </c>
      <c r="G128" s="40">
        <v>1</v>
      </c>
      <c r="H128" s="76">
        <v>1</v>
      </c>
      <c r="I128" s="76">
        <v>2</v>
      </c>
      <c r="J128" s="40" t="s">
        <v>632</v>
      </c>
      <c r="K128" s="110">
        <v>4992620.9400000004</v>
      </c>
      <c r="L128" s="215"/>
      <c r="M128" s="211" t="s">
        <v>582</v>
      </c>
      <c r="N128" s="195">
        <v>0.4</v>
      </c>
      <c r="O128" s="216"/>
      <c r="P128" s="214"/>
      <c r="Q128" s="27"/>
      <c r="R128" s="27"/>
      <c r="S128" s="214"/>
      <c r="T128" s="214"/>
      <c r="U128" s="214"/>
      <c r="V128" s="214"/>
      <c r="W128" s="214"/>
      <c r="X128" s="99" t="s">
        <v>627</v>
      </c>
      <c r="Y128" s="40" t="s">
        <v>628</v>
      </c>
      <c r="Z128" s="131">
        <f t="shared" si="24"/>
        <v>0</v>
      </c>
      <c r="AA128" s="131">
        <f t="shared" si="25"/>
        <v>0</v>
      </c>
      <c r="AB128" s="131">
        <f t="shared" si="26"/>
        <v>0</v>
      </c>
      <c r="AC128" s="131">
        <f t="shared" si="27"/>
        <v>0</v>
      </c>
      <c r="AD128" s="131">
        <f t="shared" si="28"/>
        <v>0</v>
      </c>
      <c r="AE128" s="127">
        <f t="shared" si="29"/>
        <v>1</v>
      </c>
      <c r="AF128" s="131">
        <f t="shared" si="30"/>
        <v>0</v>
      </c>
      <c r="AG128" s="131">
        <f t="shared" si="31"/>
        <v>0</v>
      </c>
      <c r="AH128" s="131">
        <f t="shared" si="32"/>
        <v>0</v>
      </c>
      <c r="AI128" s="131">
        <f t="shared" si="33"/>
        <v>0</v>
      </c>
      <c r="AJ128" s="132">
        <f t="shared" si="34"/>
        <v>0</v>
      </c>
      <c r="AK128" s="128">
        <f t="shared" si="35"/>
        <v>2</v>
      </c>
      <c r="AL128" s="40">
        <f t="shared" si="36"/>
        <v>0</v>
      </c>
      <c r="AM128" s="40">
        <f t="shared" si="37"/>
        <v>0</v>
      </c>
      <c r="AN128" s="40">
        <f t="shared" si="38"/>
        <v>0</v>
      </c>
      <c r="AO128" s="40">
        <f t="shared" si="39"/>
        <v>0</v>
      </c>
      <c r="AP128" s="76">
        <f t="shared" si="40"/>
        <v>0</v>
      </c>
      <c r="AQ128" s="127">
        <f t="shared" si="41"/>
        <v>1</v>
      </c>
      <c r="AR128" s="41">
        <v>0.4</v>
      </c>
      <c r="AS128" s="41">
        <f t="shared" si="42"/>
        <v>0</v>
      </c>
      <c r="AT128" s="156"/>
      <c r="AU128" s="156"/>
      <c r="AV128" s="156">
        <v>0</v>
      </c>
      <c r="AW128" s="157">
        <f t="shared" si="44"/>
        <v>1</v>
      </c>
      <c r="AX128" s="156"/>
      <c r="AY128" s="156"/>
      <c r="AZ128" s="156"/>
      <c r="BA128" s="156"/>
      <c r="BB128" s="158"/>
      <c r="BC128" s="158"/>
      <c r="BD128" s="32">
        <v>0</v>
      </c>
    </row>
    <row r="129" spans="1:56" s="152" customFormat="1" ht="90">
      <c r="A129" s="153" t="s">
        <v>545</v>
      </c>
      <c r="B129" s="40" t="s">
        <v>21</v>
      </c>
      <c r="C129" s="40" t="s">
        <v>633</v>
      </c>
      <c r="D129" s="40">
        <v>306913</v>
      </c>
      <c r="E129" s="40" t="s">
        <v>634</v>
      </c>
      <c r="F129" s="40" t="s">
        <v>635</v>
      </c>
      <c r="G129" s="40">
        <v>2</v>
      </c>
      <c r="H129" s="76">
        <v>1</v>
      </c>
      <c r="I129" s="76">
        <v>2</v>
      </c>
      <c r="J129" s="40" t="s">
        <v>636</v>
      </c>
      <c r="K129" s="110">
        <v>5520405.3422785923</v>
      </c>
      <c r="L129" s="215"/>
      <c r="M129" s="211" t="s">
        <v>514</v>
      </c>
      <c r="N129" s="195">
        <v>0.7</v>
      </c>
      <c r="O129" s="216"/>
      <c r="P129" s="214"/>
      <c r="Q129" s="27"/>
      <c r="R129" s="27"/>
      <c r="S129" s="214"/>
      <c r="T129" s="214"/>
      <c r="U129" s="214"/>
      <c r="V129" s="214"/>
      <c r="W129" s="214"/>
      <c r="X129" s="99"/>
      <c r="Y129" s="40"/>
      <c r="Z129" s="131">
        <f t="shared" si="24"/>
        <v>0</v>
      </c>
      <c r="AA129" s="131">
        <f t="shared" si="25"/>
        <v>0</v>
      </c>
      <c r="AB129" s="131">
        <f t="shared" si="26"/>
        <v>0</v>
      </c>
      <c r="AC129" s="131">
        <f t="shared" si="27"/>
        <v>1</v>
      </c>
      <c r="AD129" s="131">
        <f t="shared" si="28"/>
        <v>0</v>
      </c>
      <c r="AE129" s="127">
        <f t="shared" si="29"/>
        <v>0</v>
      </c>
      <c r="AF129" s="131">
        <f t="shared" si="30"/>
        <v>0</v>
      </c>
      <c r="AG129" s="131">
        <f t="shared" si="31"/>
        <v>0</v>
      </c>
      <c r="AH129" s="131">
        <f t="shared" si="32"/>
        <v>0</v>
      </c>
      <c r="AI129" s="131">
        <f t="shared" si="33"/>
        <v>2</v>
      </c>
      <c r="AJ129" s="132">
        <f t="shared" si="34"/>
        <v>0</v>
      </c>
      <c r="AK129" s="128">
        <f t="shared" si="35"/>
        <v>0</v>
      </c>
      <c r="AL129" s="40">
        <f t="shared" si="36"/>
        <v>0</v>
      </c>
      <c r="AM129" s="40">
        <f t="shared" si="37"/>
        <v>0</v>
      </c>
      <c r="AN129" s="40">
        <f t="shared" si="38"/>
        <v>0</v>
      </c>
      <c r="AO129" s="40">
        <f t="shared" si="39"/>
        <v>1</v>
      </c>
      <c r="AP129" s="76">
        <f t="shared" si="40"/>
        <v>0</v>
      </c>
      <c r="AQ129" s="127">
        <f t="shared" si="41"/>
        <v>0</v>
      </c>
      <c r="AR129" s="41">
        <v>0.7</v>
      </c>
      <c r="AS129" s="41">
        <f t="shared" si="42"/>
        <v>0</v>
      </c>
      <c r="AT129" s="156"/>
      <c r="AU129" s="156"/>
      <c r="AV129" s="156">
        <v>0</v>
      </c>
      <c r="AW129" s="157">
        <f t="shared" si="44"/>
        <v>1</v>
      </c>
      <c r="AX129" s="156"/>
      <c r="AY129" s="156"/>
      <c r="AZ129" s="156"/>
      <c r="BA129" s="156"/>
      <c r="BB129" s="158"/>
      <c r="BC129" s="158"/>
      <c r="BD129" s="32">
        <v>0</v>
      </c>
    </row>
    <row r="130" spans="1:56" s="152" customFormat="1" ht="157.15">
      <c r="A130" s="153" t="s">
        <v>545</v>
      </c>
      <c r="B130" s="40" t="s">
        <v>21</v>
      </c>
      <c r="C130" s="40" t="s">
        <v>637</v>
      </c>
      <c r="D130" s="40">
        <v>106672</v>
      </c>
      <c r="E130" s="40" t="s">
        <v>638</v>
      </c>
      <c r="F130" s="40" t="s">
        <v>639</v>
      </c>
      <c r="G130" s="40">
        <v>1</v>
      </c>
      <c r="H130" s="76">
        <v>1</v>
      </c>
      <c r="I130" s="76">
        <v>4</v>
      </c>
      <c r="J130" s="40" t="s">
        <v>640</v>
      </c>
      <c r="K130" s="110">
        <v>8884909.3699999992</v>
      </c>
      <c r="L130" s="215"/>
      <c r="M130" s="211" t="s">
        <v>582</v>
      </c>
      <c r="N130" s="195">
        <v>0.5</v>
      </c>
      <c r="O130" s="216"/>
      <c r="P130" s="214"/>
      <c r="Q130" s="27"/>
      <c r="R130" s="27"/>
      <c r="S130" s="214"/>
      <c r="T130" s="214"/>
      <c r="U130" s="214"/>
      <c r="V130" s="214"/>
      <c r="W130" s="214"/>
      <c r="X130" s="159" t="s">
        <v>627</v>
      </c>
      <c r="Y130" s="40" t="s">
        <v>628</v>
      </c>
      <c r="Z130" s="131">
        <f t="shared" si="24"/>
        <v>0</v>
      </c>
      <c r="AA130" s="131">
        <f t="shared" si="25"/>
        <v>0</v>
      </c>
      <c r="AB130" s="131">
        <f t="shared" si="26"/>
        <v>0</v>
      </c>
      <c r="AC130" s="131">
        <f t="shared" si="27"/>
        <v>0</v>
      </c>
      <c r="AD130" s="131">
        <f t="shared" si="28"/>
        <v>0</v>
      </c>
      <c r="AE130" s="127">
        <f t="shared" si="29"/>
        <v>1</v>
      </c>
      <c r="AF130" s="131">
        <f t="shared" si="30"/>
        <v>0</v>
      </c>
      <c r="AG130" s="131">
        <f t="shared" si="31"/>
        <v>0</v>
      </c>
      <c r="AH130" s="131">
        <f t="shared" si="32"/>
        <v>0</v>
      </c>
      <c r="AI130" s="131">
        <f t="shared" si="33"/>
        <v>0</v>
      </c>
      <c r="AJ130" s="132">
        <f t="shared" si="34"/>
        <v>0</v>
      </c>
      <c r="AK130" s="128">
        <f t="shared" si="35"/>
        <v>4</v>
      </c>
      <c r="AL130" s="40">
        <f t="shared" si="36"/>
        <v>0</v>
      </c>
      <c r="AM130" s="40">
        <f t="shared" si="37"/>
        <v>0</v>
      </c>
      <c r="AN130" s="40">
        <f t="shared" si="38"/>
        <v>0</v>
      </c>
      <c r="AO130" s="40">
        <f t="shared" si="39"/>
        <v>0</v>
      </c>
      <c r="AP130" s="76">
        <f t="shared" si="40"/>
        <v>0</v>
      </c>
      <c r="AQ130" s="127">
        <f t="shared" si="41"/>
        <v>1</v>
      </c>
      <c r="AR130" s="41">
        <v>0.5</v>
      </c>
      <c r="AS130" s="41">
        <f t="shared" si="42"/>
        <v>0</v>
      </c>
      <c r="AT130" s="156"/>
      <c r="AU130" s="156"/>
      <c r="AV130" s="156">
        <v>0</v>
      </c>
      <c r="AW130" s="157">
        <f t="shared" si="44"/>
        <v>1</v>
      </c>
      <c r="AX130" s="156"/>
      <c r="AY130" s="156"/>
      <c r="AZ130" s="156"/>
      <c r="BA130" s="156"/>
      <c r="BB130" s="158"/>
      <c r="BC130" s="158"/>
      <c r="BD130" s="32">
        <v>1</v>
      </c>
    </row>
    <row r="131" spans="1:56" s="152" customFormat="1" ht="90">
      <c r="A131" s="153" t="s">
        <v>545</v>
      </c>
      <c r="B131" s="40" t="s">
        <v>21</v>
      </c>
      <c r="C131" s="40" t="s">
        <v>641</v>
      </c>
      <c r="D131" s="40">
        <v>281504</v>
      </c>
      <c r="E131" s="40" t="s">
        <v>642</v>
      </c>
      <c r="F131" s="40" t="s">
        <v>643</v>
      </c>
      <c r="G131" s="40">
        <v>2</v>
      </c>
      <c r="H131" s="76">
        <v>1</v>
      </c>
      <c r="I131" s="76">
        <v>4</v>
      </c>
      <c r="J131" s="40" t="s">
        <v>644</v>
      </c>
      <c r="K131" s="110">
        <v>18534442.109999999</v>
      </c>
      <c r="L131" s="215"/>
      <c r="M131" s="211" t="s">
        <v>514</v>
      </c>
      <c r="N131" s="195">
        <v>0.3</v>
      </c>
      <c r="O131" s="216"/>
      <c r="P131" s="214"/>
      <c r="Q131" s="27"/>
      <c r="R131" s="27"/>
      <c r="S131" s="214"/>
      <c r="T131" s="214"/>
      <c r="U131" s="214"/>
      <c r="V131" s="214"/>
      <c r="W131" s="214"/>
      <c r="X131" s="99"/>
      <c r="Y131" s="40"/>
      <c r="Z131" s="131">
        <f t="shared" si="24"/>
        <v>0</v>
      </c>
      <c r="AA131" s="131">
        <f t="shared" si="25"/>
        <v>0</v>
      </c>
      <c r="AB131" s="131">
        <f t="shared" si="26"/>
        <v>0</v>
      </c>
      <c r="AC131" s="131">
        <f t="shared" si="27"/>
        <v>1</v>
      </c>
      <c r="AD131" s="131">
        <f t="shared" si="28"/>
        <v>0</v>
      </c>
      <c r="AE131" s="127">
        <f t="shared" si="29"/>
        <v>0</v>
      </c>
      <c r="AF131" s="131">
        <f t="shared" si="30"/>
        <v>0</v>
      </c>
      <c r="AG131" s="131">
        <f t="shared" si="31"/>
        <v>0</v>
      </c>
      <c r="AH131" s="131">
        <f t="shared" si="32"/>
        <v>0</v>
      </c>
      <c r="AI131" s="131">
        <f t="shared" si="33"/>
        <v>4</v>
      </c>
      <c r="AJ131" s="132">
        <f t="shared" si="34"/>
        <v>0</v>
      </c>
      <c r="AK131" s="128">
        <f t="shared" si="35"/>
        <v>0</v>
      </c>
      <c r="AL131" s="40">
        <f t="shared" si="36"/>
        <v>0</v>
      </c>
      <c r="AM131" s="40">
        <f t="shared" si="37"/>
        <v>0</v>
      </c>
      <c r="AN131" s="40">
        <f t="shared" si="38"/>
        <v>0</v>
      </c>
      <c r="AO131" s="40">
        <f t="shared" si="39"/>
        <v>1</v>
      </c>
      <c r="AP131" s="76">
        <f t="shared" si="40"/>
        <v>0</v>
      </c>
      <c r="AQ131" s="127">
        <f t="shared" si="41"/>
        <v>0</v>
      </c>
      <c r="AR131" s="41">
        <v>0.3</v>
      </c>
      <c r="AS131" s="41">
        <f t="shared" si="42"/>
        <v>0</v>
      </c>
      <c r="AT131" s="156"/>
      <c r="AU131" s="156"/>
      <c r="AV131" s="156">
        <v>0</v>
      </c>
      <c r="AW131" s="157">
        <f t="shared" si="44"/>
        <v>1</v>
      </c>
      <c r="AX131" s="156"/>
      <c r="AY131" s="156"/>
      <c r="AZ131" s="156"/>
      <c r="BA131" s="156"/>
      <c r="BB131" s="158"/>
      <c r="BC131" s="158"/>
      <c r="BD131" s="32">
        <v>1</v>
      </c>
    </row>
    <row r="132" spans="1:56" s="152" customFormat="1" ht="72">
      <c r="A132" s="153" t="s">
        <v>545</v>
      </c>
      <c r="B132" s="40" t="s">
        <v>22</v>
      </c>
      <c r="C132" s="40" t="s">
        <v>645</v>
      </c>
      <c r="D132" s="40">
        <v>108465</v>
      </c>
      <c r="E132" s="40" t="s">
        <v>646</v>
      </c>
      <c r="F132" s="40" t="s">
        <v>647</v>
      </c>
      <c r="G132" s="40">
        <v>4</v>
      </c>
      <c r="H132" s="76">
        <v>1</v>
      </c>
      <c r="I132" s="76">
        <v>2</v>
      </c>
      <c r="J132" s="40" t="s">
        <v>648</v>
      </c>
      <c r="K132" s="110">
        <v>15744764.713432644</v>
      </c>
      <c r="L132" s="211" t="s">
        <v>649</v>
      </c>
      <c r="M132" s="211" t="s">
        <v>599</v>
      </c>
      <c r="N132" s="212">
        <v>0</v>
      </c>
      <c r="O132" s="213" t="s">
        <v>649</v>
      </c>
      <c r="P132" s="213" t="s">
        <v>649</v>
      </c>
      <c r="Q132" s="211" t="s">
        <v>649</v>
      </c>
      <c r="R132" s="211" t="s">
        <v>649</v>
      </c>
      <c r="S132" s="213" t="s">
        <v>649</v>
      </c>
      <c r="T132" s="213" t="s">
        <v>649</v>
      </c>
      <c r="U132" s="213" t="s">
        <v>649</v>
      </c>
      <c r="V132" s="213" t="s">
        <v>649</v>
      </c>
      <c r="W132" s="213" t="s">
        <v>649</v>
      </c>
      <c r="X132" s="211" t="s">
        <v>649</v>
      </c>
      <c r="Y132" s="211" t="s">
        <v>650</v>
      </c>
      <c r="Z132" s="131">
        <f t="shared" si="24"/>
        <v>0</v>
      </c>
      <c r="AA132" s="131">
        <f t="shared" si="25"/>
        <v>0</v>
      </c>
      <c r="AB132" s="131">
        <f t="shared" si="26"/>
        <v>0</v>
      </c>
      <c r="AC132" s="131">
        <f t="shared" si="27"/>
        <v>0</v>
      </c>
      <c r="AD132" s="131">
        <f t="shared" si="28"/>
        <v>0</v>
      </c>
      <c r="AE132" s="127">
        <f t="shared" si="29"/>
        <v>1</v>
      </c>
      <c r="AF132" s="131">
        <f t="shared" si="30"/>
        <v>0</v>
      </c>
      <c r="AG132" s="131">
        <f t="shared" si="31"/>
        <v>0</v>
      </c>
      <c r="AH132" s="131">
        <f t="shared" si="32"/>
        <v>0</v>
      </c>
      <c r="AI132" s="131">
        <f t="shared" si="33"/>
        <v>0</v>
      </c>
      <c r="AJ132" s="132">
        <f t="shared" si="34"/>
        <v>0</v>
      </c>
      <c r="AK132" s="128">
        <f t="shared" si="35"/>
        <v>2</v>
      </c>
      <c r="AL132" s="40">
        <f t="shared" si="36"/>
        <v>0</v>
      </c>
      <c r="AM132" s="40">
        <f t="shared" si="37"/>
        <v>0</v>
      </c>
      <c r="AN132" s="40">
        <f t="shared" si="38"/>
        <v>0</v>
      </c>
      <c r="AO132" s="40">
        <f t="shared" si="39"/>
        <v>0</v>
      </c>
      <c r="AP132" s="76">
        <f t="shared" si="40"/>
        <v>0</v>
      </c>
      <c r="AQ132" s="127">
        <f t="shared" si="41"/>
        <v>1</v>
      </c>
      <c r="AR132" s="41">
        <v>0</v>
      </c>
      <c r="AS132" s="41">
        <f t="shared" si="42"/>
        <v>0</v>
      </c>
      <c r="AT132" s="156"/>
      <c r="AU132" s="156"/>
      <c r="AV132" s="156">
        <v>0</v>
      </c>
      <c r="AW132" s="157">
        <f t="shared" si="44"/>
        <v>1</v>
      </c>
      <c r="AX132" s="156"/>
      <c r="AY132" s="156"/>
      <c r="AZ132" s="156"/>
      <c r="BA132" s="156"/>
      <c r="BB132" s="158"/>
      <c r="BC132" s="158"/>
      <c r="BD132" s="32">
        <v>1</v>
      </c>
    </row>
    <row r="133" spans="1:56" s="152" customFormat="1" ht="90">
      <c r="A133" s="153" t="s">
        <v>545</v>
      </c>
      <c r="B133" s="40" t="s">
        <v>22</v>
      </c>
      <c r="C133" s="40" t="s">
        <v>278</v>
      </c>
      <c r="D133" s="40">
        <v>108739</v>
      </c>
      <c r="E133" s="40" t="s">
        <v>651</v>
      </c>
      <c r="F133" s="40" t="s">
        <v>652</v>
      </c>
      <c r="G133" s="40">
        <v>4</v>
      </c>
      <c r="H133" s="76">
        <v>1</v>
      </c>
      <c r="I133" s="76">
        <v>4</v>
      </c>
      <c r="J133" s="40" t="s">
        <v>199</v>
      </c>
      <c r="K133" s="110">
        <v>17714094.368779652</v>
      </c>
      <c r="L133" s="211">
        <v>0</v>
      </c>
      <c r="M133" s="211" t="s">
        <v>514</v>
      </c>
      <c r="N133" s="212">
        <v>0.34</v>
      </c>
      <c r="O133" s="213">
        <v>0</v>
      </c>
      <c r="P133" s="213">
        <v>0</v>
      </c>
      <c r="Q133" s="211">
        <v>0</v>
      </c>
      <c r="R133" s="211">
        <v>0</v>
      </c>
      <c r="S133" s="213">
        <v>0</v>
      </c>
      <c r="T133" s="213">
        <v>0</v>
      </c>
      <c r="U133" s="213">
        <v>0</v>
      </c>
      <c r="V133" s="213">
        <v>0</v>
      </c>
      <c r="W133" s="213">
        <v>0</v>
      </c>
      <c r="X133" s="211">
        <v>0</v>
      </c>
      <c r="Y133" s="211" t="s">
        <v>628</v>
      </c>
      <c r="Z133" s="131">
        <f t="shared" si="24"/>
        <v>0</v>
      </c>
      <c r="AA133" s="131">
        <f t="shared" si="25"/>
        <v>0</v>
      </c>
      <c r="AB133" s="131">
        <f t="shared" si="26"/>
        <v>0</v>
      </c>
      <c r="AC133" s="131">
        <f t="shared" si="27"/>
        <v>1</v>
      </c>
      <c r="AD133" s="131">
        <f t="shared" si="28"/>
        <v>0</v>
      </c>
      <c r="AE133" s="127">
        <f t="shared" si="29"/>
        <v>0</v>
      </c>
      <c r="AF133" s="131">
        <f t="shared" si="30"/>
        <v>0</v>
      </c>
      <c r="AG133" s="131">
        <f t="shared" si="31"/>
        <v>0</v>
      </c>
      <c r="AH133" s="131">
        <f t="shared" si="32"/>
        <v>0</v>
      </c>
      <c r="AI133" s="131">
        <f t="shared" si="33"/>
        <v>4</v>
      </c>
      <c r="AJ133" s="132">
        <f t="shared" si="34"/>
        <v>0</v>
      </c>
      <c r="AK133" s="128">
        <f t="shared" si="35"/>
        <v>0</v>
      </c>
      <c r="AL133" s="40">
        <f t="shared" si="36"/>
        <v>0</v>
      </c>
      <c r="AM133" s="40">
        <f t="shared" si="37"/>
        <v>0</v>
      </c>
      <c r="AN133" s="40">
        <f t="shared" si="38"/>
        <v>0</v>
      </c>
      <c r="AO133" s="40">
        <f t="shared" si="39"/>
        <v>1</v>
      </c>
      <c r="AP133" s="76">
        <f t="shared" si="40"/>
        <v>0</v>
      </c>
      <c r="AQ133" s="127">
        <f t="shared" si="41"/>
        <v>0</v>
      </c>
      <c r="AR133" s="41">
        <v>0.34</v>
      </c>
      <c r="AS133" s="41">
        <f t="shared" si="42"/>
        <v>0</v>
      </c>
      <c r="AT133" s="156"/>
      <c r="AU133" s="156"/>
      <c r="AV133" s="157">
        <f>H133</f>
        <v>1</v>
      </c>
      <c r="AW133" s="156"/>
      <c r="AX133" s="156"/>
      <c r="AY133" s="156"/>
      <c r="AZ133" s="156"/>
      <c r="BA133" s="156"/>
      <c r="BB133" s="158"/>
      <c r="BC133" s="158"/>
      <c r="BD133" s="32">
        <v>1</v>
      </c>
    </row>
    <row r="134" spans="1:56" s="152" customFormat="1" ht="72">
      <c r="A134" s="153" t="s">
        <v>545</v>
      </c>
      <c r="B134" s="40" t="s">
        <v>22</v>
      </c>
      <c r="C134" s="40" t="s">
        <v>297</v>
      </c>
      <c r="D134" s="40">
        <v>109518</v>
      </c>
      <c r="E134" s="40" t="s">
        <v>653</v>
      </c>
      <c r="F134" s="40" t="s">
        <v>654</v>
      </c>
      <c r="G134" s="40">
        <v>2</v>
      </c>
      <c r="H134" s="76">
        <v>1</v>
      </c>
      <c r="I134" s="76">
        <v>2</v>
      </c>
      <c r="J134" s="40" t="s">
        <v>655</v>
      </c>
      <c r="K134" s="110">
        <v>15006078.526092634</v>
      </c>
      <c r="L134" s="211">
        <v>0</v>
      </c>
      <c r="M134" s="211" t="s">
        <v>599</v>
      </c>
      <c r="N134" s="212">
        <v>0</v>
      </c>
      <c r="O134" s="213">
        <v>0</v>
      </c>
      <c r="P134" s="213">
        <v>0</v>
      </c>
      <c r="Q134" s="211">
        <v>0</v>
      </c>
      <c r="R134" s="211">
        <v>0</v>
      </c>
      <c r="S134" s="213">
        <v>0</v>
      </c>
      <c r="T134" s="213">
        <v>0</v>
      </c>
      <c r="U134" s="213">
        <v>0</v>
      </c>
      <c r="V134" s="213">
        <v>0</v>
      </c>
      <c r="W134" s="213">
        <v>0</v>
      </c>
      <c r="X134" s="211">
        <v>0</v>
      </c>
      <c r="Y134" s="211" t="s">
        <v>650</v>
      </c>
      <c r="Z134" s="131">
        <f t="shared" si="24"/>
        <v>0</v>
      </c>
      <c r="AA134" s="131">
        <f t="shared" si="25"/>
        <v>0</v>
      </c>
      <c r="AB134" s="131">
        <f t="shared" si="26"/>
        <v>0</v>
      </c>
      <c r="AC134" s="131">
        <f t="shared" si="27"/>
        <v>0</v>
      </c>
      <c r="AD134" s="131">
        <f t="shared" si="28"/>
        <v>0</v>
      </c>
      <c r="AE134" s="127">
        <f t="shared" si="29"/>
        <v>1</v>
      </c>
      <c r="AF134" s="131">
        <f t="shared" si="30"/>
        <v>0</v>
      </c>
      <c r="AG134" s="131">
        <f t="shared" si="31"/>
        <v>0</v>
      </c>
      <c r="AH134" s="131">
        <f t="shared" si="32"/>
        <v>0</v>
      </c>
      <c r="AI134" s="131">
        <f t="shared" si="33"/>
        <v>0</v>
      </c>
      <c r="AJ134" s="132">
        <f t="shared" si="34"/>
        <v>0</v>
      </c>
      <c r="AK134" s="128">
        <f t="shared" si="35"/>
        <v>2</v>
      </c>
      <c r="AL134" s="40">
        <f t="shared" si="36"/>
        <v>0</v>
      </c>
      <c r="AM134" s="40">
        <f t="shared" si="37"/>
        <v>0</v>
      </c>
      <c r="AN134" s="40">
        <f t="shared" si="38"/>
        <v>0</v>
      </c>
      <c r="AO134" s="40">
        <f t="shared" si="39"/>
        <v>0</v>
      </c>
      <c r="AP134" s="76">
        <f t="shared" si="40"/>
        <v>0</v>
      </c>
      <c r="AQ134" s="127">
        <f t="shared" si="41"/>
        <v>1</v>
      </c>
      <c r="AR134" s="41">
        <v>0</v>
      </c>
      <c r="AS134" s="41">
        <f t="shared" si="42"/>
        <v>0</v>
      </c>
      <c r="AT134" s="156"/>
      <c r="AU134" s="156"/>
      <c r="AV134" s="156">
        <v>0</v>
      </c>
      <c r="AW134" s="157">
        <f>H134</f>
        <v>1</v>
      </c>
      <c r="AX134" s="156"/>
      <c r="AY134" s="156"/>
      <c r="AZ134" s="156"/>
      <c r="BA134" s="156"/>
      <c r="BB134" s="158"/>
      <c r="BC134" s="158"/>
      <c r="BD134" s="32">
        <v>1</v>
      </c>
    </row>
    <row r="135" spans="1:56" s="152" customFormat="1" ht="54">
      <c r="A135" s="153" t="s">
        <v>545</v>
      </c>
      <c r="B135" s="40" t="s">
        <v>22</v>
      </c>
      <c r="C135" s="40" t="s">
        <v>297</v>
      </c>
      <c r="D135" s="40">
        <v>109518</v>
      </c>
      <c r="E135" s="40" t="s">
        <v>653</v>
      </c>
      <c r="F135" s="40" t="s">
        <v>654</v>
      </c>
      <c r="G135" s="40">
        <v>2</v>
      </c>
      <c r="H135" s="76"/>
      <c r="I135" s="76">
        <v>2</v>
      </c>
      <c r="J135" s="40" t="s">
        <v>656</v>
      </c>
      <c r="K135" s="110">
        <v>6267959.3240810335</v>
      </c>
      <c r="L135" s="211">
        <v>0</v>
      </c>
      <c r="M135" s="211" t="s">
        <v>599</v>
      </c>
      <c r="N135" s="212">
        <v>0</v>
      </c>
      <c r="O135" s="213">
        <v>0</v>
      </c>
      <c r="P135" s="213">
        <v>0</v>
      </c>
      <c r="Q135" s="211">
        <v>0</v>
      </c>
      <c r="R135" s="211">
        <v>0</v>
      </c>
      <c r="S135" s="213">
        <v>0</v>
      </c>
      <c r="T135" s="213">
        <v>0</v>
      </c>
      <c r="U135" s="213">
        <v>0</v>
      </c>
      <c r="V135" s="213">
        <v>0</v>
      </c>
      <c r="W135" s="213">
        <v>0</v>
      </c>
      <c r="X135" s="211">
        <v>0</v>
      </c>
      <c r="Y135" s="211" t="s">
        <v>650</v>
      </c>
      <c r="Z135" s="131">
        <f t="shared" si="24"/>
        <v>0</v>
      </c>
      <c r="AA135" s="131">
        <f t="shared" si="25"/>
        <v>0</v>
      </c>
      <c r="AB135" s="131">
        <f t="shared" si="26"/>
        <v>0</v>
      </c>
      <c r="AC135" s="131">
        <f t="shared" si="27"/>
        <v>0</v>
      </c>
      <c r="AD135" s="131">
        <f t="shared" si="28"/>
        <v>0</v>
      </c>
      <c r="AE135" s="127">
        <f t="shared" si="29"/>
        <v>1</v>
      </c>
      <c r="AF135" s="131">
        <f t="shared" si="30"/>
        <v>0</v>
      </c>
      <c r="AG135" s="131">
        <f t="shared" si="31"/>
        <v>0</v>
      </c>
      <c r="AH135" s="131">
        <f t="shared" si="32"/>
        <v>0</v>
      </c>
      <c r="AI135" s="131">
        <f t="shared" si="33"/>
        <v>0</v>
      </c>
      <c r="AJ135" s="132">
        <f t="shared" si="34"/>
        <v>0</v>
      </c>
      <c r="AK135" s="128">
        <f t="shared" si="35"/>
        <v>2</v>
      </c>
      <c r="AL135" s="40">
        <f t="shared" si="36"/>
        <v>0</v>
      </c>
      <c r="AM135" s="40">
        <f t="shared" si="37"/>
        <v>0</v>
      </c>
      <c r="AN135" s="40">
        <f t="shared" si="38"/>
        <v>0</v>
      </c>
      <c r="AO135" s="40">
        <f t="shared" si="39"/>
        <v>0</v>
      </c>
      <c r="AP135" s="76">
        <f t="shared" si="40"/>
        <v>0</v>
      </c>
      <c r="AQ135" s="127">
        <f t="shared" si="41"/>
        <v>0</v>
      </c>
      <c r="AR135" s="41">
        <v>0</v>
      </c>
      <c r="AS135" s="41">
        <f t="shared" si="42"/>
        <v>0</v>
      </c>
      <c r="AT135" s="156"/>
      <c r="AU135" s="156"/>
      <c r="AV135" s="156">
        <v>0</v>
      </c>
      <c r="AW135" s="157">
        <f>H135</f>
        <v>0</v>
      </c>
      <c r="AX135" s="156"/>
      <c r="AY135" s="156"/>
      <c r="AZ135" s="156"/>
      <c r="BA135" s="156"/>
      <c r="BB135" s="158"/>
      <c r="BC135" s="158"/>
      <c r="BD135" s="32">
        <v>0</v>
      </c>
    </row>
    <row r="136" spans="1:56" s="152" customFormat="1" ht="72">
      <c r="A136" s="153" t="s">
        <v>545</v>
      </c>
      <c r="B136" s="40" t="s">
        <v>22</v>
      </c>
      <c r="C136" s="40" t="s">
        <v>657</v>
      </c>
      <c r="D136" s="40">
        <v>109241</v>
      </c>
      <c r="E136" s="40" t="s">
        <v>658</v>
      </c>
      <c r="F136" s="40" t="s">
        <v>659</v>
      </c>
      <c r="G136" s="40">
        <v>1</v>
      </c>
      <c r="H136" s="76">
        <v>1</v>
      </c>
      <c r="I136" s="76">
        <v>4</v>
      </c>
      <c r="J136" s="40" t="s">
        <v>199</v>
      </c>
      <c r="K136" s="110">
        <v>18110071.563164048</v>
      </c>
      <c r="L136" s="211">
        <v>0</v>
      </c>
      <c r="M136" s="211" t="s">
        <v>90</v>
      </c>
      <c r="N136" s="212">
        <v>1</v>
      </c>
      <c r="O136" s="213">
        <v>0</v>
      </c>
      <c r="P136" s="213" t="s">
        <v>660</v>
      </c>
      <c r="Q136" s="211">
        <v>0</v>
      </c>
      <c r="R136" s="211">
        <v>0</v>
      </c>
      <c r="S136" s="213">
        <v>0</v>
      </c>
      <c r="T136" s="213">
        <v>0</v>
      </c>
      <c r="U136" s="213">
        <v>0</v>
      </c>
      <c r="V136" s="213">
        <v>0</v>
      </c>
      <c r="W136" s="213">
        <v>0</v>
      </c>
      <c r="X136" s="211" t="s">
        <v>661</v>
      </c>
      <c r="Y136" s="211">
        <v>0</v>
      </c>
      <c r="Z136" s="131">
        <f t="shared" ref="Z136:Z199" si="45">IF($M136="Reverted",1,0)</f>
        <v>0</v>
      </c>
      <c r="AA136" s="131">
        <f t="shared" ref="AA136:AA199" si="46">IF($M136="Not yet started",1,0)</f>
        <v>0</v>
      </c>
      <c r="AB136" s="131">
        <f t="shared" ref="AB136:AB199" si="47">IF($M136="Under Procurement",1,0)</f>
        <v>0</v>
      </c>
      <c r="AC136" s="131">
        <f t="shared" ref="AC136:AC199" si="48">IF($M136="Ongoing",1,0)</f>
        <v>0</v>
      </c>
      <c r="AD136" s="131">
        <f t="shared" ref="AD136:AD199" si="49">IF($M136="Completed",1,0)</f>
        <v>1</v>
      </c>
      <c r="AE136" s="127">
        <f t="shared" ref="AE136:AE199" si="50">IF(OR($M136="Terminated",$M136="Abandoned"),1,0)</f>
        <v>0</v>
      </c>
      <c r="AF136" s="131">
        <f t="shared" ref="AF136:AF199" si="51">IF($Z136=1,$I136,0)</f>
        <v>0</v>
      </c>
      <c r="AG136" s="131">
        <f t="shared" ref="AG136:AG199" si="52">IF($AA136=1,$I136,0)</f>
        <v>0</v>
      </c>
      <c r="AH136" s="131">
        <f t="shared" ref="AH136:AH199" si="53">IF($AB136=1,$I136,0)</f>
        <v>0</v>
      </c>
      <c r="AI136" s="131">
        <f t="shared" ref="AI136:AI199" si="54">IF($AC136=1,$I136,0)</f>
        <v>0</v>
      </c>
      <c r="AJ136" s="132">
        <f t="shared" ref="AJ136:AJ199" si="55">IF($AD136=1,$I136,0)</f>
        <v>4</v>
      </c>
      <c r="AK136" s="128">
        <f t="shared" ref="AK136:AK199" si="56">IF($AE136=1,$I136,0)</f>
        <v>0</v>
      </c>
      <c r="AL136" s="40">
        <f t="shared" ref="AL136:AL199" si="57">IF($M136="Reverted",H136,0)</f>
        <v>0</v>
      </c>
      <c r="AM136" s="40">
        <f t="shared" ref="AM136:AM199" si="58">IF($M136="Not Yet Started",H136,0)</f>
        <v>0</v>
      </c>
      <c r="AN136" s="40">
        <f t="shared" ref="AN136:AN199" si="59">IF($M136="Under Procurement",H136,0)</f>
        <v>0</v>
      </c>
      <c r="AO136" s="40">
        <f t="shared" ref="AO136:AO199" si="60">IF($M136="Ongoing",H136,0)</f>
        <v>0</v>
      </c>
      <c r="AP136" s="76">
        <f t="shared" ref="AP136:AP199" si="61">IF($M136="Completed",H136,0)</f>
        <v>1</v>
      </c>
      <c r="AQ136" s="127">
        <f t="shared" ref="AQ136:AQ199" si="62">IF(OR($M136="Terminated",$M136="Abandoned"),H136,0)</f>
        <v>0</v>
      </c>
      <c r="AR136" s="41">
        <v>1</v>
      </c>
      <c r="AS136" s="41">
        <f t="shared" ref="AS136:AS199" si="63">N136-AR136</f>
        <v>0</v>
      </c>
      <c r="AT136" s="156">
        <v>4.24</v>
      </c>
      <c r="AU136" s="156"/>
      <c r="AV136" s="156">
        <v>0</v>
      </c>
      <c r="AW136" s="157">
        <f>H136</f>
        <v>1</v>
      </c>
      <c r="AX136" s="156"/>
      <c r="AY136" s="156"/>
      <c r="AZ136" s="156"/>
      <c r="BA136" s="156" t="s">
        <v>662</v>
      </c>
      <c r="BB136" s="158"/>
      <c r="BC136" s="158"/>
      <c r="BD136" s="32">
        <v>1</v>
      </c>
    </row>
    <row r="137" spans="1:56" s="152" customFormat="1" ht="108">
      <c r="A137" s="153" t="s">
        <v>545</v>
      </c>
      <c r="B137" s="40" t="s">
        <v>23</v>
      </c>
      <c r="C137" s="40" t="s">
        <v>663</v>
      </c>
      <c r="D137" s="40">
        <v>111547</v>
      </c>
      <c r="E137" s="40" t="s">
        <v>664</v>
      </c>
      <c r="F137" s="40" t="s">
        <v>665</v>
      </c>
      <c r="G137" s="40">
        <v>1</v>
      </c>
      <c r="H137" s="76">
        <v>1</v>
      </c>
      <c r="I137" s="76">
        <v>3</v>
      </c>
      <c r="J137" s="40" t="s">
        <v>666</v>
      </c>
      <c r="K137" s="110">
        <v>8578776.1099999994</v>
      </c>
      <c r="L137" s="211">
        <v>8479929.9499999993</v>
      </c>
      <c r="M137" s="211" t="s">
        <v>90</v>
      </c>
      <c r="N137" s="212">
        <v>1</v>
      </c>
      <c r="O137" s="213" t="s">
        <v>667</v>
      </c>
      <c r="P137" s="213" t="s">
        <v>667</v>
      </c>
      <c r="Q137" s="211" t="s">
        <v>667</v>
      </c>
      <c r="R137" s="211" t="s">
        <v>668</v>
      </c>
      <c r="S137" s="213" t="s">
        <v>667</v>
      </c>
      <c r="T137" s="213" t="s">
        <v>667</v>
      </c>
      <c r="U137" s="213" t="s">
        <v>667</v>
      </c>
      <c r="V137" s="213" t="s">
        <v>667</v>
      </c>
      <c r="W137" s="213">
        <v>44586</v>
      </c>
      <c r="X137" s="211" t="s">
        <v>669</v>
      </c>
      <c r="Y137" s="211" t="s">
        <v>670</v>
      </c>
      <c r="Z137" s="131">
        <f t="shared" si="45"/>
        <v>0</v>
      </c>
      <c r="AA137" s="131">
        <f t="shared" si="46"/>
        <v>0</v>
      </c>
      <c r="AB137" s="131">
        <f t="shared" si="47"/>
        <v>0</v>
      </c>
      <c r="AC137" s="131">
        <f t="shared" si="48"/>
        <v>0</v>
      </c>
      <c r="AD137" s="131">
        <f t="shared" si="49"/>
        <v>1</v>
      </c>
      <c r="AE137" s="127">
        <f t="shared" si="50"/>
        <v>0</v>
      </c>
      <c r="AF137" s="131">
        <f t="shared" si="51"/>
        <v>0</v>
      </c>
      <c r="AG137" s="131">
        <f t="shared" si="52"/>
        <v>0</v>
      </c>
      <c r="AH137" s="131">
        <f t="shared" si="53"/>
        <v>0</v>
      </c>
      <c r="AI137" s="131">
        <f t="shared" si="54"/>
        <v>0</v>
      </c>
      <c r="AJ137" s="132">
        <f t="shared" si="55"/>
        <v>3</v>
      </c>
      <c r="AK137" s="128">
        <f t="shared" si="56"/>
        <v>0</v>
      </c>
      <c r="AL137" s="40">
        <f t="shared" si="57"/>
        <v>0</v>
      </c>
      <c r="AM137" s="40">
        <f t="shared" si="58"/>
        <v>0</v>
      </c>
      <c r="AN137" s="40">
        <f t="shared" si="59"/>
        <v>0</v>
      </c>
      <c r="AO137" s="40">
        <f t="shared" si="60"/>
        <v>0</v>
      </c>
      <c r="AP137" s="76">
        <f t="shared" si="61"/>
        <v>1</v>
      </c>
      <c r="AQ137" s="127">
        <f t="shared" si="62"/>
        <v>0</v>
      </c>
      <c r="AR137" s="41">
        <v>1</v>
      </c>
      <c r="AS137" s="41">
        <f t="shared" si="63"/>
        <v>0</v>
      </c>
      <c r="AT137" s="40">
        <v>2.25</v>
      </c>
      <c r="AU137" s="156"/>
      <c r="AV137" s="156">
        <v>0</v>
      </c>
      <c r="AW137" s="157">
        <f>H137</f>
        <v>1</v>
      </c>
      <c r="AX137" s="156"/>
      <c r="AY137" s="156"/>
      <c r="AZ137" s="156"/>
      <c r="BA137" s="156"/>
      <c r="BB137" s="158"/>
      <c r="BC137" s="158"/>
      <c r="BD137" s="32">
        <v>0</v>
      </c>
    </row>
    <row r="138" spans="1:56" s="152" customFormat="1" ht="108">
      <c r="A138" s="153" t="s">
        <v>545</v>
      </c>
      <c r="B138" s="40" t="s">
        <v>23</v>
      </c>
      <c r="C138" s="40" t="s">
        <v>663</v>
      </c>
      <c r="D138" s="40">
        <v>111547</v>
      </c>
      <c r="E138" s="40" t="s">
        <v>664</v>
      </c>
      <c r="F138" s="40" t="s">
        <v>665</v>
      </c>
      <c r="G138" s="40">
        <v>1</v>
      </c>
      <c r="H138" s="76"/>
      <c r="I138" s="76">
        <v>2</v>
      </c>
      <c r="J138" s="40" t="s">
        <v>656</v>
      </c>
      <c r="K138" s="110">
        <v>5719184.0800000001</v>
      </c>
      <c r="L138" s="211">
        <v>8479929.9499999993</v>
      </c>
      <c r="M138" s="211" t="s">
        <v>90</v>
      </c>
      <c r="N138" s="212">
        <v>1</v>
      </c>
      <c r="O138" s="213" t="s">
        <v>667</v>
      </c>
      <c r="P138" s="213" t="s">
        <v>667</v>
      </c>
      <c r="Q138" s="211" t="s">
        <v>667</v>
      </c>
      <c r="R138" s="211" t="s">
        <v>668</v>
      </c>
      <c r="S138" s="213" t="s">
        <v>667</v>
      </c>
      <c r="T138" s="213" t="s">
        <v>667</v>
      </c>
      <c r="U138" s="213" t="s">
        <v>667</v>
      </c>
      <c r="V138" s="213" t="s">
        <v>667</v>
      </c>
      <c r="W138" s="213">
        <v>44586</v>
      </c>
      <c r="X138" s="211" t="s">
        <v>669</v>
      </c>
      <c r="Y138" s="211" t="s">
        <v>670</v>
      </c>
      <c r="Z138" s="131">
        <f t="shared" si="45"/>
        <v>0</v>
      </c>
      <c r="AA138" s="131">
        <f t="shared" si="46"/>
        <v>0</v>
      </c>
      <c r="AB138" s="131">
        <f t="shared" si="47"/>
        <v>0</v>
      </c>
      <c r="AC138" s="131">
        <f t="shared" si="48"/>
        <v>0</v>
      </c>
      <c r="AD138" s="131">
        <f t="shared" si="49"/>
        <v>1</v>
      </c>
      <c r="AE138" s="127">
        <f t="shared" si="50"/>
        <v>0</v>
      </c>
      <c r="AF138" s="131">
        <f t="shared" si="51"/>
        <v>0</v>
      </c>
      <c r="AG138" s="131">
        <f t="shared" si="52"/>
        <v>0</v>
      </c>
      <c r="AH138" s="131">
        <f t="shared" si="53"/>
        <v>0</v>
      </c>
      <c r="AI138" s="131">
        <f t="shared" si="54"/>
        <v>0</v>
      </c>
      <c r="AJ138" s="132">
        <f t="shared" si="55"/>
        <v>2</v>
      </c>
      <c r="AK138" s="128">
        <f t="shared" si="56"/>
        <v>0</v>
      </c>
      <c r="AL138" s="40">
        <f t="shared" si="57"/>
        <v>0</v>
      </c>
      <c r="AM138" s="40">
        <f t="shared" si="58"/>
        <v>0</v>
      </c>
      <c r="AN138" s="40">
        <f t="shared" si="59"/>
        <v>0</v>
      </c>
      <c r="AO138" s="40">
        <f t="shared" si="60"/>
        <v>0</v>
      </c>
      <c r="AP138" s="100">
        <f t="shared" si="61"/>
        <v>0</v>
      </c>
      <c r="AQ138" s="127">
        <f t="shared" si="62"/>
        <v>0</v>
      </c>
      <c r="AR138" s="41">
        <v>1</v>
      </c>
      <c r="AS138" s="41">
        <f t="shared" si="63"/>
        <v>0</v>
      </c>
      <c r="AT138" s="40">
        <v>6.23</v>
      </c>
      <c r="AU138" s="156"/>
      <c r="AV138" s="156"/>
      <c r="AW138" s="156"/>
      <c r="AX138" s="156"/>
      <c r="AY138" s="156"/>
      <c r="AZ138" s="156"/>
      <c r="BA138" s="156" t="s">
        <v>123</v>
      </c>
      <c r="BB138" s="158"/>
      <c r="BC138" s="158"/>
      <c r="BD138" s="32">
        <v>0</v>
      </c>
    </row>
    <row r="139" spans="1:56" s="152" customFormat="1" ht="72">
      <c r="A139" s="153" t="s">
        <v>545</v>
      </c>
      <c r="B139" s="40" t="s">
        <v>23</v>
      </c>
      <c r="C139" s="40" t="s">
        <v>307</v>
      </c>
      <c r="D139" s="40">
        <v>109922</v>
      </c>
      <c r="E139" s="40" t="s">
        <v>671</v>
      </c>
      <c r="F139" s="40" t="s">
        <v>672</v>
      </c>
      <c r="G139" s="40">
        <v>0</v>
      </c>
      <c r="H139" s="76">
        <v>1</v>
      </c>
      <c r="I139" s="76">
        <v>4</v>
      </c>
      <c r="J139" s="40" t="s">
        <v>673</v>
      </c>
      <c r="K139" s="110">
        <v>12631518.483307451</v>
      </c>
      <c r="L139" s="211">
        <v>0</v>
      </c>
      <c r="M139" s="211" t="s">
        <v>514</v>
      </c>
      <c r="N139" s="212">
        <v>0.62</v>
      </c>
      <c r="O139" s="213">
        <v>0</v>
      </c>
      <c r="P139" s="213">
        <v>0</v>
      </c>
      <c r="Q139" s="211">
        <v>0</v>
      </c>
      <c r="R139" s="211">
        <v>0</v>
      </c>
      <c r="S139" s="213">
        <v>0</v>
      </c>
      <c r="T139" s="213">
        <v>0</v>
      </c>
      <c r="U139" s="213">
        <v>0</v>
      </c>
      <c r="V139" s="213">
        <v>0</v>
      </c>
      <c r="W139" s="213">
        <v>0</v>
      </c>
      <c r="X139" s="211">
        <v>0</v>
      </c>
      <c r="Y139" s="211">
        <v>0</v>
      </c>
      <c r="Z139" s="131">
        <f t="shared" si="45"/>
        <v>0</v>
      </c>
      <c r="AA139" s="131">
        <f t="shared" si="46"/>
        <v>0</v>
      </c>
      <c r="AB139" s="131">
        <f t="shared" si="47"/>
        <v>0</v>
      </c>
      <c r="AC139" s="131">
        <f t="shared" si="48"/>
        <v>1</v>
      </c>
      <c r="AD139" s="131">
        <f t="shared" si="49"/>
        <v>0</v>
      </c>
      <c r="AE139" s="127">
        <f t="shared" si="50"/>
        <v>0</v>
      </c>
      <c r="AF139" s="131">
        <f t="shared" si="51"/>
        <v>0</v>
      </c>
      <c r="AG139" s="131">
        <f t="shared" si="52"/>
        <v>0</v>
      </c>
      <c r="AH139" s="131">
        <f t="shared" si="53"/>
        <v>0</v>
      </c>
      <c r="AI139" s="131">
        <f t="shared" si="54"/>
        <v>4</v>
      </c>
      <c r="AJ139" s="132">
        <f t="shared" si="55"/>
        <v>0</v>
      </c>
      <c r="AK139" s="128">
        <f t="shared" si="56"/>
        <v>0</v>
      </c>
      <c r="AL139" s="40">
        <f t="shared" si="57"/>
        <v>0</v>
      </c>
      <c r="AM139" s="40">
        <f t="shared" si="58"/>
        <v>0</v>
      </c>
      <c r="AN139" s="40">
        <f t="shared" si="59"/>
        <v>0</v>
      </c>
      <c r="AO139" s="40">
        <f t="shared" si="60"/>
        <v>1</v>
      </c>
      <c r="AP139" s="76">
        <f t="shared" si="61"/>
        <v>0</v>
      </c>
      <c r="AQ139" s="127">
        <f t="shared" si="62"/>
        <v>0</v>
      </c>
      <c r="AR139" s="41">
        <v>0.62</v>
      </c>
      <c r="AS139" s="41">
        <f t="shared" si="63"/>
        <v>0</v>
      </c>
      <c r="AT139" s="156"/>
      <c r="AU139" s="156"/>
      <c r="AV139" s="157">
        <f>H139</f>
        <v>1</v>
      </c>
      <c r="AW139" s="156"/>
      <c r="AX139" s="156"/>
      <c r="AY139" s="156"/>
      <c r="AZ139" s="156"/>
      <c r="BA139" s="156"/>
      <c r="BB139" s="158"/>
      <c r="BC139" s="158"/>
      <c r="BD139" s="32">
        <v>0</v>
      </c>
    </row>
    <row r="140" spans="1:56" s="152" customFormat="1" ht="72">
      <c r="A140" s="153" t="s">
        <v>545</v>
      </c>
      <c r="B140" s="40" t="s">
        <v>23</v>
      </c>
      <c r="C140" s="40" t="s">
        <v>674</v>
      </c>
      <c r="D140" s="40">
        <v>110128</v>
      </c>
      <c r="E140" s="40" t="s">
        <v>675</v>
      </c>
      <c r="F140" s="40" t="s">
        <v>676</v>
      </c>
      <c r="G140" s="40">
        <v>0</v>
      </c>
      <c r="H140" s="76">
        <v>1</v>
      </c>
      <c r="I140" s="76">
        <v>4</v>
      </c>
      <c r="J140" s="40" t="s">
        <v>192</v>
      </c>
      <c r="K140" s="110">
        <v>18796598.33728591</v>
      </c>
      <c r="L140" s="211">
        <v>0</v>
      </c>
      <c r="M140" s="211" t="s">
        <v>599</v>
      </c>
      <c r="N140" s="212">
        <v>0.15820000000000001</v>
      </c>
      <c r="O140" s="213" t="s">
        <v>677</v>
      </c>
      <c r="P140" s="213" t="s">
        <v>677</v>
      </c>
      <c r="Q140" s="211" t="s">
        <v>677</v>
      </c>
      <c r="R140" s="211" t="s">
        <v>677</v>
      </c>
      <c r="S140" s="213" t="s">
        <v>677</v>
      </c>
      <c r="T140" s="213" t="s">
        <v>677</v>
      </c>
      <c r="U140" s="213" t="s">
        <v>677</v>
      </c>
      <c r="V140" s="213" t="s">
        <v>677</v>
      </c>
      <c r="W140" s="213" t="s">
        <v>677</v>
      </c>
      <c r="X140" s="211" t="s">
        <v>677</v>
      </c>
      <c r="Y140" s="211" t="s">
        <v>677</v>
      </c>
      <c r="Z140" s="131">
        <f t="shared" si="45"/>
        <v>0</v>
      </c>
      <c r="AA140" s="131">
        <f t="shared" si="46"/>
        <v>0</v>
      </c>
      <c r="AB140" s="131">
        <f t="shared" si="47"/>
        <v>0</v>
      </c>
      <c r="AC140" s="131">
        <f t="shared" si="48"/>
        <v>0</v>
      </c>
      <c r="AD140" s="131">
        <f t="shared" si="49"/>
        <v>0</v>
      </c>
      <c r="AE140" s="127">
        <f t="shared" si="50"/>
        <v>1</v>
      </c>
      <c r="AF140" s="131">
        <f t="shared" si="51"/>
        <v>0</v>
      </c>
      <c r="AG140" s="131">
        <f t="shared" si="52"/>
        <v>0</v>
      </c>
      <c r="AH140" s="131">
        <f t="shared" si="53"/>
        <v>0</v>
      </c>
      <c r="AI140" s="131">
        <f t="shared" si="54"/>
        <v>0</v>
      </c>
      <c r="AJ140" s="132">
        <f t="shared" si="55"/>
        <v>0</v>
      </c>
      <c r="AK140" s="128">
        <f t="shared" si="56"/>
        <v>4</v>
      </c>
      <c r="AL140" s="40">
        <f t="shared" si="57"/>
        <v>0</v>
      </c>
      <c r="AM140" s="40">
        <f t="shared" si="58"/>
        <v>0</v>
      </c>
      <c r="AN140" s="40">
        <f t="shared" si="59"/>
        <v>0</v>
      </c>
      <c r="AO140" s="40">
        <f t="shared" si="60"/>
        <v>0</v>
      </c>
      <c r="AP140" s="76">
        <f t="shared" si="61"/>
        <v>0</v>
      </c>
      <c r="AQ140" s="127">
        <f t="shared" si="62"/>
        <v>1</v>
      </c>
      <c r="AR140" s="41">
        <v>0.15820000000000001</v>
      </c>
      <c r="AS140" s="41">
        <f t="shared" si="63"/>
        <v>0</v>
      </c>
      <c r="AT140" s="156"/>
      <c r="AU140" s="156"/>
      <c r="AV140" s="156">
        <v>0</v>
      </c>
      <c r="AW140" s="157">
        <f t="shared" ref="AW140:AW148" si="64">H140</f>
        <v>1</v>
      </c>
      <c r="AX140" s="156"/>
      <c r="AY140" s="156"/>
      <c r="AZ140" s="156"/>
      <c r="BA140" s="156"/>
      <c r="BB140" s="158"/>
      <c r="BC140" s="158"/>
      <c r="BD140" s="32">
        <v>1</v>
      </c>
    </row>
    <row r="141" spans="1:56" s="152" customFormat="1" ht="72">
      <c r="A141" s="153" t="s">
        <v>545</v>
      </c>
      <c r="B141" s="40" t="s">
        <v>23</v>
      </c>
      <c r="C141" s="40" t="s">
        <v>678</v>
      </c>
      <c r="D141" s="40">
        <v>305600</v>
      </c>
      <c r="E141" s="40" t="s">
        <v>679</v>
      </c>
      <c r="F141" s="40" t="s">
        <v>278</v>
      </c>
      <c r="G141" s="40">
        <v>2</v>
      </c>
      <c r="H141" s="76">
        <v>1</v>
      </c>
      <c r="I141" s="76">
        <v>4</v>
      </c>
      <c r="J141" s="40" t="s">
        <v>199</v>
      </c>
      <c r="K141" s="110">
        <v>18320194.755456444</v>
      </c>
      <c r="L141" s="211">
        <v>0</v>
      </c>
      <c r="M141" s="211" t="s">
        <v>582</v>
      </c>
      <c r="N141" s="212">
        <v>0.2</v>
      </c>
      <c r="O141" s="213" t="s">
        <v>677</v>
      </c>
      <c r="P141" s="213" t="s">
        <v>677</v>
      </c>
      <c r="Q141" s="211" t="s">
        <v>677</v>
      </c>
      <c r="R141" s="211" t="s">
        <v>677</v>
      </c>
      <c r="S141" s="213" t="s">
        <v>677</v>
      </c>
      <c r="T141" s="213" t="s">
        <v>677</v>
      </c>
      <c r="U141" s="213" t="s">
        <v>677</v>
      </c>
      <c r="V141" s="213" t="s">
        <v>677</v>
      </c>
      <c r="W141" s="213" t="s">
        <v>677</v>
      </c>
      <c r="X141" s="211" t="s">
        <v>677</v>
      </c>
      <c r="Y141" s="211" t="s">
        <v>677</v>
      </c>
      <c r="Z141" s="131">
        <f t="shared" si="45"/>
        <v>0</v>
      </c>
      <c r="AA141" s="131">
        <f t="shared" si="46"/>
        <v>0</v>
      </c>
      <c r="AB141" s="131">
        <f t="shared" si="47"/>
        <v>0</v>
      </c>
      <c r="AC141" s="131">
        <f t="shared" si="48"/>
        <v>0</v>
      </c>
      <c r="AD141" s="131">
        <f t="shared" si="49"/>
        <v>0</v>
      </c>
      <c r="AE141" s="127">
        <f t="shared" si="50"/>
        <v>1</v>
      </c>
      <c r="AF141" s="131">
        <f t="shared" si="51"/>
        <v>0</v>
      </c>
      <c r="AG141" s="131">
        <f t="shared" si="52"/>
        <v>0</v>
      </c>
      <c r="AH141" s="131">
        <f t="shared" si="53"/>
        <v>0</v>
      </c>
      <c r="AI141" s="131">
        <f t="shared" si="54"/>
        <v>0</v>
      </c>
      <c r="AJ141" s="132">
        <f t="shared" si="55"/>
        <v>0</v>
      </c>
      <c r="AK141" s="128">
        <f t="shared" si="56"/>
        <v>4</v>
      </c>
      <c r="AL141" s="40">
        <f t="shared" si="57"/>
        <v>0</v>
      </c>
      <c r="AM141" s="40">
        <f t="shared" si="58"/>
        <v>0</v>
      </c>
      <c r="AN141" s="40">
        <f t="shared" si="59"/>
        <v>0</v>
      </c>
      <c r="AO141" s="40">
        <f t="shared" si="60"/>
        <v>0</v>
      </c>
      <c r="AP141" s="76">
        <f t="shared" si="61"/>
        <v>0</v>
      </c>
      <c r="AQ141" s="127">
        <f t="shared" si="62"/>
        <v>1</v>
      </c>
      <c r="AR141" s="41">
        <v>0.2</v>
      </c>
      <c r="AS141" s="41">
        <f t="shared" si="63"/>
        <v>0</v>
      </c>
      <c r="AT141" s="156"/>
      <c r="AU141" s="156"/>
      <c r="AV141" s="156">
        <v>0</v>
      </c>
      <c r="AW141" s="157">
        <f t="shared" si="64"/>
        <v>1</v>
      </c>
      <c r="AX141" s="156"/>
      <c r="AY141" s="156"/>
      <c r="AZ141" s="156"/>
      <c r="BA141" s="156"/>
      <c r="BB141" s="158"/>
      <c r="BC141" s="158"/>
      <c r="BD141" s="32">
        <v>1</v>
      </c>
    </row>
    <row r="142" spans="1:56" s="152" customFormat="1" ht="90">
      <c r="A142" s="153" t="s">
        <v>545</v>
      </c>
      <c r="B142" s="40" t="s">
        <v>24</v>
      </c>
      <c r="C142" s="40" t="s">
        <v>343</v>
      </c>
      <c r="D142" s="40">
        <v>133031</v>
      </c>
      <c r="E142" s="40" t="s">
        <v>680</v>
      </c>
      <c r="F142" s="40" t="s">
        <v>345</v>
      </c>
      <c r="G142" s="40">
        <v>0</v>
      </c>
      <c r="H142" s="76">
        <v>1</v>
      </c>
      <c r="I142" s="76">
        <v>2</v>
      </c>
      <c r="J142" s="40" t="s">
        <v>681</v>
      </c>
      <c r="K142" s="110">
        <v>10045807.57199249</v>
      </c>
      <c r="L142" s="211">
        <v>0</v>
      </c>
      <c r="M142" s="211" t="s">
        <v>514</v>
      </c>
      <c r="N142" s="212">
        <v>0.18</v>
      </c>
      <c r="O142" s="213">
        <v>0</v>
      </c>
      <c r="P142" s="213">
        <v>0</v>
      </c>
      <c r="Q142" s="211">
        <v>0</v>
      </c>
      <c r="R142" s="211">
        <v>0</v>
      </c>
      <c r="S142" s="213">
        <v>0</v>
      </c>
      <c r="T142" s="213">
        <v>0</v>
      </c>
      <c r="U142" s="213">
        <v>0</v>
      </c>
      <c r="V142" s="213">
        <v>0</v>
      </c>
      <c r="W142" s="213">
        <v>0</v>
      </c>
      <c r="X142" s="211" t="s">
        <v>682</v>
      </c>
      <c r="Y142" s="211" t="s">
        <v>683</v>
      </c>
      <c r="Z142" s="131">
        <f t="shared" si="45"/>
        <v>0</v>
      </c>
      <c r="AA142" s="131">
        <f t="shared" si="46"/>
        <v>0</v>
      </c>
      <c r="AB142" s="131">
        <f t="shared" si="47"/>
        <v>0</v>
      </c>
      <c r="AC142" s="131">
        <f t="shared" si="48"/>
        <v>1</v>
      </c>
      <c r="AD142" s="131">
        <f t="shared" si="49"/>
        <v>0</v>
      </c>
      <c r="AE142" s="127">
        <f t="shared" si="50"/>
        <v>0</v>
      </c>
      <c r="AF142" s="131">
        <f t="shared" si="51"/>
        <v>0</v>
      </c>
      <c r="AG142" s="131">
        <f t="shared" si="52"/>
        <v>0</v>
      </c>
      <c r="AH142" s="131">
        <f t="shared" si="53"/>
        <v>0</v>
      </c>
      <c r="AI142" s="131">
        <f t="shared" si="54"/>
        <v>2</v>
      </c>
      <c r="AJ142" s="132">
        <f t="shared" si="55"/>
        <v>0</v>
      </c>
      <c r="AK142" s="128">
        <f t="shared" si="56"/>
        <v>0</v>
      </c>
      <c r="AL142" s="40">
        <f t="shared" si="57"/>
        <v>0</v>
      </c>
      <c r="AM142" s="40">
        <f t="shared" si="58"/>
        <v>0</v>
      </c>
      <c r="AN142" s="40">
        <f t="shared" si="59"/>
        <v>0</v>
      </c>
      <c r="AO142" s="40">
        <f t="shared" si="60"/>
        <v>1</v>
      </c>
      <c r="AP142" s="76">
        <f t="shared" si="61"/>
        <v>0</v>
      </c>
      <c r="AQ142" s="127">
        <f t="shared" si="62"/>
        <v>0</v>
      </c>
      <c r="AR142" s="41">
        <v>0.18</v>
      </c>
      <c r="AS142" s="41">
        <f t="shared" si="63"/>
        <v>0</v>
      </c>
      <c r="AT142" s="156"/>
      <c r="AU142" s="156"/>
      <c r="AV142" s="156">
        <v>0</v>
      </c>
      <c r="AW142" s="157">
        <f t="shared" si="64"/>
        <v>1</v>
      </c>
      <c r="AX142" s="156"/>
      <c r="AY142" s="156"/>
      <c r="AZ142" s="156"/>
      <c r="BA142" s="156"/>
      <c r="BB142" s="158"/>
      <c r="BC142" s="158"/>
      <c r="BD142" s="32">
        <v>1</v>
      </c>
    </row>
    <row r="143" spans="1:56" s="152" customFormat="1" ht="90">
      <c r="A143" s="153" t="s">
        <v>545</v>
      </c>
      <c r="B143" s="40" t="s">
        <v>24</v>
      </c>
      <c r="C143" s="40" t="s">
        <v>352</v>
      </c>
      <c r="D143" s="40">
        <v>126129</v>
      </c>
      <c r="E143" s="40" t="s">
        <v>684</v>
      </c>
      <c r="F143" s="40" t="s">
        <v>354</v>
      </c>
      <c r="G143" s="40">
        <v>2</v>
      </c>
      <c r="H143" s="76">
        <v>1</v>
      </c>
      <c r="I143" s="76">
        <v>2</v>
      </c>
      <c r="J143" s="40" t="s">
        <v>685</v>
      </c>
      <c r="K143" s="110">
        <v>21293479.9976114</v>
      </c>
      <c r="L143" s="211">
        <v>0</v>
      </c>
      <c r="M143" s="211" t="s">
        <v>514</v>
      </c>
      <c r="N143" s="212">
        <v>0.34</v>
      </c>
      <c r="O143" s="213">
        <v>0</v>
      </c>
      <c r="P143" s="213">
        <v>0</v>
      </c>
      <c r="Q143" s="211">
        <v>0</v>
      </c>
      <c r="R143" s="211">
        <v>0</v>
      </c>
      <c r="S143" s="213">
        <v>0</v>
      </c>
      <c r="T143" s="213">
        <v>0</v>
      </c>
      <c r="U143" s="213">
        <v>0</v>
      </c>
      <c r="V143" s="213">
        <v>0</v>
      </c>
      <c r="W143" s="213">
        <v>0</v>
      </c>
      <c r="X143" s="211" t="s">
        <v>682</v>
      </c>
      <c r="Y143" s="211" t="s">
        <v>683</v>
      </c>
      <c r="Z143" s="131">
        <f t="shared" si="45"/>
        <v>0</v>
      </c>
      <c r="AA143" s="131">
        <f t="shared" si="46"/>
        <v>0</v>
      </c>
      <c r="AB143" s="131">
        <f t="shared" si="47"/>
        <v>0</v>
      </c>
      <c r="AC143" s="131">
        <f t="shared" si="48"/>
        <v>1</v>
      </c>
      <c r="AD143" s="131">
        <f t="shared" si="49"/>
        <v>0</v>
      </c>
      <c r="AE143" s="127">
        <f t="shared" si="50"/>
        <v>0</v>
      </c>
      <c r="AF143" s="131">
        <f t="shared" si="51"/>
        <v>0</v>
      </c>
      <c r="AG143" s="131">
        <f t="shared" si="52"/>
        <v>0</v>
      </c>
      <c r="AH143" s="131">
        <f t="shared" si="53"/>
        <v>0</v>
      </c>
      <c r="AI143" s="131">
        <f t="shared" si="54"/>
        <v>2</v>
      </c>
      <c r="AJ143" s="132">
        <f t="shared" si="55"/>
        <v>0</v>
      </c>
      <c r="AK143" s="128">
        <f t="shared" si="56"/>
        <v>0</v>
      </c>
      <c r="AL143" s="40">
        <f t="shared" si="57"/>
        <v>0</v>
      </c>
      <c r="AM143" s="40">
        <f t="shared" si="58"/>
        <v>0</v>
      </c>
      <c r="AN143" s="40">
        <f t="shared" si="59"/>
        <v>0</v>
      </c>
      <c r="AO143" s="40">
        <f t="shared" si="60"/>
        <v>1</v>
      </c>
      <c r="AP143" s="76">
        <f t="shared" si="61"/>
        <v>0</v>
      </c>
      <c r="AQ143" s="127">
        <f t="shared" si="62"/>
        <v>0</v>
      </c>
      <c r="AR143" s="41">
        <v>0.34</v>
      </c>
      <c r="AS143" s="41">
        <f t="shared" si="63"/>
        <v>0</v>
      </c>
      <c r="AT143" s="156"/>
      <c r="AU143" s="156"/>
      <c r="AV143" s="156">
        <v>0</v>
      </c>
      <c r="AW143" s="157">
        <f t="shared" si="64"/>
        <v>1</v>
      </c>
      <c r="AX143" s="156"/>
      <c r="AY143" s="156"/>
      <c r="AZ143" s="156"/>
      <c r="BA143" s="156"/>
      <c r="BB143" s="158"/>
      <c r="BC143" s="158"/>
      <c r="BD143" s="32">
        <v>1</v>
      </c>
    </row>
    <row r="144" spans="1:56" s="152" customFormat="1" ht="90">
      <c r="A144" s="153" t="s">
        <v>545</v>
      </c>
      <c r="B144" s="40" t="s">
        <v>24</v>
      </c>
      <c r="C144" s="40" t="s">
        <v>352</v>
      </c>
      <c r="D144" s="40">
        <v>126129</v>
      </c>
      <c r="E144" s="40" t="s">
        <v>684</v>
      </c>
      <c r="F144" s="40" t="s">
        <v>354</v>
      </c>
      <c r="G144" s="40">
        <v>2</v>
      </c>
      <c r="H144" s="40"/>
      <c r="I144" s="76">
        <v>2</v>
      </c>
      <c r="J144" s="40" t="s">
        <v>685</v>
      </c>
      <c r="K144" s="110">
        <v>6520</v>
      </c>
      <c r="L144" s="211">
        <v>0</v>
      </c>
      <c r="M144" s="211" t="s">
        <v>514</v>
      </c>
      <c r="N144" s="212">
        <v>0.34</v>
      </c>
      <c r="O144" s="213">
        <v>0</v>
      </c>
      <c r="P144" s="213">
        <v>0</v>
      </c>
      <c r="Q144" s="211">
        <v>0</v>
      </c>
      <c r="R144" s="211">
        <v>0</v>
      </c>
      <c r="S144" s="213">
        <v>0</v>
      </c>
      <c r="T144" s="213">
        <v>0</v>
      </c>
      <c r="U144" s="213">
        <v>0</v>
      </c>
      <c r="V144" s="213">
        <v>0</v>
      </c>
      <c r="W144" s="213">
        <v>0</v>
      </c>
      <c r="X144" s="211" t="s">
        <v>682</v>
      </c>
      <c r="Y144" s="211" t="s">
        <v>683</v>
      </c>
      <c r="Z144" s="131">
        <f t="shared" si="45"/>
        <v>0</v>
      </c>
      <c r="AA144" s="131">
        <f t="shared" si="46"/>
        <v>0</v>
      </c>
      <c r="AB144" s="131">
        <f t="shared" si="47"/>
        <v>0</v>
      </c>
      <c r="AC144" s="131">
        <f t="shared" si="48"/>
        <v>1</v>
      </c>
      <c r="AD144" s="131">
        <f t="shared" si="49"/>
        <v>0</v>
      </c>
      <c r="AE144" s="127">
        <f t="shared" si="50"/>
        <v>0</v>
      </c>
      <c r="AF144" s="131">
        <f t="shared" si="51"/>
        <v>0</v>
      </c>
      <c r="AG144" s="131">
        <f t="shared" si="52"/>
        <v>0</v>
      </c>
      <c r="AH144" s="131">
        <f t="shared" si="53"/>
        <v>0</v>
      </c>
      <c r="AI144" s="131">
        <f t="shared" si="54"/>
        <v>2</v>
      </c>
      <c r="AJ144" s="132">
        <f t="shared" si="55"/>
        <v>0</v>
      </c>
      <c r="AK144" s="128">
        <f t="shared" si="56"/>
        <v>0</v>
      </c>
      <c r="AL144" s="40">
        <f t="shared" si="57"/>
        <v>0</v>
      </c>
      <c r="AM144" s="40">
        <f t="shared" si="58"/>
        <v>0</v>
      </c>
      <c r="AN144" s="40">
        <f t="shared" si="59"/>
        <v>0</v>
      </c>
      <c r="AO144" s="40">
        <f t="shared" si="60"/>
        <v>0</v>
      </c>
      <c r="AP144" s="76">
        <f t="shared" si="61"/>
        <v>0</v>
      </c>
      <c r="AQ144" s="127">
        <f t="shared" si="62"/>
        <v>0</v>
      </c>
      <c r="AR144" s="41">
        <v>0</v>
      </c>
      <c r="AS144" s="41">
        <f t="shared" si="63"/>
        <v>0.34</v>
      </c>
      <c r="AT144" s="156"/>
      <c r="AU144" s="156"/>
      <c r="AV144" s="156">
        <v>0</v>
      </c>
      <c r="AW144" s="157">
        <f t="shared" si="64"/>
        <v>0</v>
      </c>
      <c r="AX144" s="156"/>
      <c r="AY144" s="156"/>
      <c r="AZ144" s="156"/>
      <c r="BA144" s="156"/>
      <c r="BB144" s="158"/>
      <c r="BC144" s="158"/>
      <c r="BD144" s="32">
        <v>1</v>
      </c>
    </row>
    <row r="145" spans="1:56" s="152" customFormat="1" ht="90">
      <c r="A145" s="153" t="s">
        <v>545</v>
      </c>
      <c r="B145" s="40" t="s">
        <v>24</v>
      </c>
      <c r="C145" s="40" t="s">
        <v>358</v>
      </c>
      <c r="D145" s="40">
        <v>195529</v>
      </c>
      <c r="E145" s="40" t="s">
        <v>686</v>
      </c>
      <c r="F145" s="40" t="s">
        <v>687</v>
      </c>
      <c r="G145" s="40">
        <v>2</v>
      </c>
      <c r="H145" s="76">
        <v>1</v>
      </c>
      <c r="I145" s="76">
        <v>2</v>
      </c>
      <c r="J145" s="40" t="s">
        <v>173</v>
      </c>
      <c r="K145" s="110">
        <v>10394988.939713612</v>
      </c>
      <c r="L145" s="211">
        <v>0</v>
      </c>
      <c r="M145" s="211" t="s">
        <v>514</v>
      </c>
      <c r="N145" s="212">
        <v>0</v>
      </c>
      <c r="O145" s="213">
        <v>0</v>
      </c>
      <c r="P145" s="213">
        <v>0</v>
      </c>
      <c r="Q145" s="211">
        <v>0</v>
      </c>
      <c r="R145" s="211">
        <v>0</v>
      </c>
      <c r="S145" s="213">
        <v>0</v>
      </c>
      <c r="T145" s="213">
        <v>0</v>
      </c>
      <c r="U145" s="213">
        <v>0</v>
      </c>
      <c r="V145" s="213">
        <v>0</v>
      </c>
      <c r="W145" s="213">
        <v>0</v>
      </c>
      <c r="X145" s="211" t="s">
        <v>682</v>
      </c>
      <c r="Y145" s="211" t="s">
        <v>683</v>
      </c>
      <c r="Z145" s="131">
        <f t="shared" si="45"/>
        <v>0</v>
      </c>
      <c r="AA145" s="131">
        <f t="shared" si="46"/>
        <v>0</v>
      </c>
      <c r="AB145" s="131">
        <f t="shared" si="47"/>
        <v>0</v>
      </c>
      <c r="AC145" s="131">
        <f t="shared" si="48"/>
        <v>1</v>
      </c>
      <c r="AD145" s="131">
        <f t="shared" si="49"/>
        <v>0</v>
      </c>
      <c r="AE145" s="127">
        <f t="shared" si="50"/>
        <v>0</v>
      </c>
      <c r="AF145" s="131">
        <f t="shared" si="51"/>
        <v>0</v>
      </c>
      <c r="AG145" s="131">
        <f t="shared" si="52"/>
        <v>0</v>
      </c>
      <c r="AH145" s="131">
        <f t="shared" si="53"/>
        <v>0</v>
      </c>
      <c r="AI145" s="131">
        <f t="shared" si="54"/>
        <v>2</v>
      </c>
      <c r="AJ145" s="132">
        <f t="shared" si="55"/>
        <v>0</v>
      </c>
      <c r="AK145" s="128">
        <f t="shared" si="56"/>
        <v>0</v>
      </c>
      <c r="AL145" s="40">
        <f t="shared" si="57"/>
        <v>0</v>
      </c>
      <c r="AM145" s="40">
        <f t="shared" si="58"/>
        <v>0</v>
      </c>
      <c r="AN145" s="40">
        <f t="shared" si="59"/>
        <v>0</v>
      </c>
      <c r="AO145" s="40">
        <f t="shared" si="60"/>
        <v>1</v>
      </c>
      <c r="AP145" s="76">
        <f t="shared" si="61"/>
        <v>0</v>
      </c>
      <c r="AQ145" s="127">
        <f t="shared" si="62"/>
        <v>0</v>
      </c>
      <c r="AR145" s="41">
        <v>0</v>
      </c>
      <c r="AS145" s="41">
        <f t="shared" si="63"/>
        <v>0</v>
      </c>
      <c r="AT145" s="156"/>
      <c r="AU145" s="156"/>
      <c r="AV145" s="156">
        <v>0</v>
      </c>
      <c r="AW145" s="157">
        <f t="shared" si="64"/>
        <v>1</v>
      </c>
      <c r="AX145" s="156"/>
      <c r="AY145" s="156"/>
      <c r="AZ145" s="156"/>
      <c r="BA145" s="156"/>
      <c r="BB145" s="158"/>
      <c r="BC145" s="158"/>
      <c r="BD145" s="32">
        <v>1</v>
      </c>
    </row>
    <row r="146" spans="1:56" s="152" customFormat="1" ht="90">
      <c r="A146" s="153" t="s">
        <v>545</v>
      </c>
      <c r="B146" s="40" t="s">
        <v>24</v>
      </c>
      <c r="C146" s="40" t="s">
        <v>367</v>
      </c>
      <c r="D146" s="40">
        <v>300000</v>
      </c>
      <c r="E146" s="40" t="s">
        <v>688</v>
      </c>
      <c r="F146" s="40" t="s">
        <v>689</v>
      </c>
      <c r="G146" s="40">
        <v>2</v>
      </c>
      <c r="H146" s="76">
        <v>1</v>
      </c>
      <c r="I146" s="76">
        <v>4</v>
      </c>
      <c r="J146" s="40" t="s">
        <v>192</v>
      </c>
      <c r="K146" s="110">
        <v>18679356.239999998</v>
      </c>
      <c r="L146" s="211">
        <v>0</v>
      </c>
      <c r="M146" s="211" t="s">
        <v>690</v>
      </c>
      <c r="N146" s="212">
        <v>0.25</v>
      </c>
      <c r="O146" s="213">
        <v>44802</v>
      </c>
      <c r="P146" s="213">
        <v>0</v>
      </c>
      <c r="Q146" s="211">
        <v>0</v>
      </c>
      <c r="R146" s="211">
        <v>0</v>
      </c>
      <c r="S146" s="213">
        <v>0</v>
      </c>
      <c r="T146" s="213">
        <v>0</v>
      </c>
      <c r="U146" s="213">
        <v>0</v>
      </c>
      <c r="V146" s="213">
        <v>0</v>
      </c>
      <c r="W146" s="213">
        <v>44712</v>
      </c>
      <c r="X146" s="211" t="s">
        <v>682</v>
      </c>
      <c r="Y146" s="211" t="s">
        <v>683</v>
      </c>
      <c r="Z146" s="131">
        <f t="shared" si="45"/>
        <v>0</v>
      </c>
      <c r="AA146" s="131">
        <f t="shared" si="46"/>
        <v>0</v>
      </c>
      <c r="AB146" s="131">
        <f t="shared" si="47"/>
        <v>0</v>
      </c>
      <c r="AC146" s="131">
        <f t="shared" si="48"/>
        <v>0</v>
      </c>
      <c r="AD146" s="131">
        <f t="shared" si="49"/>
        <v>0</v>
      </c>
      <c r="AE146" s="127">
        <f t="shared" si="50"/>
        <v>1</v>
      </c>
      <c r="AF146" s="131">
        <f t="shared" si="51"/>
        <v>0</v>
      </c>
      <c r="AG146" s="131">
        <f t="shared" si="52"/>
        <v>0</v>
      </c>
      <c r="AH146" s="131">
        <f t="shared" si="53"/>
        <v>0</v>
      </c>
      <c r="AI146" s="131">
        <f t="shared" si="54"/>
        <v>0</v>
      </c>
      <c r="AJ146" s="132">
        <f t="shared" si="55"/>
        <v>0</v>
      </c>
      <c r="AK146" s="128">
        <f t="shared" si="56"/>
        <v>4</v>
      </c>
      <c r="AL146" s="40">
        <f t="shared" si="57"/>
        <v>0</v>
      </c>
      <c r="AM146" s="40">
        <f t="shared" si="58"/>
        <v>0</v>
      </c>
      <c r="AN146" s="40">
        <f t="shared" si="59"/>
        <v>0</v>
      </c>
      <c r="AO146" s="40">
        <f t="shared" si="60"/>
        <v>0</v>
      </c>
      <c r="AP146" s="76">
        <f t="shared" si="61"/>
        <v>0</v>
      </c>
      <c r="AQ146" s="127">
        <f t="shared" si="62"/>
        <v>1</v>
      </c>
      <c r="AR146" s="41">
        <v>0.25</v>
      </c>
      <c r="AS146" s="41">
        <f t="shared" si="63"/>
        <v>0</v>
      </c>
      <c r="AT146" s="156"/>
      <c r="AU146" s="156"/>
      <c r="AV146" s="156">
        <v>0</v>
      </c>
      <c r="AW146" s="157">
        <f t="shared" si="64"/>
        <v>1</v>
      </c>
      <c r="AX146" s="156"/>
      <c r="AY146" s="156"/>
      <c r="AZ146" s="156"/>
      <c r="BA146" s="156"/>
      <c r="BB146" s="158"/>
      <c r="BC146" s="158"/>
      <c r="BD146" s="32">
        <v>1</v>
      </c>
    </row>
    <row r="147" spans="1:56" s="152" customFormat="1" ht="90">
      <c r="A147" s="153" t="s">
        <v>545</v>
      </c>
      <c r="B147" s="40" t="s">
        <v>24</v>
      </c>
      <c r="C147" s="40" t="s">
        <v>372</v>
      </c>
      <c r="D147" s="40">
        <v>125639</v>
      </c>
      <c r="E147" s="40" t="s">
        <v>691</v>
      </c>
      <c r="F147" s="40" t="s">
        <v>692</v>
      </c>
      <c r="G147" s="40">
        <v>2</v>
      </c>
      <c r="H147" s="76">
        <v>1</v>
      </c>
      <c r="I147" s="76">
        <v>3</v>
      </c>
      <c r="J147" s="40" t="s">
        <v>581</v>
      </c>
      <c r="K147" s="110">
        <v>16697503.52</v>
      </c>
      <c r="L147" s="211">
        <v>0</v>
      </c>
      <c r="M147" s="211" t="s">
        <v>514</v>
      </c>
      <c r="N147" s="212">
        <v>0.38</v>
      </c>
      <c r="O147" s="213">
        <v>0</v>
      </c>
      <c r="P147" s="213">
        <v>0</v>
      </c>
      <c r="Q147" s="211">
        <v>0</v>
      </c>
      <c r="R147" s="211">
        <v>0</v>
      </c>
      <c r="S147" s="213">
        <v>0</v>
      </c>
      <c r="T147" s="213">
        <v>0</v>
      </c>
      <c r="U147" s="213">
        <v>0</v>
      </c>
      <c r="V147" s="213">
        <v>0</v>
      </c>
      <c r="W147" s="213">
        <v>0</v>
      </c>
      <c r="X147" s="211" t="s">
        <v>682</v>
      </c>
      <c r="Y147" s="211" t="s">
        <v>683</v>
      </c>
      <c r="Z147" s="131">
        <f t="shared" si="45"/>
        <v>0</v>
      </c>
      <c r="AA147" s="131">
        <f t="shared" si="46"/>
        <v>0</v>
      </c>
      <c r="AB147" s="131">
        <f t="shared" si="47"/>
        <v>0</v>
      </c>
      <c r="AC147" s="131">
        <f t="shared" si="48"/>
        <v>1</v>
      </c>
      <c r="AD147" s="131">
        <f t="shared" si="49"/>
        <v>0</v>
      </c>
      <c r="AE147" s="127">
        <f t="shared" si="50"/>
        <v>0</v>
      </c>
      <c r="AF147" s="131">
        <f t="shared" si="51"/>
        <v>0</v>
      </c>
      <c r="AG147" s="131">
        <f t="shared" si="52"/>
        <v>0</v>
      </c>
      <c r="AH147" s="131">
        <f t="shared" si="53"/>
        <v>0</v>
      </c>
      <c r="AI147" s="131">
        <f t="shared" si="54"/>
        <v>3</v>
      </c>
      <c r="AJ147" s="132">
        <f t="shared" si="55"/>
        <v>0</v>
      </c>
      <c r="AK147" s="128">
        <f t="shared" si="56"/>
        <v>0</v>
      </c>
      <c r="AL147" s="40">
        <f t="shared" si="57"/>
        <v>0</v>
      </c>
      <c r="AM147" s="40">
        <f t="shared" si="58"/>
        <v>0</v>
      </c>
      <c r="AN147" s="40">
        <f t="shared" si="59"/>
        <v>0</v>
      </c>
      <c r="AO147" s="40">
        <f t="shared" si="60"/>
        <v>1</v>
      </c>
      <c r="AP147" s="76">
        <f t="shared" si="61"/>
        <v>0</v>
      </c>
      <c r="AQ147" s="127">
        <f t="shared" si="62"/>
        <v>0</v>
      </c>
      <c r="AR147" s="41">
        <v>0.38</v>
      </c>
      <c r="AS147" s="41">
        <f t="shared" si="63"/>
        <v>0</v>
      </c>
      <c r="AT147" s="156"/>
      <c r="AU147" s="156"/>
      <c r="AV147" s="156">
        <v>0</v>
      </c>
      <c r="AW147" s="157">
        <f t="shared" si="64"/>
        <v>1</v>
      </c>
      <c r="AX147" s="156"/>
      <c r="AY147" s="156"/>
      <c r="AZ147" s="156"/>
      <c r="BA147" s="156"/>
      <c r="BB147" s="158"/>
      <c r="BC147" s="158"/>
      <c r="BD147" s="32">
        <v>1</v>
      </c>
    </row>
    <row r="148" spans="1:56" s="152" customFormat="1" ht="90">
      <c r="A148" s="153" t="s">
        <v>545</v>
      </c>
      <c r="B148" s="40" t="s">
        <v>25</v>
      </c>
      <c r="C148" s="40" t="s">
        <v>693</v>
      </c>
      <c r="D148" s="40">
        <v>501259</v>
      </c>
      <c r="E148" s="40" t="s">
        <v>694</v>
      </c>
      <c r="F148" s="40" t="s">
        <v>695</v>
      </c>
      <c r="G148" s="40">
        <v>1</v>
      </c>
      <c r="H148" s="76">
        <v>1</v>
      </c>
      <c r="I148" s="76">
        <v>4</v>
      </c>
      <c r="J148" s="40" t="s">
        <v>696</v>
      </c>
      <c r="K148" s="110">
        <v>29291757.984699998</v>
      </c>
      <c r="L148" s="211">
        <v>0</v>
      </c>
      <c r="M148" s="211" t="s">
        <v>697</v>
      </c>
      <c r="N148" s="212">
        <v>0.3</v>
      </c>
      <c r="O148" s="213">
        <v>0</v>
      </c>
      <c r="P148" s="213">
        <v>0</v>
      </c>
      <c r="Q148" s="211">
        <v>0</v>
      </c>
      <c r="R148" s="211">
        <v>0</v>
      </c>
      <c r="S148" s="213">
        <v>0</v>
      </c>
      <c r="T148" s="213">
        <v>0</v>
      </c>
      <c r="U148" s="213">
        <v>0</v>
      </c>
      <c r="V148" s="213">
        <v>0</v>
      </c>
      <c r="W148" s="213">
        <v>0</v>
      </c>
      <c r="X148" s="211">
        <v>0</v>
      </c>
      <c r="Y148" s="211" t="s">
        <v>591</v>
      </c>
      <c r="Z148" s="131">
        <f t="shared" si="45"/>
        <v>0</v>
      </c>
      <c r="AA148" s="131">
        <f t="shared" si="46"/>
        <v>0</v>
      </c>
      <c r="AB148" s="131">
        <f t="shared" si="47"/>
        <v>0</v>
      </c>
      <c r="AC148" s="131">
        <f t="shared" si="48"/>
        <v>0</v>
      </c>
      <c r="AD148" s="131">
        <f t="shared" si="49"/>
        <v>0</v>
      </c>
      <c r="AE148" s="127">
        <f t="shared" si="50"/>
        <v>1</v>
      </c>
      <c r="AF148" s="131">
        <f t="shared" si="51"/>
        <v>0</v>
      </c>
      <c r="AG148" s="131">
        <f t="shared" si="52"/>
        <v>0</v>
      </c>
      <c r="AH148" s="131">
        <f t="shared" si="53"/>
        <v>0</v>
      </c>
      <c r="AI148" s="131">
        <f t="shared" si="54"/>
        <v>0</v>
      </c>
      <c r="AJ148" s="132">
        <f t="shared" si="55"/>
        <v>0</v>
      </c>
      <c r="AK148" s="128">
        <f t="shared" si="56"/>
        <v>4</v>
      </c>
      <c r="AL148" s="40">
        <f t="shared" si="57"/>
        <v>0</v>
      </c>
      <c r="AM148" s="40">
        <f t="shared" si="58"/>
        <v>0</v>
      </c>
      <c r="AN148" s="40">
        <f t="shared" si="59"/>
        <v>0</v>
      </c>
      <c r="AO148" s="40">
        <f t="shared" si="60"/>
        <v>0</v>
      </c>
      <c r="AP148" s="76">
        <f t="shared" si="61"/>
        <v>0</v>
      </c>
      <c r="AQ148" s="127">
        <f t="shared" si="62"/>
        <v>1</v>
      </c>
      <c r="AR148" s="41">
        <v>0.3</v>
      </c>
      <c r="AS148" s="41">
        <f t="shared" si="63"/>
        <v>0</v>
      </c>
      <c r="AT148" s="156"/>
      <c r="AU148" s="156"/>
      <c r="AV148" s="156">
        <v>0</v>
      </c>
      <c r="AW148" s="157">
        <f t="shared" si="64"/>
        <v>1</v>
      </c>
      <c r="AX148" s="156"/>
      <c r="AY148" s="156"/>
      <c r="AZ148" s="156"/>
      <c r="BA148" s="156"/>
      <c r="BB148" s="158"/>
      <c r="BC148" s="158"/>
      <c r="BD148" s="32">
        <v>1</v>
      </c>
    </row>
    <row r="149" spans="1:56" s="152" customFormat="1" ht="72">
      <c r="A149" s="153" t="s">
        <v>545</v>
      </c>
      <c r="B149" s="40" t="s">
        <v>25</v>
      </c>
      <c r="C149" s="40" t="s">
        <v>382</v>
      </c>
      <c r="D149" s="40">
        <v>113033</v>
      </c>
      <c r="E149" s="40" t="s">
        <v>698</v>
      </c>
      <c r="F149" s="40" t="s">
        <v>699</v>
      </c>
      <c r="G149" s="40">
        <v>4</v>
      </c>
      <c r="H149" s="76">
        <v>1</v>
      </c>
      <c r="I149" s="76">
        <v>3</v>
      </c>
      <c r="J149" s="40" t="s">
        <v>700</v>
      </c>
      <c r="K149" s="110">
        <v>10580022.831897475</v>
      </c>
      <c r="L149" s="211">
        <v>0</v>
      </c>
      <c r="M149" s="211" t="s">
        <v>185</v>
      </c>
      <c r="N149" s="212">
        <v>1</v>
      </c>
      <c r="O149" s="213">
        <v>0</v>
      </c>
      <c r="P149" s="213">
        <v>0</v>
      </c>
      <c r="Q149" s="211">
        <v>0</v>
      </c>
      <c r="R149" s="211">
        <v>0</v>
      </c>
      <c r="S149" s="213">
        <v>0</v>
      </c>
      <c r="T149" s="213">
        <v>0</v>
      </c>
      <c r="U149" s="213">
        <v>0</v>
      </c>
      <c r="V149" s="213">
        <v>0</v>
      </c>
      <c r="W149" s="213">
        <v>0</v>
      </c>
      <c r="X149" s="211">
        <v>0</v>
      </c>
      <c r="Y149" s="211">
        <v>0</v>
      </c>
      <c r="Z149" s="131">
        <f t="shared" si="45"/>
        <v>0</v>
      </c>
      <c r="AA149" s="131">
        <f t="shared" si="46"/>
        <v>0</v>
      </c>
      <c r="AB149" s="131">
        <f t="shared" si="47"/>
        <v>0</v>
      </c>
      <c r="AC149" s="131">
        <f t="shared" si="48"/>
        <v>0</v>
      </c>
      <c r="AD149" s="131">
        <f t="shared" si="49"/>
        <v>1</v>
      </c>
      <c r="AE149" s="127">
        <f t="shared" si="50"/>
        <v>0</v>
      </c>
      <c r="AF149" s="131">
        <f t="shared" si="51"/>
        <v>0</v>
      </c>
      <c r="AG149" s="131">
        <f t="shared" si="52"/>
        <v>0</v>
      </c>
      <c r="AH149" s="131">
        <f t="shared" si="53"/>
        <v>0</v>
      </c>
      <c r="AI149" s="131">
        <f t="shared" si="54"/>
        <v>0</v>
      </c>
      <c r="AJ149" s="132">
        <f t="shared" si="55"/>
        <v>3</v>
      </c>
      <c r="AK149" s="128">
        <f t="shared" si="56"/>
        <v>0</v>
      </c>
      <c r="AL149" s="40">
        <f t="shared" si="57"/>
        <v>0</v>
      </c>
      <c r="AM149" s="40">
        <f t="shared" si="58"/>
        <v>0</v>
      </c>
      <c r="AN149" s="40">
        <f t="shared" si="59"/>
        <v>0</v>
      </c>
      <c r="AO149" s="40">
        <f t="shared" si="60"/>
        <v>0</v>
      </c>
      <c r="AP149" s="76">
        <f t="shared" si="61"/>
        <v>1</v>
      </c>
      <c r="AQ149" s="127">
        <f t="shared" si="62"/>
        <v>0</v>
      </c>
      <c r="AR149" s="41">
        <v>0.55000000000000004</v>
      </c>
      <c r="AS149" s="41">
        <f t="shared" si="63"/>
        <v>0.44999999999999996</v>
      </c>
      <c r="AT149" s="156">
        <v>5.25</v>
      </c>
      <c r="AU149" s="156"/>
      <c r="AV149" s="157">
        <f>H149</f>
        <v>1</v>
      </c>
      <c r="AW149" s="156"/>
      <c r="AX149" s="156"/>
      <c r="AY149" s="156"/>
      <c r="AZ149" s="156"/>
      <c r="BA149" s="156"/>
      <c r="BB149" s="158"/>
      <c r="BC149" s="158"/>
      <c r="BD149" s="32">
        <v>0</v>
      </c>
    </row>
    <row r="150" spans="1:56" s="152" customFormat="1" ht="54">
      <c r="A150" s="153" t="s">
        <v>545</v>
      </c>
      <c r="B150" s="40" t="s">
        <v>25</v>
      </c>
      <c r="C150" s="40" t="s">
        <v>382</v>
      </c>
      <c r="D150" s="40">
        <v>113107</v>
      </c>
      <c r="E150" s="40" t="s">
        <v>701</v>
      </c>
      <c r="F150" s="40" t="s">
        <v>702</v>
      </c>
      <c r="G150" s="40">
        <v>4</v>
      </c>
      <c r="H150" s="76">
        <v>1</v>
      </c>
      <c r="I150" s="76">
        <v>4</v>
      </c>
      <c r="J150" s="40" t="s">
        <v>703</v>
      </c>
      <c r="K150" s="110">
        <v>10240762.831897477</v>
      </c>
      <c r="L150" s="211">
        <v>0</v>
      </c>
      <c r="M150" s="211" t="s">
        <v>185</v>
      </c>
      <c r="N150" s="212">
        <v>1</v>
      </c>
      <c r="O150" s="213">
        <v>0</v>
      </c>
      <c r="P150" s="213">
        <v>0</v>
      </c>
      <c r="Q150" s="211">
        <v>0</v>
      </c>
      <c r="R150" s="211">
        <v>0</v>
      </c>
      <c r="S150" s="213">
        <v>0</v>
      </c>
      <c r="T150" s="213">
        <v>0</v>
      </c>
      <c r="U150" s="213">
        <v>0</v>
      </c>
      <c r="V150" s="213">
        <v>0</v>
      </c>
      <c r="W150" s="213">
        <v>0</v>
      </c>
      <c r="X150" s="211">
        <v>0</v>
      </c>
      <c r="Y150" s="211">
        <v>0</v>
      </c>
      <c r="Z150" s="131">
        <f t="shared" si="45"/>
        <v>0</v>
      </c>
      <c r="AA150" s="131">
        <f t="shared" si="46"/>
        <v>0</v>
      </c>
      <c r="AB150" s="131">
        <f t="shared" si="47"/>
        <v>0</v>
      </c>
      <c r="AC150" s="131">
        <f t="shared" si="48"/>
        <v>0</v>
      </c>
      <c r="AD150" s="131">
        <f t="shared" si="49"/>
        <v>1</v>
      </c>
      <c r="AE150" s="127">
        <f t="shared" si="50"/>
        <v>0</v>
      </c>
      <c r="AF150" s="131">
        <f t="shared" si="51"/>
        <v>0</v>
      </c>
      <c r="AG150" s="131">
        <f t="shared" si="52"/>
        <v>0</v>
      </c>
      <c r="AH150" s="131">
        <f t="shared" si="53"/>
        <v>0</v>
      </c>
      <c r="AI150" s="131">
        <f t="shared" si="54"/>
        <v>0</v>
      </c>
      <c r="AJ150" s="132">
        <f t="shared" si="55"/>
        <v>4</v>
      </c>
      <c r="AK150" s="128">
        <f t="shared" si="56"/>
        <v>0</v>
      </c>
      <c r="AL150" s="40">
        <f t="shared" si="57"/>
        <v>0</v>
      </c>
      <c r="AM150" s="40">
        <f t="shared" si="58"/>
        <v>0</v>
      </c>
      <c r="AN150" s="40">
        <f t="shared" si="59"/>
        <v>0</v>
      </c>
      <c r="AO150" s="40">
        <f t="shared" si="60"/>
        <v>0</v>
      </c>
      <c r="AP150" s="76">
        <f t="shared" si="61"/>
        <v>1</v>
      </c>
      <c r="AQ150" s="127">
        <f t="shared" si="62"/>
        <v>0</v>
      </c>
      <c r="AR150" s="41">
        <v>0.45</v>
      </c>
      <c r="AS150" s="41">
        <f t="shared" si="63"/>
        <v>0.55000000000000004</v>
      </c>
      <c r="AT150" s="156">
        <v>5.25</v>
      </c>
      <c r="AU150" s="156"/>
      <c r="AV150" s="156">
        <v>0</v>
      </c>
      <c r="AW150" s="157">
        <f>H150</f>
        <v>1</v>
      </c>
      <c r="AX150" s="156"/>
      <c r="AY150" s="156"/>
      <c r="AZ150" s="156"/>
      <c r="BA150" s="156"/>
      <c r="BB150" s="158"/>
      <c r="BC150" s="158"/>
      <c r="BD150" s="32">
        <v>0</v>
      </c>
    </row>
    <row r="151" spans="1:56" s="152" customFormat="1" ht="72">
      <c r="A151" s="153" t="s">
        <v>545</v>
      </c>
      <c r="B151" s="40" t="s">
        <v>25</v>
      </c>
      <c r="C151" s="40" t="s">
        <v>382</v>
      </c>
      <c r="D151" s="40">
        <v>112358</v>
      </c>
      <c r="E151" s="40" t="s">
        <v>704</v>
      </c>
      <c r="F151" s="40" t="s">
        <v>705</v>
      </c>
      <c r="G151" s="40">
        <v>5</v>
      </c>
      <c r="H151" s="76">
        <v>1</v>
      </c>
      <c r="I151" s="76">
        <v>4</v>
      </c>
      <c r="J151" s="40" t="s">
        <v>706</v>
      </c>
      <c r="K151" s="110">
        <v>14849440.7976308</v>
      </c>
      <c r="L151" s="211">
        <v>0</v>
      </c>
      <c r="M151" s="211" t="s">
        <v>514</v>
      </c>
      <c r="N151" s="212">
        <v>0.99</v>
      </c>
      <c r="O151" s="213"/>
      <c r="P151" s="213"/>
      <c r="Q151" s="211">
        <v>0</v>
      </c>
      <c r="R151" s="211">
        <v>0</v>
      </c>
      <c r="S151" s="213">
        <v>0</v>
      </c>
      <c r="T151" s="213">
        <v>0</v>
      </c>
      <c r="U151" s="213">
        <v>0</v>
      </c>
      <c r="V151" s="213">
        <v>0</v>
      </c>
      <c r="W151" s="213">
        <v>0</v>
      </c>
      <c r="X151" s="211">
        <v>0</v>
      </c>
      <c r="Y151" s="211">
        <v>0</v>
      </c>
      <c r="Z151" s="131">
        <f t="shared" si="45"/>
        <v>0</v>
      </c>
      <c r="AA151" s="131">
        <f t="shared" si="46"/>
        <v>0</v>
      </c>
      <c r="AB151" s="131">
        <f t="shared" si="47"/>
        <v>0</v>
      </c>
      <c r="AC151" s="131">
        <f t="shared" si="48"/>
        <v>1</v>
      </c>
      <c r="AD151" s="131">
        <f t="shared" si="49"/>
        <v>0</v>
      </c>
      <c r="AE151" s="127">
        <f t="shared" si="50"/>
        <v>0</v>
      </c>
      <c r="AF151" s="131">
        <f t="shared" si="51"/>
        <v>0</v>
      </c>
      <c r="AG151" s="131">
        <f t="shared" si="52"/>
        <v>0</v>
      </c>
      <c r="AH151" s="131">
        <f t="shared" si="53"/>
        <v>0</v>
      </c>
      <c r="AI151" s="131">
        <f t="shared" si="54"/>
        <v>4</v>
      </c>
      <c r="AJ151" s="132">
        <f t="shared" si="55"/>
        <v>0</v>
      </c>
      <c r="AK151" s="128">
        <f t="shared" si="56"/>
        <v>0</v>
      </c>
      <c r="AL151" s="40">
        <f t="shared" si="57"/>
        <v>0</v>
      </c>
      <c r="AM151" s="40">
        <f t="shared" si="58"/>
        <v>0</v>
      </c>
      <c r="AN151" s="40">
        <f t="shared" si="59"/>
        <v>0</v>
      </c>
      <c r="AO151" s="40">
        <f t="shared" si="60"/>
        <v>1</v>
      </c>
      <c r="AP151" s="76">
        <f t="shared" si="61"/>
        <v>0</v>
      </c>
      <c r="AQ151" s="127">
        <f t="shared" si="62"/>
        <v>0</v>
      </c>
      <c r="AR151" s="41">
        <v>0.45</v>
      </c>
      <c r="AS151" s="41">
        <f t="shared" si="63"/>
        <v>0.54</v>
      </c>
      <c r="AT151" s="222">
        <v>6.25</v>
      </c>
      <c r="AU151" s="156"/>
      <c r="AV151" s="156">
        <v>0</v>
      </c>
      <c r="AW151" s="157">
        <f>H151</f>
        <v>1</v>
      </c>
      <c r="AX151" s="156"/>
      <c r="AY151" s="156"/>
      <c r="AZ151" s="156"/>
      <c r="BA151" s="156"/>
      <c r="BB151" s="158"/>
      <c r="BC151" s="158"/>
      <c r="BD151" s="32">
        <v>0</v>
      </c>
    </row>
    <row r="152" spans="1:56" s="152" customFormat="1" ht="54">
      <c r="A152" s="153" t="s">
        <v>545</v>
      </c>
      <c r="B152" s="40" t="s">
        <v>25</v>
      </c>
      <c r="C152" s="40" t="s">
        <v>388</v>
      </c>
      <c r="D152" s="40">
        <v>113214</v>
      </c>
      <c r="E152" s="40" t="s">
        <v>707</v>
      </c>
      <c r="F152" s="40" t="s">
        <v>708</v>
      </c>
      <c r="G152" s="40">
        <v>0</v>
      </c>
      <c r="H152" s="76">
        <v>1</v>
      </c>
      <c r="I152" s="76">
        <v>2</v>
      </c>
      <c r="J152" s="40" t="s">
        <v>709</v>
      </c>
      <c r="K152" s="110">
        <v>10114683.146746</v>
      </c>
      <c r="L152" s="211">
        <v>0</v>
      </c>
      <c r="M152" s="211" t="s">
        <v>710</v>
      </c>
      <c r="N152" s="212">
        <v>5.0500000000000003E-2</v>
      </c>
      <c r="O152" s="213"/>
      <c r="P152" s="213"/>
      <c r="Q152" s="211"/>
      <c r="R152" s="211"/>
      <c r="S152" s="213"/>
      <c r="T152" s="213"/>
      <c r="U152" s="213"/>
      <c r="V152" s="213"/>
      <c r="W152" s="213"/>
      <c r="X152" s="211"/>
      <c r="Y152" s="211" t="s">
        <v>711</v>
      </c>
      <c r="Z152" s="131">
        <f t="shared" si="45"/>
        <v>0</v>
      </c>
      <c r="AA152" s="131">
        <f t="shared" si="46"/>
        <v>0</v>
      </c>
      <c r="AB152" s="131">
        <f t="shared" si="47"/>
        <v>0</v>
      </c>
      <c r="AC152" s="131">
        <f t="shared" si="48"/>
        <v>0</v>
      </c>
      <c r="AD152" s="131">
        <f t="shared" si="49"/>
        <v>0</v>
      </c>
      <c r="AE152" s="127">
        <f t="shared" si="50"/>
        <v>1</v>
      </c>
      <c r="AF152" s="131">
        <f t="shared" si="51"/>
        <v>0</v>
      </c>
      <c r="AG152" s="131">
        <f t="shared" si="52"/>
        <v>0</v>
      </c>
      <c r="AH152" s="131">
        <f t="shared" si="53"/>
        <v>0</v>
      </c>
      <c r="AI152" s="131">
        <f t="shared" si="54"/>
        <v>0</v>
      </c>
      <c r="AJ152" s="132">
        <f t="shared" si="55"/>
        <v>0</v>
      </c>
      <c r="AK152" s="128">
        <f t="shared" si="56"/>
        <v>2</v>
      </c>
      <c r="AL152" s="40">
        <f t="shared" si="57"/>
        <v>0</v>
      </c>
      <c r="AM152" s="40">
        <f t="shared" si="58"/>
        <v>0</v>
      </c>
      <c r="AN152" s="40">
        <f t="shared" si="59"/>
        <v>0</v>
      </c>
      <c r="AO152" s="40">
        <f t="shared" si="60"/>
        <v>0</v>
      </c>
      <c r="AP152" s="76">
        <f t="shared" si="61"/>
        <v>0</v>
      </c>
      <c r="AQ152" s="127">
        <f t="shared" si="62"/>
        <v>1</v>
      </c>
      <c r="AR152" s="41">
        <v>5.0500000000000003E-2</v>
      </c>
      <c r="AS152" s="41">
        <f t="shared" si="63"/>
        <v>0</v>
      </c>
      <c r="AT152" s="156"/>
      <c r="AU152" s="156"/>
      <c r="AV152" s="156">
        <v>0</v>
      </c>
      <c r="AW152" s="157">
        <f>H152</f>
        <v>1</v>
      </c>
      <c r="AX152" s="156"/>
      <c r="AY152" s="156"/>
      <c r="AZ152" s="156"/>
      <c r="BA152" s="156"/>
      <c r="BB152" s="158"/>
      <c r="BC152" s="158"/>
      <c r="BD152" s="32">
        <v>0</v>
      </c>
    </row>
    <row r="153" spans="1:56" s="152" customFormat="1" ht="54">
      <c r="A153" s="153" t="s">
        <v>545</v>
      </c>
      <c r="B153" s="40" t="s">
        <v>25</v>
      </c>
      <c r="C153" s="40" t="s">
        <v>388</v>
      </c>
      <c r="D153" s="40">
        <v>113356</v>
      </c>
      <c r="E153" s="40" t="s">
        <v>712</v>
      </c>
      <c r="F153" s="40" t="s">
        <v>393</v>
      </c>
      <c r="G153" s="40">
        <v>0</v>
      </c>
      <c r="H153" s="76">
        <v>1</v>
      </c>
      <c r="I153" s="76">
        <v>2</v>
      </c>
      <c r="J153" s="40" t="s">
        <v>709</v>
      </c>
      <c r="K153" s="110">
        <v>10114683.146746</v>
      </c>
      <c r="L153" s="211">
        <v>0</v>
      </c>
      <c r="M153" s="211" t="s">
        <v>710</v>
      </c>
      <c r="N153" s="212">
        <v>0.55000000000000004</v>
      </c>
      <c r="O153" s="213"/>
      <c r="P153" s="213"/>
      <c r="Q153" s="211"/>
      <c r="R153" s="211"/>
      <c r="S153" s="213"/>
      <c r="T153" s="213"/>
      <c r="U153" s="213"/>
      <c r="V153" s="213"/>
      <c r="W153" s="213"/>
      <c r="X153" s="211"/>
      <c r="Y153" s="211" t="s">
        <v>711</v>
      </c>
      <c r="Z153" s="131">
        <f t="shared" si="45"/>
        <v>0</v>
      </c>
      <c r="AA153" s="131">
        <f t="shared" si="46"/>
        <v>0</v>
      </c>
      <c r="AB153" s="131">
        <f t="shared" si="47"/>
        <v>0</v>
      </c>
      <c r="AC153" s="131">
        <f t="shared" si="48"/>
        <v>0</v>
      </c>
      <c r="AD153" s="131">
        <f t="shared" si="49"/>
        <v>0</v>
      </c>
      <c r="AE153" s="127">
        <f t="shared" si="50"/>
        <v>1</v>
      </c>
      <c r="AF153" s="131">
        <f t="shared" si="51"/>
        <v>0</v>
      </c>
      <c r="AG153" s="131">
        <f t="shared" si="52"/>
        <v>0</v>
      </c>
      <c r="AH153" s="131">
        <f t="shared" si="53"/>
        <v>0</v>
      </c>
      <c r="AI153" s="131">
        <f t="shared" si="54"/>
        <v>0</v>
      </c>
      <c r="AJ153" s="132">
        <f t="shared" si="55"/>
        <v>0</v>
      </c>
      <c r="AK153" s="128">
        <f t="shared" si="56"/>
        <v>2</v>
      </c>
      <c r="AL153" s="40">
        <f t="shared" si="57"/>
        <v>0</v>
      </c>
      <c r="AM153" s="40">
        <f t="shared" si="58"/>
        <v>0</v>
      </c>
      <c r="AN153" s="40">
        <f t="shared" si="59"/>
        <v>0</v>
      </c>
      <c r="AO153" s="40">
        <f t="shared" si="60"/>
        <v>0</v>
      </c>
      <c r="AP153" s="76">
        <f t="shared" si="61"/>
        <v>0</v>
      </c>
      <c r="AQ153" s="127">
        <f t="shared" si="62"/>
        <v>1</v>
      </c>
      <c r="AR153" s="41">
        <v>0.55000000000000004</v>
      </c>
      <c r="AS153" s="41">
        <f t="shared" si="63"/>
        <v>0</v>
      </c>
      <c r="AT153" s="156"/>
      <c r="AU153" s="156"/>
      <c r="AV153" s="156">
        <v>0</v>
      </c>
      <c r="AW153" s="157">
        <f>H153</f>
        <v>1</v>
      </c>
      <c r="AX153" s="156"/>
      <c r="AY153" s="156"/>
      <c r="AZ153" s="156"/>
      <c r="BA153" s="156"/>
      <c r="BB153" s="158"/>
      <c r="BC153" s="158"/>
      <c r="BD153" s="32">
        <v>0</v>
      </c>
    </row>
    <row r="154" spans="1:56" s="152" customFormat="1" ht="54">
      <c r="A154" s="153" t="s">
        <v>545</v>
      </c>
      <c r="B154" s="40" t="s">
        <v>25</v>
      </c>
      <c r="C154" s="40" t="s">
        <v>713</v>
      </c>
      <c r="D154" s="40">
        <v>114142</v>
      </c>
      <c r="E154" s="40" t="s">
        <v>714</v>
      </c>
      <c r="F154" s="40" t="s">
        <v>715</v>
      </c>
      <c r="G154" s="40">
        <v>1</v>
      </c>
      <c r="H154" s="76">
        <v>1</v>
      </c>
      <c r="I154" s="76">
        <v>2</v>
      </c>
      <c r="J154" s="40" t="s">
        <v>656</v>
      </c>
      <c r="K154" s="110">
        <v>7538498.7560125794</v>
      </c>
      <c r="L154" s="211">
        <v>0</v>
      </c>
      <c r="M154" s="211" t="s">
        <v>185</v>
      </c>
      <c r="N154" s="212">
        <v>1</v>
      </c>
      <c r="O154" s="213">
        <v>0</v>
      </c>
      <c r="P154" s="213">
        <v>0</v>
      </c>
      <c r="Q154" s="211">
        <v>0</v>
      </c>
      <c r="R154" s="211">
        <v>0</v>
      </c>
      <c r="S154" s="213">
        <v>0</v>
      </c>
      <c r="T154" s="213">
        <v>0</v>
      </c>
      <c r="U154" s="213">
        <v>0</v>
      </c>
      <c r="V154" s="213">
        <v>0</v>
      </c>
      <c r="W154" s="213">
        <v>0</v>
      </c>
      <c r="X154" s="211">
        <v>0</v>
      </c>
      <c r="Y154" s="211" t="s">
        <v>716</v>
      </c>
      <c r="Z154" s="131">
        <f t="shared" si="45"/>
        <v>0</v>
      </c>
      <c r="AA154" s="131">
        <f t="shared" si="46"/>
        <v>0</v>
      </c>
      <c r="AB154" s="131">
        <f t="shared" si="47"/>
        <v>0</v>
      </c>
      <c r="AC154" s="131">
        <f t="shared" si="48"/>
        <v>0</v>
      </c>
      <c r="AD154" s="131">
        <f t="shared" si="49"/>
        <v>1</v>
      </c>
      <c r="AE154" s="127">
        <f t="shared" si="50"/>
        <v>0</v>
      </c>
      <c r="AF154" s="131">
        <f t="shared" si="51"/>
        <v>0</v>
      </c>
      <c r="AG154" s="131">
        <f t="shared" si="52"/>
        <v>0</v>
      </c>
      <c r="AH154" s="131">
        <f t="shared" si="53"/>
        <v>0</v>
      </c>
      <c r="AI154" s="131">
        <f t="shared" si="54"/>
        <v>0</v>
      </c>
      <c r="AJ154" s="132">
        <f t="shared" si="55"/>
        <v>2</v>
      </c>
      <c r="AK154" s="128">
        <f t="shared" si="56"/>
        <v>0</v>
      </c>
      <c r="AL154" s="40">
        <f t="shared" si="57"/>
        <v>0</v>
      </c>
      <c r="AM154" s="40">
        <f t="shared" si="58"/>
        <v>0</v>
      </c>
      <c r="AN154" s="40">
        <f t="shared" si="59"/>
        <v>0</v>
      </c>
      <c r="AO154" s="40">
        <f t="shared" si="60"/>
        <v>0</v>
      </c>
      <c r="AP154" s="100">
        <f t="shared" si="61"/>
        <v>1</v>
      </c>
      <c r="AQ154" s="127">
        <f t="shared" si="62"/>
        <v>0</v>
      </c>
      <c r="AR154" s="41">
        <v>1</v>
      </c>
      <c r="AS154" s="41">
        <f t="shared" si="63"/>
        <v>0</v>
      </c>
      <c r="AT154" s="40">
        <v>6.23</v>
      </c>
      <c r="AU154" s="156"/>
      <c r="AV154" s="156"/>
      <c r="AW154" s="156"/>
      <c r="AX154" s="156"/>
      <c r="AY154" s="156"/>
      <c r="AZ154" s="156"/>
      <c r="BA154" s="156" t="s">
        <v>123</v>
      </c>
      <c r="BB154" s="158"/>
      <c r="BC154" s="158"/>
      <c r="BD154" s="32">
        <v>0</v>
      </c>
    </row>
    <row r="155" spans="1:56" s="152" customFormat="1" ht="72">
      <c r="A155" s="153" t="s">
        <v>545</v>
      </c>
      <c r="B155" s="40" t="s">
        <v>25</v>
      </c>
      <c r="C155" s="40" t="s">
        <v>713</v>
      </c>
      <c r="D155" s="40">
        <v>114296</v>
      </c>
      <c r="E155" s="40" t="s">
        <v>717</v>
      </c>
      <c r="F155" s="40" t="s">
        <v>718</v>
      </c>
      <c r="G155" s="40">
        <v>1</v>
      </c>
      <c r="H155" s="76">
        <v>1</v>
      </c>
      <c r="I155" s="76">
        <v>4</v>
      </c>
      <c r="J155" s="40" t="s">
        <v>719</v>
      </c>
      <c r="K155" s="110">
        <v>10174305.441249</v>
      </c>
      <c r="L155" s="211">
        <v>0</v>
      </c>
      <c r="M155" s="211" t="s">
        <v>90</v>
      </c>
      <c r="N155" s="212">
        <v>1</v>
      </c>
      <c r="O155" s="213">
        <v>0</v>
      </c>
      <c r="P155" s="213">
        <v>0</v>
      </c>
      <c r="Q155" s="211">
        <v>0</v>
      </c>
      <c r="R155" s="211">
        <v>0</v>
      </c>
      <c r="S155" s="213">
        <v>0</v>
      </c>
      <c r="T155" s="213">
        <v>0</v>
      </c>
      <c r="U155" s="213">
        <v>0</v>
      </c>
      <c r="V155" s="213">
        <v>0</v>
      </c>
      <c r="W155" s="213">
        <v>0</v>
      </c>
      <c r="X155" s="211">
        <v>0</v>
      </c>
      <c r="Y155" s="211">
        <v>0</v>
      </c>
      <c r="Z155" s="131">
        <f t="shared" si="45"/>
        <v>0</v>
      </c>
      <c r="AA155" s="131">
        <f t="shared" si="46"/>
        <v>0</v>
      </c>
      <c r="AB155" s="131">
        <f t="shared" si="47"/>
        <v>0</v>
      </c>
      <c r="AC155" s="131">
        <f t="shared" si="48"/>
        <v>0</v>
      </c>
      <c r="AD155" s="131">
        <f t="shared" si="49"/>
        <v>1</v>
      </c>
      <c r="AE155" s="127">
        <f t="shared" si="50"/>
        <v>0</v>
      </c>
      <c r="AF155" s="131">
        <f t="shared" si="51"/>
        <v>0</v>
      </c>
      <c r="AG155" s="131">
        <f t="shared" si="52"/>
        <v>0</v>
      </c>
      <c r="AH155" s="131">
        <f t="shared" si="53"/>
        <v>0</v>
      </c>
      <c r="AI155" s="131">
        <f t="shared" si="54"/>
        <v>0</v>
      </c>
      <c r="AJ155" s="132">
        <f t="shared" si="55"/>
        <v>4</v>
      </c>
      <c r="AK155" s="128">
        <f t="shared" si="56"/>
        <v>0</v>
      </c>
      <c r="AL155" s="40">
        <f t="shared" si="57"/>
        <v>0</v>
      </c>
      <c r="AM155" s="40">
        <f t="shared" si="58"/>
        <v>0</v>
      </c>
      <c r="AN155" s="40">
        <f t="shared" si="59"/>
        <v>0</v>
      </c>
      <c r="AO155" s="40">
        <f t="shared" si="60"/>
        <v>0</v>
      </c>
      <c r="AP155" s="76">
        <f t="shared" si="61"/>
        <v>1</v>
      </c>
      <c r="AQ155" s="127">
        <f t="shared" si="62"/>
        <v>0</v>
      </c>
      <c r="AR155" s="41">
        <v>1</v>
      </c>
      <c r="AS155" s="41">
        <f t="shared" si="63"/>
        <v>0</v>
      </c>
      <c r="AT155" s="156">
        <v>6.24</v>
      </c>
      <c r="AU155" s="156"/>
      <c r="AV155" s="157">
        <f>H155</f>
        <v>1</v>
      </c>
      <c r="AW155" s="156"/>
      <c r="AX155" s="156"/>
      <c r="AY155" s="156"/>
      <c r="AZ155" s="156"/>
      <c r="BA155" s="156" t="s">
        <v>662</v>
      </c>
      <c r="BB155" s="158"/>
      <c r="BC155" s="158"/>
      <c r="BD155" s="32">
        <v>0</v>
      </c>
    </row>
    <row r="156" spans="1:56" s="152" customFormat="1" ht="72">
      <c r="A156" s="153" t="s">
        <v>545</v>
      </c>
      <c r="B156" s="40" t="s">
        <v>26</v>
      </c>
      <c r="C156" s="40" t="s">
        <v>720</v>
      </c>
      <c r="D156" s="40">
        <v>500544</v>
      </c>
      <c r="E156" s="111" t="s">
        <v>721</v>
      </c>
      <c r="F156" s="40" t="s">
        <v>722</v>
      </c>
      <c r="G156" s="40">
        <v>1</v>
      </c>
      <c r="H156" s="76">
        <v>1</v>
      </c>
      <c r="I156" s="76">
        <v>4</v>
      </c>
      <c r="J156" s="40" t="s">
        <v>403</v>
      </c>
      <c r="K156" s="110">
        <v>19683914.120000001</v>
      </c>
      <c r="L156" s="211">
        <v>0</v>
      </c>
      <c r="M156" s="211" t="s">
        <v>185</v>
      </c>
      <c r="N156" s="212">
        <v>1</v>
      </c>
      <c r="O156" s="213">
        <v>0</v>
      </c>
      <c r="P156" s="213">
        <v>0</v>
      </c>
      <c r="Q156" s="211">
        <v>0</v>
      </c>
      <c r="R156" s="211">
        <v>0</v>
      </c>
      <c r="S156" s="213">
        <v>0</v>
      </c>
      <c r="T156" s="213">
        <v>0</v>
      </c>
      <c r="U156" s="213">
        <v>0</v>
      </c>
      <c r="V156" s="213">
        <v>0</v>
      </c>
      <c r="W156" s="213">
        <v>0</v>
      </c>
      <c r="X156" s="211">
        <v>0</v>
      </c>
      <c r="Y156" s="211" t="s">
        <v>723</v>
      </c>
      <c r="Z156" s="131">
        <f t="shared" si="45"/>
        <v>0</v>
      </c>
      <c r="AA156" s="131">
        <f t="shared" si="46"/>
        <v>0</v>
      </c>
      <c r="AB156" s="131">
        <f t="shared" si="47"/>
        <v>0</v>
      </c>
      <c r="AC156" s="131">
        <f t="shared" si="48"/>
        <v>0</v>
      </c>
      <c r="AD156" s="131">
        <f t="shared" si="49"/>
        <v>1</v>
      </c>
      <c r="AE156" s="127">
        <f t="shared" si="50"/>
        <v>0</v>
      </c>
      <c r="AF156" s="131">
        <f t="shared" si="51"/>
        <v>0</v>
      </c>
      <c r="AG156" s="131">
        <f t="shared" si="52"/>
        <v>0</v>
      </c>
      <c r="AH156" s="131">
        <f t="shared" si="53"/>
        <v>0</v>
      </c>
      <c r="AI156" s="131">
        <f t="shared" si="54"/>
        <v>0</v>
      </c>
      <c r="AJ156" s="132">
        <f t="shared" si="55"/>
        <v>4</v>
      </c>
      <c r="AK156" s="128">
        <f t="shared" si="56"/>
        <v>0</v>
      </c>
      <c r="AL156" s="40">
        <f t="shared" si="57"/>
        <v>0</v>
      </c>
      <c r="AM156" s="40">
        <f t="shared" si="58"/>
        <v>0</v>
      </c>
      <c r="AN156" s="40">
        <f t="shared" si="59"/>
        <v>0</v>
      </c>
      <c r="AO156" s="40">
        <f t="shared" si="60"/>
        <v>0</v>
      </c>
      <c r="AP156" s="76">
        <f t="shared" si="61"/>
        <v>1</v>
      </c>
      <c r="AQ156" s="127">
        <f t="shared" si="62"/>
        <v>0</v>
      </c>
      <c r="AR156" s="41">
        <v>1</v>
      </c>
      <c r="AS156" s="41">
        <f t="shared" si="63"/>
        <v>0</v>
      </c>
      <c r="AT156" s="156">
        <v>2.2400000000000002</v>
      </c>
      <c r="AU156" s="156"/>
      <c r="AV156" s="156">
        <v>0</v>
      </c>
      <c r="AW156" s="157">
        <f t="shared" ref="AW156:AW162" si="65">H156</f>
        <v>1</v>
      </c>
      <c r="AX156" s="156"/>
      <c r="AY156" s="156"/>
      <c r="AZ156" s="156"/>
      <c r="BA156" s="156" t="s">
        <v>662</v>
      </c>
      <c r="BB156" s="158"/>
      <c r="BC156" s="158"/>
      <c r="BD156" s="32">
        <v>1</v>
      </c>
    </row>
    <row r="157" spans="1:56" s="152" customFormat="1" ht="72">
      <c r="A157" s="153" t="s">
        <v>545</v>
      </c>
      <c r="B157" s="40" t="s">
        <v>26</v>
      </c>
      <c r="C157" s="40" t="s">
        <v>720</v>
      </c>
      <c r="D157" s="40">
        <v>114804</v>
      </c>
      <c r="E157" s="111" t="s">
        <v>724</v>
      </c>
      <c r="F157" s="40" t="s">
        <v>725</v>
      </c>
      <c r="G157" s="40">
        <v>1</v>
      </c>
      <c r="H157" s="76">
        <v>1</v>
      </c>
      <c r="I157" s="76">
        <v>4</v>
      </c>
      <c r="J157" s="40" t="s">
        <v>403</v>
      </c>
      <c r="K157" s="110">
        <v>19567467.600000001</v>
      </c>
      <c r="L157" s="211">
        <v>0</v>
      </c>
      <c r="M157" s="211" t="s">
        <v>90</v>
      </c>
      <c r="N157" s="212">
        <v>1</v>
      </c>
      <c r="O157" s="213">
        <v>0</v>
      </c>
      <c r="P157" s="213">
        <v>0</v>
      </c>
      <c r="Q157" s="211">
        <v>0</v>
      </c>
      <c r="R157" s="211">
        <v>0</v>
      </c>
      <c r="S157" s="213">
        <v>0</v>
      </c>
      <c r="T157" s="213">
        <v>0</v>
      </c>
      <c r="U157" s="213">
        <v>0</v>
      </c>
      <c r="V157" s="213">
        <v>0</v>
      </c>
      <c r="W157" s="213">
        <v>0</v>
      </c>
      <c r="X157" s="211">
        <v>0</v>
      </c>
      <c r="Y157" s="211" t="s">
        <v>723</v>
      </c>
      <c r="Z157" s="131">
        <f t="shared" si="45"/>
        <v>0</v>
      </c>
      <c r="AA157" s="131">
        <f t="shared" si="46"/>
        <v>0</v>
      </c>
      <c r="AB157" s="131">
        <f t="shared" si="47"/>
        <v>0</v>
      </c>
      <c r="AC157" s="131">
        <f t="shared" si="48"/>
        <v>0</v>
      </c>
      <c r="AD157" s="131">
        <f t="shared" si="49"/>
        <v>1</v>
      </c>
      <c r="AE157" s="127">
        <f t="shared" si="50"/>
        <v>0</v>
      </c>
      <c r="AF157" s="131">
        <f t="shared" si="51"/>
        <v>0</v>
      </c>
      <c r="AG157" s="131">
        <f t="shared" si="52"/>
        <v>0</v>
      </c>
      <c r="AH157" s="131">
        <f t="shared" si="53"/>
        <v>0</v>
      </c>
      <c r="AI157" s="131">
        <f t="shared" si="54"/>
        <v>0</v>
      </c>
      <c r="AJ157" s="132">
        <f t="shared" si="55"/>
        <v>4</v>
      </c>
      <c r="AK157" s="128">
        <f t="shared" si="56"/>
        <v>0</v>
      </c>
      <c r="AL157" s="40">
        <f t="shared" si="57"/>
        <v>0</v>
      </c>
      <c r="AM157" s="40">
        <f t="shared" si="58"/>
        <v>0</v>
      </c>
      <c r="AN157" s="40">
        <f t="shared" si="59"/>
        <v>0</v>
      </c>
      <c r="AO157" s="40">
        <f t="shared" si="60"/>
        <v>0</v>
      </c>
      <c r="AP157" s="76">
        <f t="shared" si="61"/>
        <v>1</v>
      </c>
      <c r="AQ157" s="127">
        <f t="shared" si="62"/>
        <v>0</v>
      </c>
      <c r="AR157" s="41">
        <v>1</v>
      </c>
      <c r="AS157" s="41">
        <f t="shared" si="63"/>
        <v>0</v>
      </c>
      <c r="AT157" s="156">
        <v>5.24</v>
      </c>
      <c r="AU157" s="156"/>
      <c r="AV157" s="156">
        <v>0</v>
      </c>
      <c r="AW157" s="157">
        <f t="shared" si="65"/>
        <v>1</v>
      </c>
      <c r="AX157" s="156"/>
      <c r="AY157" s="156"/>
      <c r="AZ157" s="156"/>
      <c r="BA157" s="156" t="s">
        <v>662</v>
      </c>
      <c r="BB157" s="158"/>
      <c r="BC157" s="158"/>
      <c r="BD157" s="32">
        <v>1</v>
      </c>
    </row>
    <row r="158" spans="1:56" s="152" customFormat="1" ht="72">
      <c r="A158" s="153" t="s">
        <v>545</v>
      </c>
      <c r="B158" s="40" t="s">
        <v>26</v>
      </c>
      <c r="C158" s="40" t="s">
        <v>400</v>
      </c>
      <c r="D158" s="40">
        <v>178514</v>
      </c>
      <c r="E158" s="111" t="s">
        <v>726</v>
      </c>
      <c r="F158" s="40" t="s">
        <v>727</v>
      </c>
      <c r="G158" s="40">
        <v>0</v>
      </c>
      <c r="H158" s="76">
        <v>1</v>
      </c>
      <c r="I158" s="76">
        <v>4</v>
      </c>
      <c r="J158" s="40" t="s">
        <v>403</v>
      </c>
      <c r="K158" s="110">
        <v>20850221.18</v>
      </c>
      <c r="L158" s="211">
        <v>0</v>
      </c>
      <c r="M158" s="211" t="s">
        <v>90</v>
      </c>
      <c r="N158" s="212">
        <v>1</v>
      </c>
      <c r="O158" s="213">
        <v>0</v>
      </c>
      <c r="P158" s="213">
        <v>0</v>
      </c>
      <c r="Q158" s="211">
        <v>0</v>
      </c>
      <c r="R158" s="211">
        <v>0</v>
      </c>
      <c r="S158" s="213">
        <v>0</v>
      </c>
      <c r="T158" s="213">
        <v>0</v>
      </c>
      <c r="U158" s="213">
        <v>0</v>
      </c>
      <c r="V158" s="213">
        <v>0</v>
      </c>
      <c r="W158" s="213">
        <v>0</v>
      </c>
      <c r="X158" s="211">
        <v>0</v>
      </c>
      <c r="Y158" s="211" t="s">
        <v>728</v>
      </c>
      <c r="Z158" s="131">
        <f t="shared" si="45"/>
        <v>0</v>
      </c>
      <c r="AA158" s="131">
        <f t="shared" si="46"/>
        <v>0</v>
      </c>
      <c r="AB158" s="131">
        <f t="shared" si="47"/>
        <v>0</v>
      </c>
      <c r="AC158" s="131">
        <f t="shared" si="48"/>
        <v>0</v>
      </c>
      <c r="AD158" s="131">
        <f t="shared" si="49"/>
        <v>1</v>
      </c>
      <c r="AE158" s="127">
        <f t="shared" si="50"/>
        <v>0</v>
      </c>
      <c r="AF158" s="131">
        <f t="shared" si="51"/>
        <v>0</v>
      </c>
      <c r="AG158" s="131">
        <f t="shared" si="52"/>
        <v>0</v>
      </c>
      <c r="AH158" s="131">
        <f t="shared" si="53"/>
        <v>0</v>
      </c>
      <c r="AI158" s="131">
        <f t="shared" si="54"/>
        <v>0</v>
      </c>
      <c r="AJ158" s="132">
        <f t="shared" si="55"/>
        <v>4</v>
      </c>
      <c r="AK158" s="128">
        <f t="shared" si="56"/>
        <v>0</v>
      </c>
      <c r="AL158" s="40">
        <f t="shared" si="57"/>
        <v>0</v>
      </c>
      <c r="AM158" s="40">
        <f t="shared" si="58"/>
        <v>0</v>
      </c>
      <c r="AN158" s="40">
        <f t="shared" si="59"/>
        <v>0</v>
      </c>
      <c r="AO158" s="40">
        <f t="shared" si="60"/>
        <v>0</v>
      </c>
      <c r="AP158" s="76">
        <f t="shared" si="61"/>
        <v>1</v>
      </c>
      <c r="AQ158" s="127">
        <f t="shared" si="62"/>
        <v>0</v>
      </c>
      <c r="AR158" s="41">
        <v>1</v>
      </c>
      <c r="AS158" s="41">
        <f t="shared" si="63"/>
        <v>0</v>
      </c>
      <c r="AT158" s="156">
        <v>1.25</v>
      </c>
      <c r="AU158" s="156"/>
      <c r="AV158" s="156">
        <v>0</v>
      </c>
      <c r="AW158" s="157">
        <f t="shared" si="65"/>
        <v>1</v>
      </c>
      <c r="AX158" s="156"/>
      <c r="AY158" s="156"/>
      <c r="AZ158" s="156"/>
      <c r="BA158" s="156"/>
      <c r="BB158" s="158"/>
      <c r="BC158" s="158"/>
      <c r="BD158" s="32">
        <v>1</v>
      </c>
    </row>
    <row r="159" spans="1:56" s="152" customFormat="1" ht="72">
      <c r="A159" s="153" t="s">
        <v>545</v>
      </c>
      <c r="B159" s="40" t="s">
        <v>26</v>
      </c>
      <c r="C159" s="40" t="s">
        <v>407</v>
      </c>
      <c r="D159" s="40">
        <v>115617</v>
      </c>
      <c r="E159" s="112" t="s">
        <v>729</v>
      </c>
      <c r="F159" s="40" t="s">
        <v>409</v>
      </c>
      <c r="G159" s="40">
        <v>1</v>
      </c>
      <c r="H159" s="76">
        <v>1</v>
      </c>
      <c r="I159" s="76">
        <v>4</v>
      </c>
      <c r="J159" s="40" t="s">
        <v>192</v>
      </c>
      <c r="K159" s="110">
        <v>20322685.02</v>
      </c>
      <c r="L159" s="211">
        <v>0</v>
      </c>
      <c r="M159" s="211" t="s">
        <v>514</v>
      </c>
      <c r="N159" s="212">
        <v>0</v>
      </c>
      <c r="O159" s="213">
        <v>0</v>
      </c>
      <c r="P159" s="213">
        <v>0</v>
      </c>
      <c r="Q159" s="211">
        <v>0</v>
      </c>
      <c r="R159" s="211">
        <v>0</v>
      </c>
      <c r="S159" s="213">
        <v>0</v>
      </c>
      <c r="T159" s="213">
        <v>0</v>
      </c>
      <c r="U159" s="213">
        <v>0</v>
      </c>
      <c r="V159" s="213">
        <v>0</v>
      </c>
      <c r="W159" s="213">
        <v>0</v>
      </c>
      <c r="X159" s="211">
        <v>0</v>
      </c>
      <c r="Y159" s="211" t="s">
        <v>723</v>
      </c>
      <c r="Z159" s="131">
        <f t="shared" si="45"/>
        <v>0</v>
      </c>
      <c r="AA159" s="131">
        <f t="shared" si="46"/>
        <v>0</v>
      </c>
      <c r="AB159" s="131">
        <f t="shared" si="47"/>
        <v>0</v>
      </c>
      <c r="AC159" s="131">
        <f t="shared" si="48"/>
        <v>1</v>
      </c>
      <c r="AD159" s="131">
        <f t="shared" si="49"/>
        <v>0</v>
      </c>
      <c r="AE159" s="127">
        <f t="shared" si="50"/>
        <v>0</v>
      </c>
      <c r="AF159" s="131">
        <f t="shared" si="51"/>
        <v>0</v>
      </c>
      <c r="AG159" s="131">
        <f t="shared" si="52"/>
        <v>0</v>
      </c>
      <c r="AH159" s="131">
        <f t="shared" si="53"/>
        <v>0</v>
      </c>
      <c r="AI159" s="131">
        <f t="shared" si="54"/>
        <v>4</v>
      </c>
      <c r="AJ159" s="132">
        <f t="shared" si="55"/>
        <v>0</v>
      </c>
      <c r="AK159" s="128">
        <f t="shared" si="56"/>
        <v>0</v>
      </c>
      <c r="AL159" s="40">
        <f t="shared" si="57"/>
        <v>0</v>
      </c>
      <c r="AM159" s="40">
        <f t="shared" si="58"/>
        <v>0</v>
      </c>
      <c r="AN159" s="40">
        <f t="shared" si="59"/>
        <v>0</v>
      </c>
      <c r="AO159" s="40">
        <f t="shared" si="60"/>
        <v>1</v>
      </c>
      <c r="AP159" s="76">
        <f t="shared" si="61"/>
        <v>0</v>
      </c>
      <c r="AQ159" s="127">
        <f t="shared" si="62"/>
        <v>0</v>
      </c>
      <c r="AR159" s="41">
        <v>0</v>
      </c>
      <c r="AS159" s="41">
        <f t="shared" si="63"/>
        <v>0</v>
      </c>
      <c r="AT159" s="156"/>
      <c r="AU159" s="156"/>
      <c r="AV159" s="156">
        <v>0</v>
      </c>
      <c r="AW159" s="157">
        <f t="shared" si="65"/>
        <v>1</v>
      </c>
      <c r="AX159" s="156"/>
      <c r="AY159" s="156"/>
      <c r="AZ159" s="156"/>
      <c r="BA159" s="156"/>
      <c r="BB159" s="158"/>
      <c r="BC159" s="158"/>
      <c r="BD159" s="32">
        <v>1</v>
      </c>
    </row>
    <row r="160" spans="1:56" s="152" customFormat="1" ht="72">
      <c r="A160" s="153" t="s">
        <v>545</v>
      </c>
      <c r="B160" s="40" t="s">
        <v>26</v>
      </c>
      <c r="C160" s="40" t="s">
        <v>433</v>
      </c>
      <c r="D160" s="40">
        <v>501248</v>
      </c>
      <c r="E160" s="111" t="s">
        <v>730</v>
      </c>
      <c r="F160" s="40" t="s">
        <v>731</v>
      </c>
      <c r="G160" s="40">
        <v>1</v>
      </c>
      <c r="H160" s="76">
        <v>1</v>
      </c>
      <c r="I160" s="76">
        <v>4</v>
      </c>
      <c r="J160" s="40" t="s">
        <v>732</v>
      </c>
      <c r="K160" s="110">
        <v>17764390.359999999</v>
      </c>
      <c r="L160" s="211">
        <v>0</v>
      </c>
      <c r="M160" s="211" t="s">
        <v>514</v>
      </c>
      <c r="N160" s="212">
        <v>0.98</v>
      </c>
      <c r="O160" s="213">
        <v>0</v>
      </c>
      <c r="P160" s="213">
        <v>0</v>
      </c>
      <c r="Q160" s="211">
        <v>0</v>
      </c>
      <c r="R160" s="211">
        <v>0</v>
      </c>
      <c r="S160" s="213">
        <v>0</v>
      </c>
      <c r="T160" s="213">
        <v>0</v>
      </c>
      <c r="U160" s="213">
        <v>0</v>
      </c>
      <c r="V160" s="213">
        <v>0</v>
      </c>
      <c r="W160" s="213">
        <v>0</v>
      </c>
      <c r="X160" s="211">
        <v>0</v>
      </c>
      <c r="Y160" s="211" t="s">
        <v>733</v>
      </c>
      <c r="Z160" s="131">
        <f t="shared" si="45"/>
        <v>0</v>
      </c>
      <c r="AA160" s="131">
        <f t="shared" si="46"/>
        <v>0</v>
      </c>
      <c r="AB160" s="131">
        <f t="shared" si="47"/>
        <v>0</v>
      </c>
      <c r="AC160" s="131">
        <f t="shared" si="48"/>
        <v>1</v>
      </c>
      <c r="AD160" s="131">
        <f t="shared" si="49"/>
        <v>0</v>
      </c>
      <c r="AE160" s="127">
        <f t="shared" si="50"/>
        <v>0</v>
      </c>
      <c r="AF160" s="131">
        <f t="shared" si="51"/>
        <v>0</v>
      </c>
      <c r="AG160" s="131">
        <f t="shared" si="52"/>
        <v>0</v>
      </c>
      <c r="AH160" s="131">
        <f t="shared" si="53"/>
        <v>0</v>
      </c>
      <c r="AI160" s="131">
        <f t="shared" si="54"/>
        <v>4</v>
      </c>
      <c r="AJ160" s="132">
        <f t="shared" si="55"/>
        <v>0</v>
      </c>
      <c r="AK160" s="128">
        <f t="shared" si="56"/>
        <v>0</v>
      </c>
      <c r="AL160" s="40">
        <f t="shared" si="57"/>
        <v>0</v>
      </c>
      <c r="AM160" s="40">
        <f t="shared" si="58"/>
        <v>0</v>
      </c>
      <c r="AN160" s="40">
        <f t="shared" si="59"/>
        <v>0</v>
      </c>
      <c r="AO160" s="40">
        <f t="shared" si="60"/>
        <v>1</v>
      </c>
      <c r="AP160" s="76">
        <f t="shared" si="61"/>
        <v>0</v>
      </c>
      <c r="AQ160" s="127">
        <f t="shared" si="62"/>
        <v>0</v>
      </c>
      <c r="AR160" s="41">
        <v>0.95</v>
      </c>
      <c r="AS160" s="41">
        <f t="shared" si="63"/>
        <v>3.0000000000000027E-2</v>
      </c>
      <c r="AT160" s="156"/>
      <c r="AU160" s="156"/>
      <c r="AV160" s="156">
        <v>0</v>
      </c>
      <c r="AW160" s="157">
        <f t="shared" si="65"/>
        <v>1</v>
      </c>
      <c r="AX160" s="156"/>
      <c r="AY160" s="156"/>
      <c r="AZ160" s="156"/>
      <c r="BA160" s="156"/>
      <c r="BB160" s="158"/>
      <c r="BC160" s="158"/>
      <c r="BD160" s="32">
        <v>1</v>
      </c>
    </row>
    <row r="161" spans="1:56" s="152" customFormat="1" ht="72">
      <c r="A161" s="153" t="s">
        <v>545</v>
      </c>
      <c r="B161" s="40" t="s">
        <v>26</v>
      </c>
      <c r="C161" s="40" t="s">
        <v>433</v>
      </c>
      <c r="D161" s="40">
        <v>116180</v>
      </c>
      <c r="E161" s="112" t="s">
        <v>734</v>
      </c>
      <c r="F161" s="40" t="s">
        <v>735</v>
      </c>
      <c r="G161" s="40">
        <v>3</v>
      </c>
      <c r="H161" s="76">
        <v>1</v>
      </c>
      <c r="I161" s="76">
        <v>4</v>
      </c>
      <c r="J161" s="40" t="s">
        <v>403</v>
      </c>
      <c r="K161" s="110">
        <v>20557581.503837734</v>
      </c>
      <c r="L161" s="211">
        <v>0</v>
      </c>
      <c r="M161" s="211" t="s">
        <v>736</v>
      </c>
      <c r="N161" s="212">
        <v>0</v>
      </c>
      <c r="O161" s="213">
        <v>0</v>
      </c>
      <c r="P161" s="213">
        <v>0</v>
      </c>
      <c r="Q161" s="211">
        <v>0</v>
      </c>
      <c r="R161" s="211">
        <v>0</v>
      </c>
      <c r="S161" s="213">
        <v>0</v>
      </c>
      <c r="T161" s="213">
        <v>0</v>
      </c>
      <c r="U161" s="213">
        <v>0</v>
      </c>
      <c r="V161" s="213">
        <v>0</v>
      </c>
      <c r="W161" s="213">
        <v>0</v>
      </c>
      <c r="X161" s="211">
        <v>0</v>
      </c>
      <c r="Y161" s="211" t="s">
        <v>737</v>
      </c>
      <c r="Z161" s="131">
        <f t="shared" si="45"/>
        <v>0</v>
      </c>
      <c r="AA161" s="131">
        <f t="shared" si="46"/>
        <v>1</v>
      </c>
      <c r="AB161" s="131">
        <f t="shared" si="47"/>
        <v>0</v>
      </c>
      <c r="AC161" s="131">
        <f t="shared" si="48"/>
        <v>0</v>
      </c>
      <c r="AD161" s="131">
        <f t="shared" si="49"/>
        <v>0</v>
      </c>
      <c r="AE161" s="127">
        <f t="shared" si="50"/>
        <v>0</v>
      </c>
      <c r="AF161" s="131">
        <f t="shared" si="51"/>
        <v>0</v>
      </c>
      <c r="AG161" s="131">
        <f t="shared" si="52"/>
        <v>4</v>
      </c>
      <c r="AH161" s="131">
        <f t="shared" si="53"/>
        <v>0</v>
      </c>
      <c r="AI161" s="131">
        <f t="shared" si="54"/>
        <v>0</v>
      </c>
      <c r="AJ161" s="132">
        <f t="shared" si="55"/>
        <v>0</v>
      </c>
      <c r="AK161" s="128">
        <f t="shared" si="56"/>
        <v>0</v>
      </c>
      <c r="AL161" s="40">
        <f t="shared" si="57"/>
        <v>0</v>
      </c>
      <c r="AM161" s="40">
        <f t="shared" si="58"/>
        <v>1</v>
      </c>
      <c r="AN161" s="40">
        <f t="shared" si="59"/>
        <v>0</v>
      </c>
      <c r="AO161" s="40">
        <f t="shared" si="60"/>
        <v>0</v>
      </c>
      <c r="AP161" s="76">
        <f t="shared" si="61"/>
        <v>0</v>
      </c>
      <c r="AQ161" s="127">
        <f t="shared" si="62"/>
        <v>0</v>
      </c>
      <c r="AR161" s="41">
        <v>0</v>
      </c>
      <c r="AS161" s="41">
        <f t="shared" si="63"/>
        <v>0</v>
      </c>
      <c r="AT161" s="156"/>
      <c r="AU161" s="156"/>
      <c r="AV161" s="156">
        <v>0</v>
      </c>
      <c r="AW161" s="157">
        <f t="shared" si="65"/>
        <v>1</v>
      </c>
      <c r="AX161" s="156"/>
      <c r="AY161" s="156"/>
      <c r="AZ161" s="156"/>
      <c r="BA161" s="156"/>
      <c r="BB161" s="158"/>
      <c r="BC161" s="158"/>
      <c r="BD161" s="32">
        <v>1</v>
      </c>
    </row>
    <row r="162" spans="1:56" s="152" customFormat="1" ht="72">
      <c r="A162" s="153" t="s">
        <v>545</v>
      </c>
      <c r="B162" s="40" t="s">
        <v>26</v>
      </c>
      <c r="C162" s="40" t="s">
        <v>738</v>
      </c>
      <c r="D162" s="40">
        <v>117891</v>
      </c>
      <c r="E162" s="40" t="s">
        <v>739</v>
      </c>
      <c r="F162" s="40" t="s">
        <v>738</v>
      </c>
      <c r="G162" s="40">
        <v>6</v>
      </c>
      <c r="H162" s="76">
        <v>1</v>
      </c>
      <c r="I162" s="76">
        <v>4</v>
      </c>
      <c r="J162" s="40" t="s">
        <v>564</v>
      </c>
      <c r="K162" s="110">
        <v>24548206.129999999</v>
      </c>
      <c r="L162" s="211">
        <v>0</v>
      </c>
      <c r="M162" s="211" t="s">
        <v>514</v>
      </c>
      <c r="N162" s="212">
        <v>0.95</v>
      </c>
      <c r="O162" s="213">
        <v>0</v>
      </c>
      <c r="P162" s="213">
        <v>0</v>
      </c>
      <c r="Q162" s="211">
        <v>0</v>
      </c>
      <c r="R162" s="211">
        <v>0</v>
      </c>
      <c r="S162" s="213">
        <v>0</v>
      </c>
      <c r="T162" s="213">
        <v>0</v>
      </c>
      <c r="U162" s="213">
        <v>0</v>
      </c>
      <c r="V162" s="213">
        <v>0</v>
      </c>
      <c r="W162" s="213">
        <v>0</v>
      </c>
      <c r="X162" s="211">
        <v>0</v>
      </c>
      <c r="Y162" s="211" t="s">
        <v>723</v>
      </c>
      <c r="Z162" s="131">
        <f t="shared" si="45"/>
        <v>0</v>
      </c>
      <c r="AA162" s="131">
        <f t="shared" si="46"/>
        <v>0</v>
      </c>
      <c r="AB162" s="131">
        <f t="shared" si="47"/>
        <v>0</v>
      </c>
      <c r="AC162" s="131">
        <f t="shared" si="48"/>
        <v>1</v>
      </c>
      <c r="AD162" s="131">
        <f t="shared" si="49"/>
        <v>0</v>
      </c>
      <c r="AE162" s="127">
        <f t="shared" si="50"/>
        <v>0</v>
      </c>
      <c r="AF162" s="131">
        <f t="shared" si="51"/>
        <v>0</v>
      </c>
      <c r="AG162" s="131">
        <f t="shared" si="52"/>
        <v>0</v>
      </c>
      <c r="AH162" s="131">
        <f t="shared" si="53"/>
        <v>0</v>
      </c>
      <c r="AI162" s="131">
        <f t="shared" si="54"/>
        <v>4</v>
      </c>
      <c r="AJ162" s="132">
        <f t="shared" si="55"/>
        <v>0</v>
      </c>
      <c r="AK162" s="128">
        <f t="shared" si="56"/>
        <v>0</v>
      </c>
      <c r="AL162" s="40">
        <f t="shared" si="57"/>
        <v>0</v>
      </c>
      <c r="AM162" s="40">
        <f t="shared" si="58"/>
        <v>0</v>
      </c>
      <c r="AN162" s="40">
        <f t="shared" si="59"/>
        <v>0</v>
      </c>
      <c r="AO162" s="40">
        <f t="shared" si="60"/>
        <v>1</v>
      </c>
      <c r="AP162" s="76">
        <f t="shared" si="61"/>
        <v>0</v>
      </c>
      <c r="AQ162" s="127">
        <f t="shared" si="62"/>
        <v>0</v>
      </c>
      <c r="AR162" s="41">
        <v>0.95</v>
      </c>
      <c r="AS162" s="41">
        <f t="shared" si="63"/>
        <v>0</v>
      </c>
      <c r="AT162" s="156"/>
      <c r="AU162" s="156"/>
      <c r="AV162" s="156">
        <v>0</v>
      </c>
      <c r="AW162" s="157">
        <f t="shared" si="65"/>
        <v>1</v>
      </c>
      <c r="AX162" s="156"/>
      <c r="AY162" s="156"/>
      <c r="AZ162" s="156"/>
      <c r="BA162" s="156"/>
      <c r="BB162" s="158"/>
      <c r="BC162" s="158"/>
      <c r="BD162" s="32">
        <v>1</v>
      </c>
    </row>
    <row r="163" spans="1:56" s="152" customFormat="1" ht="72">
      <c r="A163" s="153" t="s">
        <v>545</v>
      </c>
      <c r="B163" s="40" t="s">
        <v>26</v>
      </c>
      <c r="C163" s="40" t="s">
        <v>740</v>
      </c>
      <c r="D163" s="40">
        <v>302631</v>
      </c>
      <c r="E163" s="113" t="s">
        <v>741</v>
      </c>
      <c r="F163" s="40" t="s">
        <v>742</v>
      </c>
      <c r="G163" s="40">
        <v>6</v>
      </c>
      <c r="H163" s="76">
        <v>1</v>
      </c>
      <c r="I163" s="76">
        <v>4</v>
      </c>
      <c r="J163" s="40" t="s">
        <v>564</v>
      </c>
      <c r="K163" s="110">
        <v>12162474.449999999</v>
      </c>
      <c r="L163" s="211">
        <v>0</v>
      </c>
      <c r="M163" s="211" t="s">
        <v>185</v>
      </c>
      <c r="N163" s="212">
        <v>1</v>
      </c>
      <c r="O163" s="213">
        <v>0</v>
      </c>
      <c r="P163" s="213">
        <v>0</v>
      </c>
      <c r="Q163" s="211">
        <v>0</v>
      </c>
      <c r="R163" s="211">
        <v>0</v>
      </c>
      <c r="S163" s="213">
        <v>0</v>
      </c>
      <c r="T163" s="213">
        <v>0</v>
      </c>
      <c r="U163" s="213">
        <v>0</v>
      </c>
      <c r="V163" s="213">
        <v>0</v>
      </c>
      <c r="W163" s="213">
        <v>0</v>
      </c>
      <c r="X163" s="211">
        <v>0</v>
      </c>
      <c r="Y163" s="211" t="s">
        <v>743</v>
      </c>
      <c r="Z163" s="131">
        <f t="shared" si="45"/>
        <v>0</v>
      </c>
      <c r="AA163" s="131">
        <f t="shared" si="46"/>
        <v>0</v>
      </c>
      <c r="AB163" s="131">
        <f t="shared" si="47"/>
        <v>0</v>
      </c>
      <c r="AC163" s="131">
        <f t="shared" si="48"/>
        <v>0</v>
      </c>
      <c r="AD163" s="131">
        <f t="shared" si="49"/>
        <v>1</v>
      </c>
      <c r="AE163" s="127">
        <f t="shared" si="50"/>
        <v>0</v>
      </c>
      <c r="AF163" s="131">
        <f t="shared" si="51"/>
        <v>0</v>
      </c>
      <c r="AG163" s="131">
        <f t="shared" si="52"/>
        <v>0</v>
      </c>
      <c r="AH163" s="131">
        <f t="shared" si="53"/>
        <v>0</v>
      </c>
      <c r="AI163" s="131">
        <f t="shared" si="54"/>
        <v>0</v>
      </c>
      <c r="AJ163" s="132">
        <f t="shared" si="55"/>
        <v>4</v>
      </c>
      <c r="AK163" s="128">
        <f t="shared" si="56"/>
        <v>0</v>
      </c>
      <c r="AL163" s="40">
        <f t="shared" si="57"/>
        <v>0</v>
      </c>
      <c r="AM163" s="40">
        <f t="shared" si="58"/>
        <v>0</v>
      </c>
      <c r="AN163" s="40">
        <f t="shared" si="59"/>
        <v>0</v>
      </c>
      <c r="AO163" s="40">
        <f t="shared" si="60"/>
        <v>0</v>
      </c>
      <c r="AP163" s="100">
        <f t="shared" si="61"/>
        <v>1</v>
      </c>
      <c r="AQ163" s="127">
        <f t="shared" si="62"/>
        <v>0</v>
      </c>
      <c r="AR163" s="41">
        <v>1</v>
      </c>
      <c r="AS163" s="41">
        <f t="shared" si="63"/>
        <v>0</v>
      </c>
      <c r="AT163" s="156">
        <v>8.23</v>
      </c>
      <c r="AU163" s="156"/>
      <c r="AV163" s="157">
        <f>H163</f>
        <v>1</v>
      </c>
      <c r="AW163" s="156"/>
      <c r="AX163" s="156"/>
      <c r="AY163" s="156"/>
      <c r="AZ163" s="156"/>
      <c r="BA163" s="156" t="s">
        <v>123</v>
      </c>
      <c r="BB163" s="158"/>
      <c r="BC163" s="158"/>
      <c r="BD163" s="32">
        <v>1</v>
      </c>
    </row>
    <row r="164" spans="1:56" s="152" customFormat="1" ht="90">
      <c r="A164" s="153" t="s">
        <v>545</v>
      </c>
      <c r="B164" s="40" t="s">
        <v>26</v>
      </c>
      <c r="C164" s="40" t="s">
        <v>740</v>
      </c>
      <c r="D164" s="40">
        <v>117008</v>
      </c>
      <c r="E164" s="40" t="s">
        <v>744</v>
      </c>
      <c r="F164" s="40" t="s">
        <v>742</v>
      </c>
      <c r="G164" s="40">
        <v>6</v>
      </c>
      <c r="H164" s="76">
        <v>1</v>
      </c>
      <c r="I164" s="76">
        <v>4</v>
      </c>
      <c r="J164" s="40" t="s">
        <v>644</v>
      </c>
      <c r="K164" s="110">
        <v>17312723.739999998</v>
      </c>
      <c r="L164" s="211">
        <v>0</v>
      </c>
      <c r="M164" s="211" t="s">
        <v>185</v>
      </c>
      <c r="N164" s="212">
        <v>1</v>
      </c>
      <c r="O164" s="213">
        <v>0</v>
      </c>
      <c r="P164" s="213">
        <v>0</v>
      </c>
      <c r="Q164" s="211">
        <v>0</v>
      </c>
      <c r="R164" s="211">
        <v>0</v>
      </c>
      <c r="S164" s="213">
        <v>0</v>
      </c>
      <c r="T164" s="213">
        <v>0</v>
      </c>
      <c r="U164" s="213">
        <v>0</v>
      </c>
      <c r="V164" s="213">
        <v>0</v>
      </c>
      <c r="W164" s="213">
        <v>0</v>
      </c>
      <c r="X164" s="211">
        <v>0</v>
      </c>
      <c r="Y164" s="211" t="s">
        <v>743</v>
      </c>
      <c r="Z164" s="131">
        <f t="shared" si="45"/>
        <v>0</v>
      </c>
      <c r="AA164" s="131">
        <f t="shared" si="46"/>
        <v>0</v>
      </c>
      <c r="AB164" s="131">
        <f t="shared" si="47"/>
        <v>0</v>
      </c>
      <c r="AC164" s="131">
        <f t="shared" si="48"/>
        <v>0</v>
      </c>
      <c r="AD164" s="131">
        <f t="shared" si="49"/>
        <v>1</v>
      </c>
      <c r="AE164" s="127">
        <f t="shared" si="50"/>
        <v>0</v>
      </c>
      <c r="AF164" s="131">
        <f t="shared" si="51"/>
        <v>0</v>
      </c>
      <c r="AG164" s="131">
        <f t="shared" si="52"/>
        <v>0</v>
      </c>
      <c r="AH164" s="131">
        <f t="shared" si="53"/>
        <v>0</v>
      </c>
      <c r="AI164" s="131">
        <f t="shared" si="54"/>
        <v>0</v>
      </c>
      <c r="AJ164" s="132">
        <f t="shared" si="55"/>
        <v>4</v>
      </c>
      <c r="AK164" s="128">
        <f t="shared" si="56"/>
        <v>0</v>
      </c>
      <c r="AL164" s="40">
        <f t="shared" si="57"/>
        <v>0</v>
      </c>
      <c r="AM164" s="40">
        <f t="shared" si="58"/>
        <v>0</v>
      </c>
      <c r="AN164" s="40">
        <f t="shared" si="59"/>
        <v>0</v>
      </c>
      <c r="AO164" s="40">
        <f t="shared" si="60"/>
        <v>0</v>
      </c>
      <c r="AP164" s="100">
        <f t="shared" si="61"/>
        <v>1</v>
      </c>
      <c r="AQ164" s="127">
        <f t="shared" si="62"/>
        <v>0</v>
      </c>
      <c r="AR164" s="41">
        <v>1</v>
      </c>
      <c r="AS164" s="41">
        <f t="shared" si="63"/>
        <v>0</v>
      </c>
      <c r="AT164" s="156">
        <v>8.23</v>
      </c>
      <c r="AU164" s="156"/>
      <c r="AV164" s="157">
        <f>H164</f>
        <v>1</v>
      </c>
      <c r="AW164" s="156"/>
      <c r="AX164" s="156"/>
      <c r="AY164" s="156"/>
      <c r="AZ164" s="156"/>
      <c r="BA164" s="156" t="s">
        <v>123</v>
      </c>
      <c r="BB164" s="158"/>
      <c r="BC164" s="158"/>
      <c r="BD164" s="32">
        <v>1</v>
      </c>
    </row>
    <row r="165" spans="1:56" s="152" customFormat="1" ht="72">
      <c r="A165" s="153" t="s">
        <v>545</v>
      </c>
      <c r="B165" s="40" t="s">
        <v>26</v>
      </c>
      <c r="C165" s="40" t="s">
        <v>740</v>
      </c>
      <c r="D165" s="40">
        <v>116982</v>
      </c>
      <c r="E165" s="113" t="s">
        <v>745</v>
      </c>
      <c r="F165" s="40" t="s">
        <v>742</v>
      </c>
      <c r="G165" s="40">
        <v>6</v>
      </c>
      <c r="H165" s="76">
        <v>1</v>
      </c>
      <c r="I165" s="76">
        <v>4</v>
      </c>
      <c r="J165" s="40" t="s">
        <v>564</v>
      </c>
      <c r="K165" s="110">
        <v>19254393.25</v>
      </c>
      <c r="L165" s="211">
        <v>0</v>
      </c>
      <c r="M165" s="211" t="s">
        <v>185</v>
      </c>
      <c r="N165" s="212">
        <v>1</v>
      </c>
      <c r="O165" s="213">
        <v>0</v>
      </c>
      <c r="P165" s="213">
        <v>0</v>
      </c>
      <c r="Q165" s="211">
        <v>0</v>
      </c>
      <c r="R165" s="211">
        <v>0</v>
      </c>
      <c r="S165" s="213">
        <v>0</v>
      </c>
      <c r="T165" s="213">
        <v>0</v>
      </c>
      <c r="U165" s="213">
        <v>0</v>
      </c>
      <c r="V165" s="213">
        <v>0</v>
      </c>
      <c r="W165" s="213">
        <v>0</v>
      </c>
      <c r="X165" s="211">
        <v>0</v>
      </c>
      <c r="Y165" s="211" t="s">
        <v>743</v>
      </c>
      <c r="Z165" s="131">
        <f t="shared" si="45"/>
        <v>0</v>
      </c>
      <c r="AA165" s="131">
        <f t="shared" si="46"/>
        <v>0</v>
      </c>
      <c r="AB165" s="131">
        <f t="shared" si="47"/>
        <v>0</v>
      </c>
      <c r="AC165" s="131">
        <f t="shared" si="48"/>
        <v>0</v>
      </c>
      <c r="AD165" s="131">
        <f t="shared" si="49"/>
        <v>1</v>
      </c>
      <c r="AE165" s="127">
        <f t="shared" si="50"/>
        <v>0</v>
      </c>
      <c r="AF165" s="131">
        <f t="shared" si="51"/>
        <v>0</v>
      </c>
      <c r="AG165" s="131">
        <f t="shared" si="52"/>
        <v>0</v>
      </c>
      <c r="AH165" s="131">
        <f t="shared" si="53"/>
        <v>0</v>
      </c>
      <c r="AI165" s="131">
        <f t="shared" si="54"/>
        <v>0</v>
      </c>
      <c r="AJ165" s="132">
        <f t="shared" si="55"/>
        <v>4</v>
      </c>
      <c r="AK165" s="128">
        <f t="shared" si="56"/>
        <v>0</v>
      </c>
      <c r="AL165" s="40">
        <f t="shared" si="57"/>
        <v>0</v>
      </c>
      <c r="AM165" s="40">
        <f t="shared" si="58"/>
        <v>0</v>
      </c>
      <c r="AN165" s="40">
        <f t="shared" si="59"/>
        <v>0</v>
      </c>
      <c r="AO165" s="40">
        <f t="shared" si="60"/>
        <v>0</v>
      </c>
      <c r="AP165" s="100">
        <f t="shared" si="61"/>
        <v>1</v>
      </c>
      <c r="AQ165" s="127">
        <f t="shared" si="62"/>
        <v>0</v>
      </c>
      <c r="AR165" s="41">
        <v>1</v>
      </c>
      <c r="AS165" s="41">
        <f t="shared" si="63"/>
        <v>0</v>
      </c>
      <c r="AT165" s="156">
        <v>8.23</v>
      </c>
      <c r="AU165" s="156"/>
      <c r="AV165" s="157">
        <f>H165</f>
        <v>1</v>
      </c>
      <c r="AW165" s="156"/>
      <c r="AX165" s="156"/>
      <c r="AY165" s="156"/>
      <c r="AZ165" s="156"/>
      <c r="BA165" s="156" t="s">
        <v>123</v>
      </c>
      <c r="BB165" s="158"/>
      <c r="BC165" s="158"/>
      <c r="BD165" s="32">
        <v>1</v>
      </c>
    </row>
    <row r="166" spans="1:56" s="152" customFormat="1" ht="90">
      <c r="A166" s="153" t="s">
        <v>545</v>
      </c>
      <c r="B166" s="40" t="s">
        <v>27</v>
      </c>
      <c r="C166" s="40" t="s">
        <v>746</v>
      </c>
      <c r="D166" s="40">
        <v>119105</v>
      </c>
      <c r="E166" s="113" t="s">
        <v>747</v>
      </c>
      <c r="F166" s="40" t="s">
        <v>748</v>
      </c>
      <c r="G166" s="40">
        <v>4</v>
      </c>
      <c r="H166" s="76">
        <v>1</v>
      </c>
      <c r="I166" s="76">
        <v>4</v>
      </c>
      <c r="J166" s="40" t="s">
        <v>749</v>
      </c>
      <c r="K166" s="110">
        <v>17588188.943500001</v>
      </c>
      <c r="L166" s="211">
        <v>0</v>
      </c>
      <c r="M166" s="211" t="s">
        <v>185</v>
      </c>
      <c r="N166" s="212">
        <v>1</v>
      </c>
      <c r="O166" s="213">
        <v>0</v>
      </c>
      <c r="P166" s="213">
        <v>0</v>
      </c>
      <c r="Q166" s="211">
        <v>0</v>
      </c>
      <c r="R166" s="211">
        <v>0</v>
      </c>
      <c r="S166" s="213">
        <v>0</v>
      </c>
      <c r="T166" s="213">
        <v>0</v>
      </c>
      <c r="U166" s="213">
        <v>0</v>
      </c>
      <c r="V166" s="213">
        <v>0</v>
      </c>
      <c r="W166" s="213">
        <v>0</v>
      </c>
      <c r="X166" s="211">
        <v>0</v>
      </c>
      <c r="Y166" s="211">
        <v>0</v>
      </c>
      <c r="Z166" s="131">
        <f t="shared" si="45"/>
        <v>0</v>
      </c>
      <c r="AA166" s="131">
        <f t="shared" si="46"/>
        <v>0</v>
      </c>
      <c r="AB166" s="131">
        <f t="shared" si="47"/>
        <v>0</v>
      </c>
      <c r="AC166" s="131">
        <f t="shared" si="48"/>
        <v>0</v>
      </c>
      <c r="AD166" s="131">
        <f t="shared" si="49"/>
        <v>1</v>
      </c>
      <c r="AE166" s="127">
        <f t="shared" si="50"/>
        <v>0</v>
      </c>
      <c r="AF166" s="131">
        <f t="shared" si="51"/>
        <v>0</v>
      </c>
      <c r="AG166" s="131">
        <f t="shared" si="52"/>
        <v>0</v>
      </c>
      <c r="AH166" s="131">
        <f t="shared" si="53"/>
        <v>0</v>
      </c>
      <c r="AI166" s="131">
        <f t="shared" si="54"/>
        <v>0</v>
      </c>
      <c r="AJ166" s="132">
        <f t="shared" si="55"/>
        <v>4</v>
      </c>
      <c r="AK166" s="128">
        <f t="shared" si="56"/>
        <v>0</v>
      </c>
      <c r="AL166" s="40">
        <f t="shared" si="57"/>
        <v>0</v>
      </c>
      <c r="AM166" s="40">
        <f t="shared" si="58"/>
        <v>0</v>
      </c>
      <c r="AN166" s="40">
        <f t="shared" si="59"/>
        <v>0</v>
      </c>
      <c r="AO166" s="40">
        <f t="shared" si="60"/>
        <v>0</v>
      </c>
      <c r="AP166" s="100">
        <f t="shared" si="61"/>
        <v>1</v>
      </c>
      <c r="AQ166" s="127">
        <f t="shared" si="62"/>
        <v>0</v>
      </c>
      <c r="AR166" s="41">
        <v>1</v>
      </c>
      <c r="AS166" s="41">
        <f t="shared" si="63"/>
        <v>0</v>
      </c>
      <c r="AT166" s="40">
        <v>2.23</v>
      </c>
      <c r="AU166" s="156"/>
      <c r="AV166" s="156"/>
      <c r="AW166" s="156"/>
      <c r="AX166" s="156"/>
      <c r="AY166" s="156"/>
      <c r="AZ166" s="156"/>
      <c r="BA166" s="156" t="s">
        <v>123</v>
      </c>
      <c r="BB166" s="158"/>
      <c r="BC166" s="158"/>
      <c r="BD166" s="32">
        <v>1</v>
      </c>
    </row>
    <row r="167" spans="1:56" s="152" customFormat="1" ht="54">
      <c r="A167" s="153" t="s">
        <v>545</v>
      </c>
      <c r="B167" s="40" t="s">
        <v>27</v>
      </c>
      <c r="C167" s="40" t="s">
        <v>439</v>
      </c>
      <c r="D167" s="40">
        <v>117974</v>
      </c>
      <c r="E167" s="113" t="s">
        <v>750</v>
      </c>
      <c r="F167" s="40" t="s">
        <v>751</v>
      </c>
      <c r="G167" s="40">
        <v>1</v>
      </c>
      <c r="H167" s="76">
        <v>1</v>
      </c>
      <c r="I167" s="76">
        <v>3</v>
      </c>
      <c r="J167" s="40" t="s">
        <v>752</v>
      </c>
      <c r="K167" s="110">
        <v>8051837.5700000003</v>
      </c>
      <c r="L167" s="211">
        <v>0</v>
      </c>
      <c r="M167" s="211" t="s">
        <v>185</v>
      </c>
      <c r="N167" s="212">
        <v>1</v>
      </c>
      <c r="O167" s="213">
        <v>0</v>
      </c>
      <c r="P167" s="213">
        <v>0</v>
      </c>
      <c r="Q167" s="211">
        <v>0</v>
      </c>
      <c r="R167" s="211">
        <v>0</v>
      </c>
      <c r="S167" s="213">
        <v>0</v>
      </c>
      <c r="T167" s="213">
        <v>0</v>
      </c>
      <c r="U167" s="213">
        <v>0</v>
      </c>
      <c r="V167" s="213">
        <v>0</v>
      </c>
      <c r="W167" s="213">
        <v>0</v>
      </c>
      <c r="X167" s="211">
        <v>0</v>
      </c>
      <c r="Y167" s="211" t="s">
        <v>753</v>
      </c>
      <c r="Z167" s="131">
        <f t="shared" si="45"/>
        <v>0</v>
      </c>
      <c r="AA167" s="131">
        <f t="shared" si="46"/>
        <v>0</v>
      </c>
      <c r="AB167" s="131">
        <f t="shared" si="47"/>
        <v>0</v>
      </c>
      <c r="AC167" s="131">
        <f t="shared" si="48"/>
        <v>0</v>
      </c>
      <c r="AD167" s="131">
        <f t="shared" si="49"/>
        <v>1</v>
      </c>
      <c r="AE167" s="127">
        <f t="shared" si="50"/>
        <v>0</v>
      </c>
      <c r="AF167" s="131">
        <f t="shared" si="51"/>
        <v>0</v>
      </c>
      <c r="AG167" s="131">
        <f t="shared" si="52"/>
        <v>0</v>
      </c>
      <c r="AH167" s="131">
        <f t="shared" si="53"/>
        <v>0</v>
      </c>
      <c r="AI167" s="131">
        <f t="shared" si="54"/>
        <v>0</v>
      </c>
      <c r="AJ167" s="132">
        <f t="shared" si="55"/>
        <v>3</v>
      </c>
      <c r="AK167" s="128">
        <f t="shared" si="56"/>
        <v>0</v>
      </c>
      <c r="AL167" s="40">
        <f t="shared" si="57"/>
        <v>0</v>
      </c>
      <c r="AM167" s="40">
        <f t="shared" si="58"/>
        <v>0</v>
      </c>
      <c r="AN167" s="40">
        <f t="shared" si="59"/>
        <v>0</v>
      </c>
      <c r="AO167" s="40">
        <f t="shared" si="60"/>
        <v>0</v>
      </c>
      <c r="AP167" s="100">
        <f t="shared" si="61"/>
        <v>1</v>
      </c>
      <c r="AQ167" s="127">
        <f t="shared" si="62"/>
        <v>0</v>
      </c>
      <c r="AR167" s="41">
        <v>1</v>
      </c>
      <c r="AS167" s="41">
        <f t="shared" si="63"/>
        <v>0</v>
      </c>
      <c r="AT167" s="40">
        <v>6.23</v>
      </c>
      <c r="AU167" s="156"/>
      <c r="AV167" s="157">
        <f>H167</f>
        <v>1</v>
      </c>
      <c r="AW167" s="156"/>
      <c r="AX167" s="156"/>
      <c r="AY167" s="156"/>
      <c r="AZ167" s="156"/>
      <c r="BA167" s="156" t="s">
        <v>123</v>
      </c>
      <c r="BB167" s="158"/>
      <c r="BC167" s="158"/>
      <c r="BD167" s="32">
        <v>0</v>
      </c>
    </row>
    <row r="168" spans="1:56" s="152" customFormat="1" ht="54">
      <c r="A168" s="153" t="s">
        <v>545</v>
      </c>
      <c r="B168" s="40" t="s">
        <v>27</v>
      </c>
      <c r="C168" s="40" t="s">
        <v>439</v>
      </c>
      <c r="D168" s="40">
        <v>118473</v>
      </c>
      <c r="E168" s="113" t="s">
        <v>754</v>
      </c>
      <c r="F168" s="40" t="s">
        <v>755</v>
      </c>
      <c r="G168" s="40">
        <v>1</v>
      </c>
      <c r="H168" s="76">
        <v>1</v>
      </c>
      <c r="I168" s="76">
        <v>4</v>
      </c>
      <c r="J168" s="40" t="s">
        <v>756</v>
      </c>
      <c r="K168" s="110">
        <v>9532846.1644000001</v>
      </c>
      <c r="L168" s="211">
        <v>0</v>
      </c>
      <c r="M168" s="211" t="s">
        <v>185</v>
      </c>
      <c r="N168" s="212">
        <v>1</v>
      </c>
      <c r="O168" s="213">
        <v>0</v>
      </c>
      <c r="P168" s="213">
        <v>0</v>
      </c>
      <c r="Q168" s="211">
        <v>0</v>
      </c>
      <c r="R168" s="211">
        <v>0</v>
      </c>
      <c r="S168" s="213">
        <v>0</v>
      </c>
      <c r="T168" s="213">
        <v>0</v>
      </c>
      <c r="U168" s="213">
        <v>0</v>
      </c>
      <c r="V168" s="213">
        <v>0</v>
      </c>
      <c r="W168" s="213">
        <v>0</v>
      </c>
      <c r="X168" s="211">
        <v>0</v>
      </c>
      <c r="Y168" s="211" t="s">
        <v>753</v>
      </c>
      <c r="Z168" s="131">
        <f t="shared" si="45"/>
        <v>0</v>
      </c>
      <c r="AA168" s="131">
        <f t="shared" si="46"/>
        <v>0</v>
      </c>
      <c r="AB168" s="131">
        <f t="shared" si="47"/>
        <v>0</v>
      </c>
      <c r="AC168" s="131">
        <f t="shared" si="48"/>
        <v>0</v>
      </c>
      <c r="AD168" s="131">
        <f t="shared" si="49"/>
        <v>1</v>
      </c>
      <c r="AE168" s="127">
        <f t="shared" si="50"/>
        <v>0</v>
      </c>
      <c r="AF168" s="131">
        <f t="shared" si="51"/>
        <v>0</v>
      </c>
      <c r="AG168" s="131">
        <f t="shared" si="52"/>
        <v>0</v>
      </c>
      <c r="AH168" s="131">
        <f t="shared" si="53"/>
        <v>0</v>
      </c>
      <c r="AI168" s="131">
        <f t="shared" si="54"/>
        <v>0</v>
      </c>
      <c r="AJ168" s="132">
        <f t="shared" si="55"/>
        <v>4</v>
      </c>
      <c r="AK168" s="128">
        <f t="shared" si="56"/>
        <v>0</v>
      </c>
      <c r="AL168" s="40">
        <f t="shared" si="57"/>
        <v>0</v>
      </c>
      <c r="AM168" s="40">
        <f t="shared" si="58"/>
        <v>0</v>
      </c>
      <c r="AN168" s="40">
        <f t="shared" si="59"/>
        <v>0</v>
      </c>
      <c r="AO168" s="40">
        <f t="shared" si="60"/>
        <v>0</v>
      </c>
      <c r="AP168" s="100">
        <f t="shared" si="61"/>
        <v>1</v>
      </c>
      <c r="AQ168" s="127">
        <f t="shared" si="62"/>
        <v>0</v>
      </c>
      <c r="AR168" s="41">
        <v>1</v>
      </c>
      <c r="AS168" s="41">
        <f t="shared" si="63"/>
        <v>0</v>
      </c>
      <c r="AT168" s="40">
        <v>6.23</v>
      </c>
      <c r="AU168" s="156"/>
      <c r="AV168" s="156">
        <v>0</v>
      </c>
      <c r="AW168" s="157">
        <f>H168</f>
        <v>1</v>
      </c>
      <c r="AX168" s="156"/>
      <c r="AY168" s="156"/>
      <c r="AZ168" s="156"/>
      <c r="BA168" s="156" t="s">
        <v>123</v>
      </c>
      <c r="BB168" s="158"/>
      <c r="BC168" s="158"/>
      <c r="BD168" s="32">
        <v>0</v>
      </c>
    </row>
    <row r="169" spans="1:56" s="152" customFormat="1" ht="54">
      <c r="A169" s="153" t="s">
        <v>545</v>
      </c>
      <c r="B169" s="40" t="s">
        <v>27</v>
      </c>
      <c r="C169" s="40" t="s">
        <v>439</v>
      </c>
      <c r="D169" s="40">
        <v>118780</v>
      </c>
      <c r="E169" s="112" t="s">
        <v>757</v>
      </c>
      <c r="F169" s="40" t="s">
        <v>758</v>
      </c>
      <c r="G169" s="40">
        <v>1</v>
      </c>
      <c r="H169" s="76">
        <v>1</v>
      </c>
      <c r="I169" s="76">
        <v>2</v>
      </c>
      <c r="J169" s="40" t="s">
        <v>759</v>
      </c>
      <c r="K169" s="110">
        <v>6286948.8799999999</v>
      </c>
      <c r="L169" s="211">
        <v>0</v>
      </c>
      <c r="M169" s="211" t="s">
        <v>514</v>
      </c>
      <c r="N169" s="212">
        <v>0</v>
      </c>
      <c r="O169" s="213">
        <v>0</v>
      </c>
      <c r="P169" s="213">
        <v>0</v>
      </c>
      <c r="Q169" s="211">
        <v>0</v>
      </c>
      <c r="R169" s="211">
        <v>0</v>
      </c>
      <c r="S169" s="213">
        <v>0</v>
      </c>
      <c r="T169" s="213">
        <v>0</v>
      </c>
      <c r="U169" s="213">
        <v>0</v>
      </c>
      <c r="V169" s="213">
        <v>0</v>
      </c>
      <c r="W169" s="213">
        <v>0</v>
      </c>
      <c r="X169" s="211">
        <v>0</v>
      </c>
      <c r="Y169" s="211" t="s">
        <v>760</v>
      </c>
      <c r="Z169" s="131">
        <f t="shared" si="45"/>
        <v>0</v>
      </c>
      <c r="AA169" s="131">
        <f t="shared" si="46"/>
        <v>0</v>
      </c>
      <c r="AB169" s="131">
        <f t="shared" si="47"/>
        <v>0</v>
      </c>
      <c r="AC169" s="131">
        <f t="shared" si="48"/>
        <v>1</v>
      </c>
      <c r="AD169" s="131">
        <f t="shared" si="49"/>
        <v>0</v>
      </c>
      <c r="AE169" s="127">
        <f t="shared" si="50"/>
        <v>0</v>
      </c>
      <c r="AF169" s="131">
        <f t="shared" si="51"/>
        <v>0</v>
      </c>
      <c r="AG169" s="131">
        <f t="shared" si="52"/>
        <v>0</v>
      </c>
      <c r="AH169" s="131">
        <f t="shared" si="53"/>
        <v>0</v>
      </c>
      <c r="AI169" s="131">
        <f t="shared" si="54"/>
        <v>2</v>
      </c>
      <c r="AJ169" s="132">
        <f t="shared" si="55"/>
        <v>0</v>
      </c>
      <c r="AK169" s="128">
        <f t="shared" si="56"/>
        <v>0</v>
      </c>
      <c r="AL169" s="40">
        <f t="shared" si="57"/>
        <v>0</v>
      </c>
      <c r="AM169" s="40">
        <f t="shared" si="58"/>
        <v>0</v>
      </c>
      <c r="AN169" s="40">
        <f t="shared" si="59"/>
        <v>0</v>
      </c>
      <c r="AO169" s="40">
        <f t="shared" si="60"/>
        <v>1</v>
      </c>
      <c r="AP169" s="76">
        <f t="shared" si="61"/>
        <v>0</v>
      </c>
      <c r="AQ169" s="127">
        <f t="shared" si="62"/>
        <v>0</v>
      </c>
      <c r="AR169" s="41">
        <v>0</v>
      </c>
      <c r="AS169" s="41">
        <f t="shared" si="63"/>
        <v>0</v>
      </c>
      <c r="AT169" s="156"/>
      <c r="AU169" s="156"/>
      <c r="AV169" s="156">
        <v>0</v>
      </c>
      <c r="AW169" s="157">
        <f>H169</f>
        <v>1</v>
      </c>
      <c r="AX169" s="156"/>
      <c r="AY169" s="156"/>
      <c r="AZ169" s="156"/>
      <c r="BA169" s="156"/>
      <c r="BB169" s="158"/>
      <c r="BC169" s="158"/>
      <c r="BD169" s="32">
        <v>0</v>
      </c>
    </row>
    <row r="170" spans="1:56" s="152" customFormat="1" ht="54">
      <c r="A170" s="153" t="s">
        <v>545</v>
      </c>
      <c r="B170" s="40" t="s">
        <v>27</v>
      </c>
      <c r="C170" s="40" t="s">
        <v>439</v>
      </c>
      <c r="D170" s="40">
        <v>118349</v>
      </c>
      <c r="E170" s="40" t="s">
        <v>761</v>
      </c>
      <c r="F170" s="40" t="s">
        <v>762</v>
      </c>
      <c r="G170" s="40">
        <v>3</v>
      </c>
      <c r="H170" s="76">
        <v>1</v>
      </c>
      <c r="I170" s="76">
        <v>4</v>
      </c>
      <c r="J170" s="40" t="s">
        <v>763</v>
      </c>
      <c r="K170" s="110">
        <v>9289481.3699999992</v>
      </c>
      <c r="L170" s="211">
        <v>0</v>
      </c>
      <c r="M170" s="211" t="s">
        <v>185</v>
      </c>
      <c r="N170" s="212">
        <v>1</v>
      </c>
      <c r="O170" s="213">
        <v>0</v>
      </c>
      <c r="P170" s="213">
        <v>0</v>
      </c>
      <c r="Q170" s="211">
        <v>0</v>
      </c>
      <c r="R170" s="211">
        <v>0</v>
      </c>
      <c r="S170" s="213">
        <v>0</v>
      </c>
      <c r="T170" s="213">
        <v>0</v>
      </c>
      <c r="U170" s="213">
        <v>0</v>
      </c>
      <c r="V170" s="213">
        <v>0</v>
      </c>
      <c r="W170" s="213">
        <v>0</v>
      </c>
      <c r="X170" s="211">
        <v>0</v>
      </c>
      <c r="Y170" s="211">
        <v>0</v>
      </c>
      <c r="Z170" s="131">
        <f t="shared" si="45"/>
        <v>0</v>
      </c>
      <c r="AA170" s="131">
        <f t="shared" si="46"/>
        <v>0</v>
      </c>
      <c r="AB170" s="131">
        <f t="shared" si="47"/>
        <v>0</v>
      </c>
      <c r="AC170" s="131">
        <f t="shared" si="48"/>
        <v>0</v>
      </c>
      <c r="AD170" s="131">
        <f t="shared" si="49"/>
        <v>1</v>
      </c>
      <c r="AE170" s="127">
        <f t="shared" si="50"/>
        <v>0</v>
      </c>
      <c r="AF170" s="131">
        <f t="shared" si="51"/>
        <v>0</v>
      </c>
      <c r="AG170" s="131">
        <f t="shared" si="52"/>
        <v>0</v>
      </c>
      <c r="AH170" s="131">
        <f t="shared" si="53"/>
        <v>0</v>
      </c>
      <c r="AI170" s="131">
        <f t="shared" si="54"/>
        <v>0</v>
      </c>
      <c r="AJ170" s="132">
        <f t="shared" si="55"/>
        <v>4</v>
      </c>
      <c r="AK170" s="128">
        <f t="shared" si="56"/>
        <v>0</v>
      </c>
      <c r="AL170" s="40">
        <f t="shared" si="57"/>
        <v>0</v>
      </c>
      <c r="AM170" s="40">
        <f t="shared" si="58"/>
        <v>0</v>
      </c>
      <c r="AN170" s="40">
        <f t="shared" si="59"/>
        <v>0</v>
      </c>
      <c r="AO170" s="40">
        <f t="shared" si="60"/>
        <v>0</v>
      </c>
      <c r="AP170" s="76">
        <f t="shared" si="61"/>
        <v>1</v>
      </c>
      <c r="AQ170" s="127">
        <f t="shared" si="62"/>
        <v>0</v>
      </c>
      <c r="AR170" s="41">
        <v>1</v>
      </c>
      <c r="AS170" s="41">
        <f t="shared" si="63"/>
        <v>0</v>
      </c>
      <c r="AT170" s="156">
        <v>1.24</v>
      </c>
      <c r="AU170" s="156"/>
      <c r="AV170" s="156">
        <v>0</v>
      </c>
      <c r="AW170" s="157">
        <f>H170</f>
        <v>1</v>
      </c>
      <c r="AX170" s="156"/>
      <c r="AY170" s="156"/>
      <c r="AZ170" s="156"/>
      <c r="BA170" s="156" t="s">
        <v>662</v>
      </c>
      <c r="BB170" s="158"/>
      <c r="BC170" s="158"/>
      <c r="BD170" s="32">
        <v>0</v>
      </c>
    </row>
    <row r="171" spans="1:56" s="152" customFormat="1" ht="72">
      <c r="A171" s="153" t="s">
        <v>545</v>
      </c>
      <c r="B171" s="40" t="s">
        <v>27</v>
      </c>
      <c r="C171" s="40" t="s">
        <v>764</v>
      </c>
      <c r="D171" s="40">
        <v>119157</v>
      </c>
      <c r="E171" s="40" t="s">
        <v>765</v>
      </c>
      <c r="F171" s="40" t="s">
        <v>766</v>
      </c>
      <c r="G171" s="40">
        <v>1</v>
      </c>
      <c r="H171" s="76">
        <v>1</v>
      </c>
      <c r="I171" s="76">
        <v>3</v>
      </c>
      <c r="J171" s="40" t="s">
        <v>767</v>
      </c>
      <c r="K171" s="110">
        <v>17400878.670000002</v>
      </c>
      <c r="L171" s="211">
        <v>0</v>
      </c>
      <c r="M171" s="211" t="s">
        <v>90</v>
      </c>
      <c r="N171" s="212">
        <v>1</v>
      </c>
      <c r="O171" s="213">
        <v>0</v>
      </c>
      <c r="P171" s="213">
        <v>0</v>
      </c>
      <c r="Q171" s="211">
        <v>0</v>
      </c>
      <c r="R171" s="211">
        <v>0</v>
      </c>
      <c r="S171" s="213">
        <v>0</v>
      </c>
      <c r="T171" s="213">
        <v>0</v>
      </c>
      <c r="U171" s="213">
        <v>0</v>
      </c>
      <c r="V171" s="213">
        <v>0</v>
      </c>
      <c r="W171" s="213">
        <v>0</v>
      </c>
      <c r="X171" s="211">
        <v>0</v>
      </c>
      <c r="Y171" s="211">
        <v>0</v>
      </c>
      <c r="Z171" s="131">
        <f t="shared" si="45"/>
        <v>0</v>
      </c>
      <c r="AA171" s="131">
        <f t="shared" si="46"/>
        <v>0</v>
      </c>
      <c r="AB171" s="131">
        <f t="shared" si="47"/>
        <v>0</v>
      </c>
      <c r="AC171" s="131">
        <f t="shared" si="48"/>
        <v>0</v>
      </c>
      <c r="AD171" s="131">
        <f t="shared" si="49"/>
        <v>1</v>
      </c>
      <c r="AE171" s="127">
        <f t="shared" si="50"/>
        <v>0</v>
      </c>
      <c r="AF171" s="131">
        <f t="shared" si="51"/>
        <v>0</v>
      </c>
      <c r="AG171" s="131">
        <f t="shared" si="52"/>
        <v>0</v>
      </c>
      <c r="AH171" s="131">
        <f t="shared" si="53"/>
        <v>0</v>
      </c>
      <c r="AI171" s="131">
        <f t="shared" si="54"/>
        <v>0</v>
      </c>
      <c r="AJ171" s="132">
        <f t="shared" si="55"/>
        <v>3</v>
      </c>
      <c r="AK171" s="128">
        <f t="shared" si="56"/>
        <v>0</v>
      </c>
      <c r="AL171" s="40">
        <f t="shared" si="57"/>
        <v>0</v>
      </c>
      <c r="AM171" s="40">
        <f t="shared" si="58"/>
        <v>0</v>
      </c>
      <c r="AN171" s="40">
        <f t="shared" si="59"/>
        <v>0</v>
      </c>
      <c r="AO171" s="40">
        <f t="shared" si="60"/>
        <v>0</v>
      </c>
      <c r="AP171" s="76">
        <f t="shared" si="61"/>
        <v>1</v>
      </c>
      <c r="AQ171" s="127">
        <f t="shared" si="62"/>
        <v>0</v>
      </c>
      <c r="AR171" s="41">
        <v>1</v>
      </c>
      <c r="AS171" s="41">
        <f t="shared" si="63"/>
        <v>0</v>
      </c>
      <c r="AT171" s="156">
        <v>1.25</v>
      </c>
      <c r="AU171" s="156"/>
      <c r="AV171" s="157">
        <f>H171</f>
        <v>1</v>
      </c>
      <c r="AW171" s="156"/>
      <c r="AX171" s="156"/>
      <c r="AY171" s="156"/>
      <c r="AZ171" s="156"/>
      <c r="BA171" s="156"/>
      <c r="BB171" s="158"/>
      <c r="BC171" s="158"/>
      <c r="BD171" s="32">
        <v>1</v>
      </c>
    </row>
    <row r="172" spans="1:56" s="152" customFormat="1" ht="54">
      <c r="A172" s="153" t="s">
        <v>545</v>
      </c>
      <c r="B172" s="40" t="s">
        <v>27</v>
      </c>
      <c r="C172" s="40" t="s">
        <v>768</v>
      </c>
      <c r="D172" s="40">
        <v>118926</v>
      </c>
      <c r="E172" s="113" t="s">
        <v>769</v>
      </c>
      <c r="F172" s="40" t="s">
        <v>770</v>
      </c>
      <c r="G172" s="40">
        <v>2</v>
      </c>
      <c r="H172" s="76">
        <v>1</v>
      </c>
      <c r="I172" s="76">
        <v>4</v>
      </c>
      <c r="J172" s="40" t="s">
        <v>763</v>
      </c>
      <c r="K172" s="110">
        <v>9541017.1149000004</v>
      </c>
      <c r="L172" s="211">
        <v>0</v>
      </c>
      <c r="M172" s="211" t="s">
        <v>185</v>
      </c>
      <c r="N172" s="212">
        <v>1</v>
      </c>
      <c r="O172" s="213">
        <v>0</v>
      </c>
      <c r="P172" s="213">
        <v>0</v>
      </c>
      <c r="Q172" s="211">
        <v>0</v>
      </c>
      <c r="R172" s="211">
        <v>0</v>
      </c>
      <c r="S172" s="213">
        <v>0</v>
      </c>
      <c r="T172" s="213">
        <v>0</v>
      </c>
      <c r="U172" s="213">
        <v>0</v>
      </c>
      <c r="V172" s="213">
        <v>0</v>
      </c>
      <c r="W172" s="213">
        <v>0</v>
      </c>
      <c r="X172" s="211">
        <v>0</v>
      </c>
      <c r="Y172" s="211" t="s">
        <v>753</v>
      </c>
      <c r="Z172" s="131">
        <f t="shared" si="45"/>
        <v>0</v>
      </c>
      <c r="AA172" s="131">
        <f t="shared" si="46"/>
        <v>0</v>
      </c>
      <c r="AB172" s="131">
        <f t="shared" si="47"/>
        <v>0</v>
      </c>
      <c r="AC172" s="131">
        <f t="shared" si="48"/>
        <v>0</v>
      </c>
      <c r="AD172" s="131">
        <f t="shared" si="49"/>
        <v>1</v>
      </c>
      <c r="AE172" s="127">
        <f t="shared" si="50"/>
        <v>0</v>
      </c>
      <c r="AF172" s="131">
        <f t="shared" si="51"/>
        <v>0</v>
      </c>
      <c r="AG172" s="131">
        <f t="shared" si="52"/>
        <v>0</v>
      </c>
      <c r="AH172" s="131">
        <f t="shared" si="53"/>
        <v>0</v>
      </c>
      <c r="AI172" s="131">
        <f t="shared" si="54"/>
        <v>0</v>
      </c>
      <c r="AJ172" s="132">
        <f t="shared" si="55"/>
        <v>4</v>
      </c>
      <c r="AK172" s="128">
        <f t="shared" si="56"/>
        <v>0</v>
      </c>
      <c r="AL172" s="40">
        <f t="shared" si="57"/>
        <v>0</v>
      </c>
      <c r="AM172" s="40">
        <f t="shared" si="58"/>
        <v>0</v>
      </c>
      <c r="AN172" s="40">
        <f t="shared" si="59"/>
        <v>0</v>
      </c>
      <c r="AO172" s="40">
        <f t="shared" si="60"/>
        <v>0</v>
      </c>
      <c r="AP172" s="100">
        <f t="shared" si="61"/>
        <v>1</v>
      </c>
      <c r="AQ172" s="127">
        <f t="shared" si="62"/>
        <v>0</v>
      </c>
      <c r="AR172" s="41">
        <v>1</v>
      </c>
      <c r="AS172" s="41">
        <f t="shared" si="63"/>
        <v>0</v>
      </c>
      <c r="AT172" s="40">
        <v>6.23</v>
      </c>
      <c r="AU172" s="156"/>
      <c r="AV172" s="156">
        <v>0</v>
      </c>
      <c r="AW172" s="157">
        <f>H172</f>
        <v>1</v>
      </c>
      <c r="AX172" s="156"/>
      <c r="AY172" s="156"/>
      <c r="AZ172" s="156"/>
      <c r="BA172" s="156" t="s">
        <v>123</v>
      </c>
      <c r="BB172" s="158"/>
      <c r="BC172" s="158"/>
      <c r="BD172" s="32">
        <v>0</v>
      </c>
    </row>
    <row r="173" spans="1:56" s="152" customFormat="1" ht="54">
      <c r="A173" s="153" t="s">
        <v>545</v>
      </c>
      <c r="B173" s="40" t="s">
        <v>27</v>
      </c>
      <c r="C173" s="40" t="s">
        <v>768</v>
      </c>
      <c r="D173" s="40">
        <v>118975</v>
      </c>
      <c r="E173" s="113" t="s">
        <v>771</v>
      </c>
      <c r="F173" s="40" t="s">
        <v>772</v>
      </c>
      <c r="G173" s="40">
        <v>3</v>
      </c>
      <c r="H173" s="76">
        <v>1</v>
      </c>
      <c r="I173" s="76">
        <v>4</v>
      </c>
      <c r="J173" s="40" t="s">
        <v>773</v>
      </c>
      <c r="K173" s="110">
        <v>10414217.32</v>
      </c>
      <c r="L173" s="211">
        <v>0</v>
      </c>
      <c r="M173" s="211" t="s">
        <v>185</v>
      </c>
      <c r="N173" s="212">
        <v>1</v>
      </c>
      <c r="O173" s="213">
        <v>0</v>
      </c>
      <c r="P173" s="213">
        <v>0</v>
      </c>
      <c r="Q173" s="211">
        <v>0</v>
      </c>
      <c r="R173" s="211">
        <v>0</v>
      </c>
      <c r="S173" s="213">
        <v>0</v>
      </c>
      <c r="T173" s="213">
        <v>0</v>
      </c>
      <c r="U173" s="213">
        <v>0</v>
      </c>
      <c r="V173" s="213">
        <v>0</v>
      </c>
      <c r="W173" s="213">
        <v>0</v>
      </c>
      <c r="X173" s="211">
        <v>0</v>
      </c>
      <c r="Y173" s="211" t="s">
        <v>753</v>
      </c>
      <c r="Z173" s="131">
        <f t="shared" si="45"/>
        <v>0</v>
      </c>
      <c r="AA173" s="131">
        <f t="shared" si="46"/>
        <v>0</v>
      </c>
      <c r="AB173" s="131">
        <f t="shared" si="47"/>
        <v>0</v>
      </c>
      <c r="AC173" s="131">
        <f t="shared" si="48"/>
        <v>0</v>
      </c>
      <c r="AD173" s="131">
        <f t="shared" si="49"/>
        <v>1</v>
      </c>
      <c r="AE173" s="127">
        <f t="shared" si="50"/>
        <v>0</v>
      </c>
      <c r="AF173" s="131">
        <f t="shared" si="51"/>
        <v>0</v>
      </c>
      <c r="AG173" s="131">
        <f t="shared" si="52"/>
        <v>0</v>
      </c>
      <c r="AH173" s="131">
        <f t="shared" si="53"/>
        <v>0</v>
      </c>
      <c r="AI173" s="131">
        <f t="shared" si="54"/>
        <v>0</v>
      </c>
      <c r="AJ173" s="132">
        <f t="shared" si="55"/>
        <v>4</v>
      </c>
      <c r="AK173" s="128">
        <f t="shared" si="56"/>
        <v>0</v>
      </c>
      <c r="AL173" s="40">
        <f t="shared" si="57"/>
        <v>0</v>
      </c>
      <c r="AM173" s="40">
        <f t="shared" si="58"/>
        <v>0</v>
      </c>
      <c r="AN173" s="40">
        <f t="shared" si="59"/>
        <v>0</v>
      </c>
      <c r="AO173" s="40">
        <f t="shared" si="60"/>
        <v>0</v>
      </c>
      <c r="AP173" s="100">
        <f t="shared" si="61"/>
        <v>1</v>
      </c>
      <c r="AQ173" s="127">
        <f t="shared" si="62"/>
        <v>0</v>
      </c>
      <c r="AR173" s="41">
        <v>1</v>
      </c>
      <c r="AS173" s="41">
        <f t="shared" si="63"/>
        <v>0</v>
      </c>
      <c r="AT173" s="156">
        <v>8.23</v>
      </c>
      <c r="AU173" s="156"/>
      <c r="AV173" s="157">
        <f>H173</f>
        <v>1</v>
      </c>
      <c r="AW173" s="156"/>
      <c r="AX173" s="156"/>
      <c r="AY173" s="156"/>
      <c r="AZ173" s="156"/>
      <c r="BA173" s="156" t="s">
        <v>123</v>
      </c>
      <c r="BB173" s="158"/>
      <c r="BC173" s="158"/>
      <c r="BD173" s="32">
        <v>0</v>
      </c>
    </row>
    <row r="174" spans="1:56" s="152" customFormat="1" ht="54">
      <c r="A174" s="153" t="s">
        <v>545</v>
      </c>
      <c r="B174" s="40" t="s">
        <v>27</v>
      </c>
      <c r="C174" s="40" t="s">
        <v>768</v>
      </c>
      <c r="D174" s="40">
        <v>119466</v>
      </c>
      <c r="E174" s="112" t="s">
        <v>774</v>
      </c>
      <c r="F174" s="40" t="s">
        <v>775</v>
      </c>
      <c r="G174" s="40">
        <v>4</v>
      </c>
      <c r="H174" s="76">
        <v>1</v>
      </c>
      <c r="I174" s="76">
        <v>2</v>
      </c>
      <c r="J174" s="40" t="s">
        <v>776</v>
      </c>
      <c r="K174" s="110">
        <v>6563376.1669000005</v>
      </c>
      <c r="L174" s="211">
        <v>0</v>
      </c>
      <c r="M174" s="211" t="s">
        <v>514</v>
      </c>
      <c r="N174" s="212">
        <v>0</v>
      </c>
      <c r="O174" s="213">
        <v>0</v>
      </c>
      <c r="P174" s="213">
        <v>0</v>
      </c>
      <c r="Q174" s="211">
        <v>0</v>
      </c>
      <c r="R174" s="211">
        <v>0</v>
      </c>
      <c r="S174" s="213">
        <v>0</v>
      </c>
      <c r="T174" s="213">
        <v>0</v>
      </c>
      <c r="U174" s="213">
        <v>0</v>
      </c>
      <c r="V174" s="213">
        <v>0</v>
      </c>
      <c r="W174" s="213">
        <v>0</v>
      </c>
      <c r="X174" s="211">
        <v>0</v>
      </c>
      <c r="Y174" s="211">
        <v>0</v>
      </c>
      <c r="Z174" s="131">
        <f t="shared" si="45"/>
        <v>0</v>
      </c>
      <c r="AA174" s="131">
        <f t="shared" si="46"/>
        <v>0</v>
      </c>
      <c r="AB174" s="131">
        <f t="shared" si="47"/>
        <v>0</v>
      </c>
      <c r="AC174" s="131">
        <f t="shared" si="48"/>
        <v>1</v>
      </c>
      <c r="AD174" s="131">
        <f t="shared" si="49"/>
        <v>0</v>
      </c>
      <c r="AE174" s="127">
        <f t="shared" si="50"/>
        <v>0</v>
      </c>
      <c r="AF174" s="131">
        <f t="shared" si="51"/>
        <v>0</v>
      </c>
      <c r="AG174" s="131">
        <f t="shared" si="52"/>
        <v>0</v>
      </c>
      <c r="AH174" s="131">
        <f t="shared" si="53"/>
        <v>0</v>
      </c>
      <c r="AI174" s="131">
        <f t="shared" si="54"/>
        <v>2</v>
      </c>
      <c r="AJ174" s="132">
        <f t="shared" si="55"/>
        <v>0</v>
      </c>
      <c r="AK174" s="128">
        <f t="shared" si="56"/>
        <v>0</v>
      </c>
      <c r="AL174" s="40">
        <f t="shared" si="57"/>
        <v>0</v>
      </c>
      <c r="AM174" s="40">
        <f t="shared" si="58"/>
        <v>0</v>
      </c>
      <c r="AN174" s="40">
        <f t="shared" si="59"/>
        <v>0</v>
      </c>
      <c r="AO174" s="40">
        <f t="shared" si="60"/>
        <v>1</v>
      </c>
      <c r="AP174" s="76">
        <f t="shared" si="61"/>
        <v>0</v>
      </c>
      <c r="AQ174" s="127">
        <f t="shared" si="62"/>
        <v>0</v>
      </c>
      <c r="AR174" s="41">
        <v>0</v>
      </c>
      <c r="AS174" s="41">
        <f t="shared" si="63"/>
        <v>0</v>
      </c>
      <c r="AT174" s="156"/>
      <c r="AU174" s="156"/>
      <c r="AV174" s="156">
        <v>0</v>
      </c>
      <c r="AW174" s="157">
        <f>H174</f>
        <v>1</v>
      </c>
      <c r="AX174" s="156"/>
      <c r="AY174" s="156"/>
      <c r="AZ174" s="156"/>
      <c r="BA174" s="156"/>
      <c r="BB174" s="158"/>
      <c r="BC174" s="158"/>
      <c r="BD174" s="32">
        <v>0</v>
      </c>
    </row>
    <row r="175" spans="1:56" s="152" customFormat="1" ht="54">
      <c r="A175" s="153" t="s">
        <v>545</v>
      </c>
      <c r="B175" s="40" t="s">
        <v>27</v>
      </c>
      <c r="C175" s="40" t="s">
        <v>768</v>
      </c>
      <c r="D175" s="40">
        <v>119448</v>
      </c>
      <c r="E175" s="113" t="s">
        <v>777</v>
      </c>
      <c r="F175" s="40" t="s">
        <v>778</v>
      </c>
      <c r="G175" s="40">
        <v>7</v>
      </c>
      <c r="H175" s="76">
        <v>1</v>
      </c>
      <c r="I175" s="76">
        <v>3</v>
      </c>
      <c r="J175" s="40" t="s">
        <v>779</v>
      </c>
      <c r="K175" s="110">
        <v>8618124.5</v>
      </c>
      <c r="L175" s="211">
        <v>0</v>
      </c>
      <c r="M175" s="211" t="s">
        <v>185</v>
      </c>
      <c r="N175" s="212">
        <v>1</v>
      </c>
      <c r="O175" s="213">
        <v>0</v>
      </c>
      <c r="P175" s="213">
        <v>0</v>
      </c>
      <c r="Q175" s="211">
        <v>0</v>
      </c>
      <c r="R175" s="211">
        <v>0</v>
      </c>
      <c r="S175" s="213">
        <v>0</v>
      </c>
      <c r="T175" s="213">
        <v>0</v>
      </c>
      <c r="U175" s="213">
        <v>0</v>
      </c>
      <c r="V175" s="213">
        <v>0</v>
      </c>
      <c r="W175" s="213">
        <v>0</v>
      </c>
      <c r="X175" s="211">
        <v>0</v>
      </c>
      <c r="Y175" s="211" t="s">
        <v>753</v>
      </c>
      <c r="Z175" s="131">
        <f t="shared" si="45"/>
        <v>0</v>
      </c>
      <c r="AA175" s="131">
        <f t="shared" si="46"/>
        <v>0</v>
      </c>
      <c r="AB175" s="131">
        <f t="shared" si="47"/>
        <v>0</v>
      </c>
      <c r="AC175" s="131">
        <f t="shared" si="48"/>
        <v>0</v>
      </c>
      <c r="AD175" s="131">
        <f t="shared" si="49"/>
        <v>1</v>
      </c>
      <c r="AE175" s="127">
        <f t="shared" si="50"/>
        <v>0</v>
      </c>
      <c r="AF175" s="131">
        <f t="shared" si="51"/>
        <v>0</v>
      </c>
      <c r="AG175" s="131">
        <f t="shared" si="52"/>
        <v>0</v>
      </c>
      <c r="AH175" s="131">
        <f t="shared" si="53"/>
        <v>0</v>
      </c>
      <c r="AI175" s="131">
        <f t="shared" si="54"/>
        <v>0</v>
      </c>
      <c r="AJ175" s="132">
        <f t="shared" si="55"/>
        <v>3</v>
      </c>
      <c r="AK175" s="128">
        <f t="shared" si="56"/>
        <v>0</v>
      </c>
      <c r="AL175" s="40">
        <f t="shared" si="57"/>
        <v>0</v>
      </c>
      <c r="AM175" s="40">
        <f t="shared" si="58"/>
        <v>0</v>
      </c>
      <c r="AN175" s="40">
        <f t="shared" si="59"/>
        <v>0</v>
      </c>
      <c r="AO175" s="40">
        <f t="shared" si="60"/>
        <v>0</v>
      </c>
      <c r="AP175" s="100">
        <f t="shared" si="61"/>
        <v>1</v>
      </c>
      <c r="AQ175" s="127">
        <f t="shared" si="62"/>
        <v>0</v>
      </c>
      <c r="AR175" s="41">
        <v>1</v>
      </c>
      <c r="AS175" s="41">
        <f t="shared" si="63"/>
        <v>0</v>
      </c>
      <c r="AT175" s="156">
        <v>8.23</v>
      </c>
      <c r="AU175" s="156"/>
      <c r="AV175" s="157">
        <f>H175</f>
        <v>1</v>
      </c>
      <c r="AW175" s="156"/>
      <c r="AX175" s="156"/>
      <c r="AY175" s="156"/>
      <c r="AZ175" s="156"/>
      <c r="BA175" s="156" t="s">
        <v>123</v>
      </c>
      <c r="BB175" s="158"/>
      <c r="BC175" s="158"/>
      <c r="BD175" s="32">
        <v>0</v>
      </c>
    </row>
    <row r="176" spans="1:56" s="152" customFormat="1" ht="72">
      <c r="A176" s="153" t="s">
        <v>545</v>
      </c>
      <c r="B176" s="40" t="s">
        <v>27</v>
      </c>
      <c r="C176" s="40" t="s">
        <v>780</v>
      </c>
      <c r="D176" s="40">
        <v>119352</v>
      </c>
      <c r="E176" s="113" t="s">
        <v>781</v>
      </c>
      <c r="F176" s="40" t="s">
        <v>782</v>
      </c>
      <c r="G176" s="40">
        <v>5</v>
      </c>
      <c r="H176" s="76">
        <v>1</v>
      </c>
      <c r="I176" s="76">
        <v>4</v>
      </c>
      <c r="J176" s="40" t="s">
        <v>783</v>
      </c>
      <c r="K176" s="110">
        <v>9616220.8260999992</v>
      </c>
      <c r="L176" s="211">
        <v>0</v>
      </c>
      <c r="M176" s="211" t="s">
        <v>185</v>
      </c>
      <c r="N176" s="212">
        <v>1</v>
      </c>
      <c r="O176" s="213">
        <v>0</v>
      </c>
      <c r="P176" s="213">
        <v>0</v>
      </c>
      <c r="Q176" s="211">
        <v>0</v>
      </c>
      <c r="R176" s="211">
        <v>0</v>
      </c>
      <c r="S176" s="213">
        <v>0</v>
      </c>
      <c r="T176" s="213">
        <v>0</v>
      </c>
      <c r="U176" s="213">
        <v>0</v>
      </c>
      <c r="V176" s="213">
        <v>0</v>
      </c>
      <c r="W176" s="213">
        <v>0</v>
      </c>
      <c r="X176" s="211">
        <v>0</v>
      </c>
      <c r="Y176" s="211" t="s">
        <v>753</v>
      </c>
      <c r="Z176" s="131">
        <f t="shared" si="45"/>
        <v>0</v>
      </c>
      <c r="AA176" s="131">
        <f t="shared" si="46"/>
        <v>0</v>
      </c>
      <c r="AB176" s="131">
        <f t="shared" si="47"/>
        <v>0</v>
      </c>
      <c r="AC176" s="131">
        <f t="shared" si="48"/>
        <v>0</v>
      </c>
      <c r="AD176" s="131">
        <f t="shared" si="49"/>
        <v>1</v>
      </c>
      <c r="AE176" s="127">
        <f t="shared" si="50"/>
        <v>0</v>
      </c>
      <c r="AF176" s="131">
        <f t="shared" si="51"/>
        <v>0</v>
      </c>
      <c r="AG176" s="131">
        <f t="shared" si="52"/>
        <v>0</v>
      </c>
      <c r="AH176" s="131">
        <f t="shared" si="53"/>
        <v>0</v>
      </c>
      <c r="AI176" s="131">
        <f t="shared" si="54"/>
        <v>0</v>
      </c>
      <c r="AJ176" s="132">
        <f t="shared" si="55"/>
        <v>4</v>
      </c>
      <c r="AK176" s="128">
        <f t="shared" si="56"/>
        <v>0</v>
      </c>
      <c r="AL176" s="40">
        <f t="shared" si="57"/>
        <v>0</v>
      </c>
      <c r="AM176" s="40">
        <f t="shared" si="58"/>
        <v>0</v>
      </c>
      <c r="AN176" s="40">
        <f t="shared" si="59"/>
        <v>0</v>
      </c>
      <c r="AO176" s="40">
        <f t="shared" si="60"/>
        <v>0</v>
      </c>
      <c r="AP176" s="100">
        <f t="shared" si="61"/>
        <v>1</v>
      </c>
      <c r="AQ176" s="127">
        <f t="shared" si="62"/>
        <v>0</v>
      </c>
      <c r="AR176" s="41">
        <v>1</v>
      </c>
      <c r="AS176" s="41">
        <f t="shared" si="63"/>
        <v>0</v>
      </c>
      <c r="AT176" s="156">
        <v>8.23</v>
      </c>
      <c r="AU176" s="156"/>
      <c r="AV176" s="157">
        <f>H176</f>
        <v>1</v>
      </c>
      <c r="AW176" s="156"/>
      <c r="AX176" s="156"/>
      <c r="AY176" s="156"/>
      <c r="AZ176" s="156"/>
      <c r="BA176" s="156" t="s">
        <v>123</v>
      </c>
      <c r="BB176" s="158"/>
      <c r="BC176" s="158"/>
      <c r="BD176" s="32">
        <v>0</v>
      </c>
    </row>
    <row r="177" spans="1:56" s="152" customFormat="1" ht="72">
      <c r="A177" s="153" t="s">
        <v>545</v>
      </c>
      <c r="B177" s="40" t="s">
        <v>27</v>
      </c>
      <c r="C177" s="40" t="s">
        <v>784</v>
      </c>
      <c r="D177" s="40">
        <v>120038</v>
      </c>
      <c r="E177" s="40" t="s">
        <v>785</v>
      </c>
      <c r="F177" s="40" t="s">
        <v>786</v>
      </c>
      <c r="G177" s="40">
        <v>1</v>
      </c>
      <c r="H177" s="76">
        <v>1</v>
      </c>
      <c r="I177" s="76">
        <v>4</v>
      </c>
      <c r="J177" s="40" t="s">
        <v>403</v>
      </c>
      <c r="K177" s="110">
        <v>17295671.809999999</v>
      </c>
      <c r="L177" s="211">
        <v>17268197.239999998</v>
      </c>
      <c r="M177" s="211" t="s">
        <v>185</v>
      </c>
      <c r="N177" s="212">
        <v>1</v>
      </c>
      <c r="O177" s="213">
        <v>0</v>
      </c>
      <c r="P177" s="213">
        <v>0</v>
      </c>
      <c r="Q177" s="211">
        <v>0</v>
      </c>
      <c r="R177" s="211">
        <v>0</v>
      </c>
      <c r="S177" s="213">
        <v>0</v>
      </c>
      <c r="T177" s="213">
        <v>0</v>
      </c>
      <c r="U177" s="213">
        <v>0</v>
      </c>
      <c r="V177" s="213">
        <v>0</v>
      </c>
      <c r="W177" s="213">
        <v>0</v>
      </c>
      <c r="X177" s="211">
        <v>0</v>
      </c>
      <c r="Y177" s="211">
        <v>0</v>
      </c>
      <c r="Z177" s="131">
        <f t="shared" si="45"/>
        <v>0</v>
      </c>
      <c r="AA177" s="131">
        <f t="shared" si="46"/>
        <v>0</v>
      </c>
      <c r="AB177" s="131">
        <f t="shared" si="47"/>
        <v>0</v>
      </c>
      <c r="AC177" s="131">
        <f t="shared" si="48"/>
        <v>0</v>
      </c>
      <c r="AD177" s="131">
        <f t="shared" si="49"/>
        <v>1</v>
      </c>
      <c r="AE177" s="127">
        <f t="shared" si="50"/>
        <v>0</v>
      </c>
      <c r="AF177" s="131">
        <f t="shared" si="51"/>
        <v>0</v>
      </c>
      <c r="AG177" s="131">
        <f t="shared" si="52"/>
        <v>0</v>
      </c>
      <c r="AH177" s="131">
        <f t="shared" si="53"/>
        <v>0</v>
      </c>
      <c r="AI177" s="131">
        <f t="shared" si="54"/>
        <v>0</v>
      </c>
      <c r="AJ177" s="132">
        <f t="shared" si="55"/>
        <v>4</v>
      </c>
      <c r="AK177" s="128">
        <f t="shared" si="56"/>
        <v>0</v>
      </c>
      <c r="AL177" s="40">
        <f t="shared" si="57"/>
        <v>0</v>
      </c>
      <c r="AM177" s="40">
        <f t="shared" si="58"/>
        <v>0</v>
      </c>
      <c r="AN177" s="40">
        <f t="shared" si="59"/>
        <v>0</v>
      </c>
      <c r="AO177" s="40">
        <f t="shared" si="60"/>
        <v>0</v>
      </c>
      <c r="AP177" s="76">
        <f t="shared" si="61"/>
        <v>1</v>
      </c>
      <c r="AQ177" s="127">
        <f t="shared" si="62"/>
        <v>0</v>
      </c>
      <c r="AR177" s="41">
        <v>1</v>
      </c>
      <c r="AS177" s="41">
        <f t="shared" si="63"/>
        <v>0</v>
      </c>
      <c r="AT177" s="156">
        <v>12.23</v>
      </c>
      <c r="AU177" s="156"/>
      <c r="AV177" s="156">
        <v>0</v>
      </c>
      <c r="AW177" s="157">
        <f>H177</f>
        <v>1</v>
      </c>
      <c r="AX177" s="156"/>
      <c r="AY177" s="156"/>
      <c r="AZ177" s="156"/>
      <c r="BA177" s="32" t="s">
        <v>123</v>
      </c>
      <c r="BB177" s="158"/>
      <c r="BC177" s="158"/>
      <c r="BD177" s="32">
        <v>1</v>
      </c>
    </row>
    <row r="178" spans="1:56" s="152" customFormat="1" ht="72">
      <c r="A178" s="153" t="s">
        <v>545</v>
      </c>
      <c r="B178" s="40" t="s">
        <v>27</v>
      </c>
      <c r="C178" s="40" t="s">
        <v>784</v>
      </c>
      <c r="D178" s="40">
        <v>120303</v>
      </c>
      <c r="E178" s="40" t="s">
        <v>787</v>
      </c>
      <c r="F178" s="40" t="s">
        <v>788</v>
      </c>
      <c r="G178" s="40">
        <v>1</v>
      </c>
      <c r="H178" s="76">
        <v>1</v>
      </c>
      <c r="I178" s="76">
        <v>4</v>
      </c>
      <c r="J178" s="40" t="s">
        <v>403</v>
      </c>
      <c r="K178" s="110">
        <v>16599217.8707</v>
      </c>
      <c r="L178" s="211">
        <v>16572079.83</v>
      </c>
      <c r="M178" s="211" t="s">
        <v>185</v>
      </c>
      <c r="N178" s="212">
        <v>1</v>
      </c>
      <c r="O178" s="213">
        <v>0</v>
      </c>
      <c r="P178" s="213">
        <v>0</v>
      </c>
      <c r="Q178" s="211">
        <v>0</v>
      </c>
      <c r="R178" s="211">
        <v>0</v>
      </c>
      <c r="S178" s="213">
        <v>0</v>
      </c>
      <c r="T178" s="213">
        <v>0</v>
      </c>
      <c r="U178" s="213">
        <v>0</v>
      </c>
      <c r="V178" s="213">
        <v>0</v>
      </c>
      <c r="W178" s="213">
        <v>0</v>
      </c>
      <c r="X178" s="211">
        <v>0</v>
      </c>
      <c r="Y178" s="211">
        <v>0</v>
      </c>
      <c r="Z178" s="131">
        <f t="shared" si="45"/>
        <v>0</v>
      </c>
      <c r="AA178" s="131">
        <f t="shared" si="46"/>
        <v>0</v>
      </c>
      <c r="AB178" s="131">
        <f t="shared" si="47"/>
        <v>0</v>
      </c>
      <c r="AC178" s="131">
        <f t="shared" si="48"/>
        <v>0</v>
      </c>
      <c r="AD178" s="131">
        <f t="shared" si="49"/>
        <v>1</v>
      </c>
      <c r="AE178" s="127">
        <f t="shared" si="50"/>
        <v>0</v>
      </c>
      <c r="AF178" s="131">
        <f t="shared" si="51"/>
        <v>0</v>
      </c>
      <c r="AG178" s="131">
        <f t="shared" si="52"/>
        <v>0</v>
      </c>
      <c r="AH178" s="131">
        <f t="shared" si="53"/>
        <v>0</v>
      </c>
      <c r="AI178" s="131">
        <f t="shared" si="54"/>
        <v>0</v>
      </c>
      <c r="AJ178" s="132">
        <f t="shared" si="55"/>
        <v>4</v>
      </c>
      <c r="AK178" s="128">
        <f t="shared" si="56"/>
        <v>0</v>
      </c>
      <c r="AL178" s="40">
        <f t="shared" si="57"/>
        <v>0</v>
      </c>
      <c r="AM178" s="40">
        <f t="shared" si="58"/>
        <v>0</v>
      </c>
      <c r="AN178" s="40">
        <f t="shared" si="59"/>
        <v>0</v>
      </c>
      <c r="AO178" s="40">
        <f t="shared" si="60"/>
        <v>0</v>
      </c>
      <c r="AP178" s="76">
        <f t="shared" si="61"/>
        <v>1</v>
      </c>
      <c r="AQ178" s="127">
        <f t="shared" si="62"/>
        <v>0</v>
      </c>
      <c r="AR178" s="41">
        <v>1</v>
      </c>
      <c r="AS178" s="41">
        <f t="shared" si="63"/>
        <v>0</v>
      </c>
      <c r="AT178" s="156">
        <v>3.25</v>
      </c>
      <c r="AU178" s="156"/>
      <c r="AV178" s="156">
        <v>0</v>
      </c>
      <c r="AW178" s="157">
        <f>H178</f>
        <v>1</v>
      </c>
      <c r="AX178" s="156"/>
      <c r="AY178" s="156"/>
      <c r="AZ178" s="156"/>
      <c r="BA178" s="156"/>
      <c r="BB178" s="158"/>
      <c r="BC178" s="158"/>
      <c r="BD178" s="32">
        <v>1</v>
      </c>
    </row>
    <row r="179" spans="1:56" s="152" customFormat="1" ht="72">
      <c r="A179" s="153" t="s">
        <v>545</v>
      </c>
      <c r="B179" s="40" t="s">
        <v>27</v>
      </c>
      <c r="C179" s="40" t="s">
        <v>784</v>
      </c>
      <c r="D179" s="40">
        <v>120482</v>
      </c>
      <c r="E179" s="40" t="s">
        <v>789</v>
      </c>
      <c r="F179" s="40" t="s">
        <v>790</v>
      </c>
      <c r="G179" s="40">
        <v>2</v>
      </c>
      <c r="H179" s="76">
        <v>1</v>
      </c>
      <c r="I179" s="76">
        <v>4</v>
      </c>
      <c r="J179" s="40" t="s">
        <v>192</v>
      </c>
      <c r="K179" s="110">
        <v>16382034.520500001</v>
      </c>
      <c r="L179" s="211">
        <v>16354914.9</v>
      </c>
      <c r="M179" s="211" t="s">
        <v>151</v>
      </c>
      <c r="N179" s="212">
        <v>1</v>
      </c>
      <c r="O179" s="213">
        <v>0</v>
      </c>
      <c r="P179" s="213">
        <v>0</v>
      </c>
      <c r="Q179" s="211">
        <v>0</v>
      </c>
      <c r="R179" s="211">
        <v>0</v>
      </c>
      <c r="S179" s="213">
        <v>0</v>
      </c>
      <c r="T179" s="213">
        <v>0</v>
      </c>
      <c r="U179" s="213">
        <v>0</v>
      </c>
      <c r="V179" s="213">
        <v>0</v>
      </c>
      <c r="W179" s="213">
        <v>0</v>
      </c>
      <c r="X179" s="211">
        <v>0</v>
      </c>
      <c r="Y179" s="211">
        <v>0</v>
      </c>
      <c r="Z179" s="131">
        <f t="shared" si="45"/>
        <v>0</v>
      </c>
      <c r="AA179" s="131">
        <f t="shared" si="46"/>
        <v>0</v>
      </c>
      <c r="AB179" s="131">
        <f t="shared" si="47"/>
        <v>0</v>
      </c>
      <c r="AC179" s="131">
        <f t="shared" si="48"/>
        <v>0</v>
      </c>
      <c r="AD179" s="131">
        <f t="shared" si="49"/>
        <v>1</v>
      </c>
      <c r="AE179" s="127">
        <f t="shared" si="50"/>
        <v>0</v>
      </c>
      <c r="AF179" s="131">
        <f t="shared" si="51"/>
        <v>0</v>
      </c>
      <c r="AG179" s="131">
        <f t="shared" si="52"/>
        <v>0</v>
      </c>
      <c r="AH179" s="131">
        <f t="shared" si="53"/>
        <v>0</v>
      </c>
      <c r="AI179" s="131">
        <f t="shared" si="54"/>
        <v>0</v>
      </c>
      <c r="AJ179" s="132">
        <f t="shared" si="55"/>
        <v>4</v>
      </c>
      <c r="AK179" s="128">
        <f t="shared" si="56"/>
        <v>0</v>
      </c>
      <c r="AL179" s="40">
        <f t="shared" si="57"/>
        <v>0</v>
      </c>
      <c r="AM179" s="40">
        <f t="shared" si="58"/>
        <v>0</v>
      </c>
      <c r="AN179" s="40">
        <f t="shared" si="59"/>
        <v>0</v>
      </c>
      <c r="AO179" s="40">
        <f t="shared" si="60"/>
        <v>0</v>
      </c>
      <c r="AP179" s="100">
        <f t="shared" si="61"/>
        <v>1</v>
      </c>
      <c r="AQ179" s="127">
        <f t="shared" si="62"/>
        <v>0</v>
      </c>
      <c r="AR179" s="41">
        <v>1</v>
      </c>
      <c r="AS179" s="41">
        <f t="shared" si="63"/>
        <v>0</v>
      </c>
      <c r="AT179" s="156">
        <v>12.23</v>
      </c>
      <c r="AU179" s="156"/>
      <c r="AV179" s="157">
        <f>H179</f>
        <v>1</v>
      </c>
      <c r="AW179" s="156"/>
      <c r="AX179" s="156"/>
      <c r="AY179" s="156"/>
      <c r="AZ179" s="156"/>
      <c r="BA179" s="156" t="s">
        <v>123</v>
      </c>
      <c r="BB179" s="158"/>
      <c r="BC179" s="158"/>
      <c r="BD179" s="32">
        <v>1</v>
      </c>
    </row>
    <row r="180" spans="1:56" s="152" customFormat="1" ht="72">
      <c r="A180" s="153" t="s">
        <v>545</v>
      </c>
      <c r="B180" s="40" t="s">
        <v>27</v>
      </c>
      <c r="C180" s="40" t="s">
        <v>784</v>
      </c>
      <c r="D180" s="40">
        <v>120443</v>
      </c>
      <c r="E180" s="113" t="s">
        <v>791</v>
      </c>
      <c r="F180" s="40" t="s">
        <v>792</v>
      </c>
      <c r="G180" s="40">
        <v>3</v>
      </c>
      <c r="H180" s="76">
        <v>1</v>
      </c>
      <c r="I180" s="76">
        <v>4</v>
      </c>
      <c r="J180" s="40" t="s">
        <v>793</v>
      </c>
      <c r="K180" s="110">
        <v>16529232.17</v>
      </c>
      <c r="L180" s="211">
        <v>16502080.199999999</v>
      </c>
      <c r="M180" s="211" t="s">
        <v>185</v>
      </c>
      <c r="N180" s="212">
        <v>1</v>
      </c>
      <c r="O180" s="213">
        <v>0</v>
      </c>
      <c r="P180" s="213">
        <v>0</v>
      </c>
      <c r="Q180" s="211">
        <v>0</v>
      </c>
      <c r="R180" s="211">
        <v>0</v>
      </c>
      <c r="S180" s="213">
        <v>0</v>
      </c>
      <c r="T180" s="213">
        <v>0</v>
      </c>
      <c r="U180" s="213">
        <v>0</v>
      </c>
      <c r="V180" s="213">
        <v>0</v>
      </c>
      <c r="W180" s="213">
        <v>0</v>
      </c>
      <c r="X180" s="211">
        <v>0</v>
      </c>
      <c r="Y180" s="211">
        <v>0</v>
      </c>
      <c r="Z180" s="131">
        <f t="shared" si="45"/>
        <v>0</v>
      </c>
      <c r="AA180" s="131">
        <f t="shared" si="46"/>
        <v>0</v>
      </c>
      <c r="AB180" s="131">
        <f t="shared" si="47"/>
        <v>0</v>
      </c>
      <c r="AC180" s="131">
        <f t="shared" si="48"/>
        <v>0</v>
      </c>
      <c r="AD180" s="131">
        <f t="shared" si="49"/>
        <v>1</v>
      </c>
      <c r="AE180" s="127">
        <f t="shared" si="50"/>
        <v>0</v>
      </c>
      <c r="AF180" s="131">
        <f t="shared" si="51"/>
        <v>0</v>
      </c>
      <c r="AG180" s="131">
        <f t="shared" si="52"/>
        <v>0</v>
      </c>
      <c r="AH180" s="131">
        <f t="shared" si="53"/>
        <v>0</v>
      </c>
      <c r="AI180" s="131">
        <f t="shared" si="54"/>
        <v>0</v>
      </c>
      <c r="AJ180" s="132">
        <f t="shared" si="55"/>
        <v>4</v>
      </c>
      <c r="AK180" s="128">
        <f t="shared" si="56"/>
        <v>0</v>
      </c>
      <c r="AL180" s="40">
        <f t="shared" si="57"/>
        <v>0</v>
      </c>
      <c r="AM180" s="40">
        <f t="shared" si="58"/>
        <v>0</v>
      </c>
      <c r="AN180" s="40">
        <f t="shared" si="59"/>
        <v>0</v>
      </c>
      <c r="AO180" s="40">
        <f t="shared" si="60"/>
        <v>0</v>
      </c>
      <c r="AP180" s="76">
        <f t="shared" si="61"/>
        <v>1</v>
      </c>
      <c r="AQ180" s="127">
        <f t="shared" si="62"/>
        <v>0</v>
      </c>
      <c r="AR180" s="41">
        <v>1</v>
      </c>
      <c r="AS180" s="41">
        <f t="shared" si="63"/>
        <v>0</v>
      </c>
      <c r="AT180" s="156">
        <v>12.23</v>
      </c>
      <c r="AU180" s="156"/>
      <c r="AV180" s="156">
        <v>0</v>
      </c>
      <c r="AW180" s="157">
        <f>H180</f>
        <v>1</v>
      </c>
      <c r="AX180" s="156"/>
      <c r="AY180" s="156"/>
      <c r="AZ180" s="156"/>
      <c r="BA180" s="32" t="s">
        <v>123</v>
      </c>
      <c r="BB180" s="158"/>
      <c r="BC180" s="158"/>
      <c r="BD180" s="32">
        <v>1</v>
      </c>
    </row>
    <row r="181" spans="1:56" s="152" customFormat="1" ht="54">
      <c r="A181" s="153" t="s">
        <v>545</v>
      </c>
      <c r="B181" s="40" t="s">
        <v>27</v>
      </c>
      <c r="C181" s="40" t="s">
        <v>794</v>
      </c>
      <c r="D181" s="40">
        <v>233505</v>
      </c>
      <c r="E181" s="113" t="s">
        <v>795</v>
      </c>
      <c r="F181" s="40" t="s">
        <v>796</v>
      </c>
      <c r="G181" s="40">
        <v>1</v>
      </c>
      <c r="H181" s="76">
        <v>1</v>
      </c>
      <c r="I181" s="76">
        <v>4</v>
      </c>
      <c r="J181" s="40" t="s">
        <v>773</v>
      </c>
      <c r="K181" s="110">
        <v>10909009.120199999</v>
      </c>
      <c r="L181" s="211">
        <v>0</v>
      </c>
      <c r="M181" s="211" t="s">
        <v>185</v>
      </c>
      <c r="N181" s="212">
        <v>1</v>
      </c>
      <c r="O181" s="213">
        <v>0</v>
      </c>
      <c r="P181" s="213">
        <v>0</v>
      </c>
      <c r="Q181" s="211">
        <v>0</v>
      </c>
      <c r="R181" s="211">
        <v>0</v>
      </c>
      <c r="S181" s="213">
        <v>0</v>
      </c>
      <c r="T181" s="213">
        <v>0</v>
      </c>
      <c r="U181" s="213">
        <v>0</v>
      </c>
      <c r="V181" s="213">
        <v>0</v>
      </c>
      <c r="W181" s="213">
        <v>0</v>
      </c>
      <c r="X181" s="211">
        <v>0</v>
      </c>
      <c r="Y181" s="211" t="s">
        <v>753</v>
      </c>
      <c r="Z181" s="131">
        <f t="shared" si="45"/>
        <v>0</v>
      </c>
      <c r="AA181" s="131">
        <f t="shared" si="46"/>
        <v>0</v>
      </c>
      <c r="AB181" s="131">
        <f t="shared" si="47"/>
        <v>0</v>
      </c>
      <c r="AC181" s="131">
        <f t="shared" si="48"/>
        <v>0</v>
      </c>
      <c r="AD181" s="131">
        <f t="shared" si="49"/>
        <v>1</v>
      </c>
      <c r="AE181" s="127">
        <f t="shared" si="50"/>
        <v>0</v>
      </c>
      <c r="AF181" s="131">
        <f t="shared" si="51"/>
        <v>0</v>
      </c>
      <c r="AG181" s="131">
        <f t="shared" si="52"/>
        <v>0</v>
      </c>
      <c r="AH181" s="131">
        <f t="shared" si="53"/>
        <v>0</v>
      </c>
      <c r="AI181" s="131">
        <f t="shared" si="54"/>
        <v>0</v>
      </c>
      <c r="AJ181" s="132">
        <f t="shared" si="55"/>
        <v>4</v>
      </c>
      <c r="AK181" s="128">
        <f t="shared" si="56"/>
        <v>0</v>
      </c>
      <c r="AL181" s="40">
        <f t="shared" si="57"/>
        <v>0</v>
      </c>
      <c r="AM181" s="40">
        <f t="shared" si="58"/>
        <v>0</v>
      </c>
      <c r="AN181" s="40">
        <f t="shared" si="59"/>
        <v>0</v>
      </c>
      <c r="AO181" s="40">
        <f t="shared" si="60"/>
        <v>0</v>
      </c>
      <c r="AP181" s="100">
        <f t="shared" si="61"/>
        <v>1</v>
      </c>
      <c r="AQ181" s="127">
        <f t="shared" si="62"/>
        <v>0</v>
      </c>
      <c r="AR181" s="41">
        <v>1</v>
      </c>
      <c r="AS181" s="41">
        <f t="shared" si="63"/>
        <v>0</v>
      </c>
      <c r="AT181" s="156" t="s">
        <v>93</v>
      </c>
      <c r="AU181" s="156"/>
      <c r="AV181" s="156"/>
      <c r="AW181" s="156"/>
      <c r="AX181" s="156"/>
      <c r="AY181" s="156"/>
      <c r="AZ181" s="156"/>
      <c r="BA181" s="156" t="s">
        <v>94</v>
      </c>
      <c r="BB181" s="158"/>
      <c r="BC181" s="158"/>
      <c r="BD181" s="32">
        <v>0</v>
      </c>
    </row>
    <row r="182" spans="1:56" s="152" customFormat="1" ht="72">
      <c r="A182" s="153" t="s">
        <v>545</v>
      </c>
      <c r="B182" s="40" t="s">
        <v>28</v>
      </c>
      <c r="C182" s="40" t="s">
        <v>797</v>
      </c>
      <c r="D182" s="40">
        <v>121093</v>
      </c>
      <c r="E182" s="40" t="s">
        <v>798</v>
      </c>
      <c r="F182" s="40" t="s">
        <v>799</v>
      </c>
      <c r="G182" s="40">
        <v>5</v>
      </c>
      <c r="H182" s="76">
        <v>1</v>
      </c>
      <c r="I182" s="76">
        <v>4</v>
      </c>
      <c r="J182" s="40" t="s">
        <v>192</v>
      </c>
      <c r="K182" s="110">
        <v>18363790.129198752</v>
      </c>
      <c r="L182" s="211">
        <v>0</v>
      </c>
      <c r="M182" s="211" t="s">
        <v>185</v>
      </c>
      <c r="N182" s="212">
        <v>1</v>
      </c>
      <c r="O182" s="213">
        <v>0</v>
      </c>
      <c r="P182" s="213">
        <v>0</v>
      </c>
      <c r="Q182" s="211">
        <v>0</v>
      </c>
      <c r="R182" s="211">
        <v>0</v>
      </c>
      <c r="S182" s="211">
        <v>0</v>
      </c>
      <c r="T182" s="211">
        <v>0</v>
      </c>
      <c r="U182" s="211">
        <v>0</v>
      </c>
      <c r="V182" s="211">
        <v>0</v>
      </c>
      <c r="W182" s="211">
        <v>0</v>
      </c>
      <c r="X182" s="211">
        <v>0</v>
      </c>
      <c r="Y182" s="211" t="s">
        <v>753</v>
      </c>
      <c r="Z182" s="131">
        <f t="shared" si="45"/>
        <v>0</v>
      </c>
      <c r="AA182" s="131">
        <f t="shared" si="46"/>
        <v>0</v>
      </c>
      <c r="AB182" s="131">
        <f t="shared" si="47"/>
        <v>0</v>
      </c>
      <c r="AC182" s="131">
        <f t="shared" si="48"/>
        <v>0</v>
      </c>
      <c r="AD182" s="131">
        <f t="shared" si="49"/>
        <v>1</v>
      </c>
      <c r="AE182" s="127">
        <f t="shared" si="50"/>
        <v>0</v>
      </c>
      <c r="AF182" s="131">
        <f t="shared" si="51"/>
        <v>0</v>
      </c>
      <c r="AG182" s="131">
        <f t="shared" si="52"/>
        <v>0</v>
      </c>
      <c r="AH182" s="131">
        <f t="shared" si="53"/>
        <v>0</v>
      </c>
      <c r="AI182" s="131">
        <f t="shared" si="54"/>
        <v>0</v>
      </c>
      <c r="AJ182" s="132">
        <f t="shared" si="55"/>
        <v>4</v>
      </c>
      <c r="AK182" s="128">
        <f t="shared" si="56"/>
        <v>0</v>
      </c>
      <c r="AL182" s="40">
        <f t="shared" si="57"/>
        <v>0</v>
      </c>
      <c r="AM182" s="40">
        <f t="shared" si="58"/>
        <v>0</v>
      </c>
      <c r="AN182" s="40">
        <f t="shared" si="59"/>
        <v>0</v>
      </c>
      <c r="AO182" s="40">
        <f t="shared" si="60"/>
        <v>0</v>
      </c>
      <c r="AP182" s="100">
        <f t="shared" si="61"/>
        <v>1</v>
      </c>
      <c r="AQ182" s="127">
        <f t="shared" si="62"/>
        <v>0</v>
      </c>
      <c r="AR182" s="41">
        <v>1</v>
      </c>
      <c r="AS182" s="41">
        <f t="shared" si="63"/>
        <v>0</v>
      </c>
      <c r="AT182" s="40">
        <v>6.23</v>
      </c>
      <c r="AU182" s="156"/>
      <c r="AV182" s="156"/>
      <c r="AW182" s="156"/>
      <c r="AX182" s="156"/>
      <c r="AY182" s="156"/>
      <c r="AZ182" s="156"/>
      <c r="BA182" s="156" t="s">
        <v>123</v>
      </c>
      <c r="BB182" s="158"/>
      <c r="BC182" s="158"/>
      <c r="BD182" s="32">
        <v>1</v>
      </c>
    </row>
    <row r="183" spans="1:56" s="152" customFormat="1" ht="90">
      <c r="A183" s="153" t="s">
        <v>545</v>
      </c>
      <c r="B183" s="40" t="s">
        <v>28</v>
      </c>
      <c r="C183" s="40" t="s">
        <v>800</v>
      </c>
      <c r="D183" s="40">
        <v>122384</v>
      </c>
      <c r="E183" s="112" t="s">
        <v>801</v>
      </c>
      <c r="F183" s="40" t="s">
        <v>802</v>
      </c>
      <c r="G183" s="40">
        <v>0</v>
      </c>
      <c r="H183" s="76">
        <v>1</v>
      </c>
      <c r="I183" s="76">
        <v>4</v>
      </c>
      <c r="J183" s="40" t="s">
        <v>803</v>
      </c>
      <c r="K183" s="110">
        <v>17844618.710000001</v>
      </c>
      <c r="L183" s="211">
        <v>0</v>
      </c>
      <c r="M183" s="211" t="s">
        <v>514</v>
      </c>
      <c r="N183" s="211">
        <v>0</v>
      </c>
      <c r="O183" s="213">
        <v>0</v>
      </c>
      <c r="P183" s="213">
        <v>0</v>
      </c>
      <c r="Q183" s="211">
        <v>0</v>
      </c>
      <c r="R183" s="211">
        <v>0</v>
      </c>
      <c r="S183" s="211">
        <v>0</v>
      </c>
      <c r="T183" s="211">
        <v>0</v>
      </c>
      <c r="U183" s="211">
        <v>0</v>
      </c>
      <c r="V183" s="211">
        <v>0</v>
      </c>
      <c r="W183" s="211">
        <v>0</v>
      </c>
      <c r="X183" s="211">
        <v>0</v>
      </c>
      <c r="Y183" s="211" t="s">
        <v>804</v>
      </c>
      <c r="Z183" s="131">
        <f t="shared" si="45"/>
        <v>0</v>
      </c>
      <c r="AA183" s="131">
        <f t="shared" si="46"/>
        <v>0</v>
      </c>
      <c r="AB183" s="131">
        <f t="shared" si="47"/>
        <v>0</v>
      </c>
      <c r="AC183" s="131">
        <f t="shared" si="48"/>
        <v>1</v>
      </c>
      <c r="AD183" s="131">
        <f t="shared" si="49"/>
        <v>0</v>
      </c>
      <c r="AE183" s="127">
        <f t="shared" si="50"/>
        <v>0</v>
      </c>
      <c r="AF183" s="131">
        <f t="shared" si="51"/>
        <v>0</v>
      </c>
      <c r="AG183" s="131">
        <f t="shared" si="52"/>
        <v>0</v>
      </c>
      <c r="AH183" s="131">
        <f t="shared" si="53"/>
        <v>0</v>
      </c>
      <c r="AI183" s="131">
        <f t="shared" si="54"/>
        <v>4</v>
      </c>
      <c r="AJ183" s="132">
        <f t="shared" si="55"/>
        <v>0</v>
      </c>
      <c r="AK183" s="128">
        <f t="shared" si="56"/>
        <v>0</v>
      </c>
      <c r="AL183" s="40">
        <f t="shared" si="57"/>
        <v>0</v>
      </c>
      <c r="AM183" s="40">
        <f t="shared" si="58"/>
        <v>0</v>
      </c>
      <c r="AN183" s="40">
        <f t="shared" si="59"/>
        <v>0</v>
      </c>
      <c r="AO183" s="40">
        <f t="shared" si="60"/>
        <v>1</v>
      </c>
      <c r="AP183" s="76">
        <f t="shared" si="61"/>
        <v>0</v>
      </c>
      <c r="AQ183" s="127">
        <f t="shared" si="62"/>
        <v>0</v>
      </c>
      <c r="AR183" s="41">
        <v>0</v>
      </c>
      <c r="AS183" s="41">
        <f t="shared" si="63"/>
        <v>0</v>
      </c>
      <c r="AT183" s="156"/>
      <c r="AU183" s="156"/>
      <c r="AV183" s="156">
        <v>0</v>
      </c>
      <c r="AW183" s="157">
        <f>H183</f>
        <v>1</v>
      </c>
      <c r="AX183" s="156"/>
      <c r="AY183" s="156"/>
      <c r="AZ183" s="156"/>
      <c r="BA183" s="156"/>
      <c r="BB183" s="158"/>
      <c r="BC183" s="158"/>
      <c r="BD183" s="32">
        <v>1</v>
      </c>
    </row>
    <row r="184" spans="1:56" s="152" customFormat="1" ht="72">
      <c r="A184" s="153" t="s">
        <v>545</v>
      </c>
      <c r="B184" s="40" t="s">
        <v>28</v>
      </c>
      <c r="C184" s="40" t="s">
        <v>805</v>
      </c>
      <c r="D184" s="40">
        <v>124082</v>
      </c>
      <c r="E184" s="111" t="s">
        <v>806</v>
      </c>
      <c r="F184" s="40" t="s">
        <v>807</v>
      </c>
      <c r="G184" s="40">
        <v>1</v>
      </c>
      <c r="H184" s="76">
        <v>1</v>
      </c>
      <c r="I184" s="76">
        <v>4</v>
      </c>
      <c r="J184" s="40" t="s">
        <v>192</v>
      </c>
      <c r="K184" s="110">
        <v>17574451.800000001</v>
      </c>
      <c r="L184" s="211" t="s">
        <v>667</v>
      </c>
      <c r="M184" s="211" t="s">
        <v>514</v>
      </c>
      <c r="N184" s="211">
        <v>0.45</v>
      </c>
      <c r="O184" s="213" t="s">
        <v>667</v>
      </c>
      <c r="P184" s="213" t="s">
        <v>667</v>
      </c>
      <c r="Q184" s="211" t="s">
        <v>667</v>
      </c>
      <c r="R184" s="211" t="s">
        <v>667</v>
      </c>
      <c r="S184" s="211" t="s">
        <v>667</v>
      </c>
      <c r="T184" s="211" t="s">
        <v>667</v>
      </c>
      <c r="U184" s="211" t="s">
        <v>667</v>
      </c>
      <c r="V184" s="211" t="s">
        <v>667</v>
      </c>
      <c r="W184" s="211" t="s">
        <v>667</v>
      </c>
      <c r="X184" s="211" t="s">
        <v>667</v>
      </c>
      <c r="Y184" s="211" t="s">
        <v>667</v>
      </c>
      <c r="Z184" s="131">
        <f t="shared" si="45"/>
        <v>0</v>
      </c>
      <c r="AA184" s="131">
        <f t="shared" si="46"/>
        <v>0</v>
      </c>
      <c r="AB184" s="131">
        <f t="shared" si="47"/>
        <v>0</v>
      </c>
      <c r="AC184" s="131">
        <f t="shared" si="48"/>
        <v>1</v>
      </c>
      <c r="AD184" s="131">
        <f t="shared" si="49"/>
        <v>0</v>
      </c>
      <c r="AE184" s="127">
        <f t="shared" si="50"/>
        <v>0</v>
      </c>
      <c r="AF184" s="131">
        <f t="shared" si="51"/>
        <v>0</v>
      </c>
      <c r="AG184" s="131">
        <f t="shared" si="52"/>
        <v>0</v>
      </c>
      <c r="AH184" s="131">
        <f t="shared" si="53"/>
        <v>0</v>
      </c>
      <c r="AI184" s="131">
        <f t="shared" si="54"/>
        <v>4</v>
      </c>
      <c r="AJ184" s="132">
        <f t="shared" si="55"/>
        <v>0</v>
      </c>
      <c r="AK184" s="128">
        <f t="shared" si="56"/>
        <v>0</v>
      </c>
      <c r="AL184" s="40">
        <f t="shared" si="57"/>
        <v>0</v>
      </c>
      <c r="AM184" s="40">
        <f t="shared" si="58"/>
        <v>0</v>
      </c>
      <c r="AN184" s="40">
        <f t="shared" si="59"/>
        <v>0</v>
      </c>
      <c r="AO184" s="40">
        <f t="shared" si="60"/>
        <v>1</v>
      </c>
      <c r="AP184" s="76">
        <f t="shared" si="61"/>
        <v>0</v>
      </c>
      <c r="AQ184" s="127">
        <f t="shared" si="62"/>
        <v>0</v>
      </c>
      <c r="AR184" s="41">
        <v>0.45</v>
      </c>
      <c r="AS184" s="41">
        <f t="shared" si="63"/>
        <v>0</v>
      </c>
      <c r="AT184" s="156"/>
      <c r="AU184" s="156"/>
      <c r="AV184" s="156">
        <v>0</v>
      </c>
      <c r="AW184" s="157">
        <f>H184</f>
        <v>1</v>
      </c>
      <c r="AX184" s="156"/>
      <c r="AY184" s="156"/>
      <c r="AZ184" s="156"/>
      <c r="BA184" s="156"/>
      <c r="BB184" s="158"/>
      <c r="BC184" s="158"/>
      <c r="BD184" s="32">
        <v>1</v>
      </c>
    </row>
    <row r="185" spans="1:56" s="152" customFormat="1" ht="90">
      <c r="A185" s="153" t="s">
        <v>545</v>
      </c>
      <c r="B185" s="40" t="s">
        <v>28</v>
      </c>
      <c r="C185" s="40" t="s">
        <v>808</v>
      </c>
      <c r="D185" s="40">
        <v>123393</v>
      </c>
      <c r="E185" s="112" t="s">
        <v>809</v>
      </c>
      <c r="F185" s="40" t="s">
        <v>810</v>
      </c>
      <c r="G185" s="40">
        <v>2</v>
      </c>
      <c r="H185" s="76">
        <v>1</v>
      </c>
      <c r="I185" s="76">
        <v>2</v>
      </c>
      <c r="J185" s="40" t="s">
        <v>811</v>
      </c>
      <c r="K185" s="110">
        <v>13637820.528726386</v>
      </c>
      <c r="L185" s="211">
        <v>0</v>
      </c>
      <c r="M185" s="211" t="s">
        <v>514</v>
      </c>
      <c r="N185" s="211">
        <v>0</v>
      </c>
      <c r="O185" s="213">
        <v>0</v>
      </c>
      <c r="P185" s="213">
        <v>0</v>
      </c>
      <c r="Q185" s="211">
        <v>0</v>
      </c>
      <c r="R185" s="211">
        <v>0</v>
      </c>
      <c r="S185" s="211">
        <v>0</v>
      </c>
      <c r="T185" s="211">
        <v>0</v>
      </c>
      <c r="U185" s="211">
        <v>0</v>
      </c>
      <c r="V185" s="211">
        <v>0</v>
      </c>
      <c r="W185" s="211">
        <v>0</v>
      </c>
      <c r="X185" s="211">
        <v>0</v>
      </c>
      <c r="Y185" s="211" t="s">
        <v>804</v>
      </c>
      <c r="Z185" s="131">
        <f t="shared" si="45"/>
        <v>0</v>
      </c>
      <c r="AA185" s="131">
        <f t="shared" si="46"/>
        <v>0</v>
      </c>
      <c r="AB185" s="131">
        <f t="shared" si="47"/>
        <v>0</v>
      </c>
      <c r="AC185" s="131">
        <f t="shared" si="48"/>
        <v>1</v>
      </c>
      <c r="AD185" s="131">
        <f t="shared" si="49"/>
        <v>0</v>
      </c>
      <c r="AE185" s="127">
        <f t="shared" si="50"/>
        <v>0</v>
      </c>
      <c r="AF185" s="131">
        <f t="shared" si="51"/>
        <v>0</v>
      </c>
      <c r="AG185" s="131">
        <f t="shared" si="52"/>
        <v>0</v>
      </c>
      <c r="AH185" s="131">
        <f t="shared" si="53"/>
        <v>0</v>
      </c>
      <c r="AI185" s="131">
        <f t="shared" si="54"/>
        <v>2</v>
      </c>
      <c r="AJ185" s="132">
        <f t="shared" si="55"/>
        <v>0</v>
      </c>
      <c r="AK185" s="128">
        <f t="shared" si="56"/>
        <v>0</v>
      </c>
      <c r="AL185" s="40">
        <f t="shared" si="57"/>
        <v>0</v>
      </c>
      <c r="AM185" s="40">
        <f t="shared" si="58"/>
        <v>0</v>
      </c>
      <c r="AN185" s="40">
        <f t="shared" si="59"/>
        <v>0</v>
      </c>
      <c r="AO185" s="40">
        <f t="shared" si="60"/>
        <v>1</v>
      </c>
      <c r="AP185" s="76">
        <f t="shared" si="61"/>
        <v>0</v>
      </c>
      <c r="AQ185" s="127">
        <f t="shared" si="62"/>
        <v>0</v>
      </c>
      <c r="AR185" s="41">
        <v>0</v>
      </c>
      <c r="AS185" s="41">
        <f t="shared" si="63"/>
        <v>0</v>
      </c>
      <c r="AT185" s="156"/>
      <c r="AU185" s="156"/>
      <c r="AV185" s="156">
        <v>0</v>
      </c>
      <c r="AW185" s="157">
        <f>H185</f>
        <v>1</v>
      </c>
      <c r="AX185" s="156"/>
      <c r="AY185" s="156"/>
      <c r="AZ185" s="156"/>
      <c r="BA185" s="156"/>
      <c r="BB185" s="158"/>
      <c r="BC185" s="158"/>
      <c r="BD185" s="32">
        <v>1</v>
      </c>
    </row>
    <row r="186" spans="1:56" s="152" customFormat="1" ht="72">
      <c r="A186" s="153" t="s">
        <v>545</v>
      </c>
      <c r="B186" s="40" t="s">
        <v>28</v>
      </c>
      <c r="C186" s="40" t="s">
        <v>462</v>
      </c>
      <c r="D186" s="40">
        <v>120947</v>
      </c>
      <c r="E186" s="40" t="s">
        <v>812</v>
      </c>
      <c r="F186" s="40" t="s">
        <v>464</v>
      </c>
      <c r="G186" s="40">
        <v>1</v>
      </c>
      <c r="H186" s="76">
        <v>1</v>
      </c>
      <c r="I186" s="76">
        <v>4</v>
      </c>
      <c r="J186" s="40" t="s">
        <v>199</v>
      </c>
      <c r="K186" s="110">
        <v>16755680.111459523</v>
      </c>
      <c r="L186" s="211">
        <v>0</v>
      </c>
      <c r="M186" s="211" t="s">
        <v>185</v>
      </c>
      <c r="N186" s="212">
        <v>1</v>
      </c>
      <c r="O186" s="213">
        <v>0</v>
      </c>
      <c r="P186" s="213">
        <v>0</v>
      </c>
      <c r="Q186" s="211">
        <v>0</v>
      </c>
      <c r="R186" s="211">
        <v>0</v>
      </c>
      <c r="S186" s="211">
        <v>0</v>
      </c>
      <c r="T186" s="211">
        <v>0</v>
      </c>
      <c r="U186" s="211">
        <v>0</v>
      </c>
      <c r="V186" s="211">
        <v>0</v>
      </c>
      <c r="W186" s="211">
        <v>0</v>
      </c>
      <c r="X186" s="211">
        <v>0</v>
      </c>
      <c r="Y186" s="211" t="s">
        <v>753</v>
      </c>
      <c r="Z186" s="131">
        <f t="shared" si="45"/>
        <v>0</v>
      </c>
      <c r="AA186" s="131">
        <f t="shared" si="46"/>
        <v>0</v>
      </c>
      <c r="AB186" s="131">
        <f t="shared" si="47"/>
        <v>0</v>
      </c>
      <c r="AC186" s="131">
        <f t="shared" si="48"/>
        <v>0</v>
      </c>
      <c r="AD186" s="131">
        <f t="shared" si="49"/>
        <v>1</v>
      </c>
      <c r="AE186" s="127">
        <f t="shared" si="50"/>
        <v>0</v>
      </c>
      <c r="AF186" s="131">
        <f t="shared" si="51"/>
        <v>0</v>
      </c>
      <c r="AG186" s="131">
        <f t="shared" si="52"/>
        <v>0</v>
      </c>
      <c r="AH186" s="131">
        <f t="shared" si="53"/>
        <v>0</v>
      </c>
      <c r="AI186" s="131">
        <f t="shared" si="54"/>
        <v>0</v>
      </c>
      <c r="AJ186" s="132">
        <f t="shared" si="55"/>
        <v>4</v>
      </c>
      <c r="AK186" s="128">
        <f t="shared" si="56"/>
        <v>0</v>
      </c>
      <c r="AL186" s="40">
        <f t="shared" si="57"/>
        <v>0</v>
      </c>
      <c r="AM186" s="40">
        <f t="shared" si="58"/>
        <v>0</v>
      </c>
      <c r="AN186" s="40">
        <f t="shared" si="59"/>
        <v>0</v>
      </c>
      <c r="AO186" s="40">
        <f t="shared" si="60"/>
        <v>0</v>
      </c>
      <c r="AP186" s="100">
        <f t="shared" si="61"/>
        <v>1</v>
      </c>
      <c r="AQ186" s="127">
        <f t="shared" si="62"/>
        <v>0</v>
      </c>
      <c r="AR186" s="41">
        <v>1</v>
      </c>
      <c r="AS186" s="41">
        <f t="shared" si="63"/>
        <v>0</v>
      </c>
      <c r="AT186" s="156">
        <v>8.23</v>
      </c>
      <c r="AU186" s="156"/>
      <c r="AV186" s="157">
        <f>H186</f>
        <v>1</v>
      </c>
      <c r="AW186" s="156"/>
      <c r="AX186" s="156"/>
      <c r="AY186" s="156"/>
      <c r="AZ186" s="156"/>
      <c r="BA186" s="156" t="s">
        <v>123</v>
      </c>
      <c r="BB186" s="158"/>
      <c r="BC186" s="158"/>
      <c r="BD186" s="32">
        <v>1</v>
      </c>
    </row>
    <row r="187" spans="1:56" s="152" customFormat="1" ht="72">
      <c r="A187" s="153" t="s">
        <v>545</v>
      </c>
      <c r="B187" s="40" t="s">
        <v>28</v>
      </c>
      <c r="C187" s="40" t="s">
        <v>462</v>
      </c>
      <c r="D187" s="40">
        <v>121044</v>
      </c>
      <c r="E187" s="40" t="s">
        <v>813</v>
      </c>
      <c r="F187" s="40" t="s">
        <v>814</v>
      </c>
      <c r="G187" s="40">
        <v>2</v>
      </c>
      <c r="H187" s="76">
        <v>1</v>
      </c>
      <c r="I187" s="76">
        <v>4</v>
      </c>
      <c r="J187" s="40" t="s">
        <v>199</v>
      </c>
      <c r="K187" s="110">
        <v>16711986.961819967</v>
      </c>
      <c r="L187" s="211">
        <v>0</v>
      </c>
      <c r="M187" s="211" t="s">
        <v>185</v>
      </c>
      <c r="N187" s="212">
        <v>1</v>
      </c>
      <c r="O187" s="213">
        <v>0</v>
      </c>
      <c r="P187" s="213">
        <v>0</v>
      </c>
      <c r="Q187" s="211">
        <v>0</v>
      </c>
      <c r="R187" s="211">
        <v>0</v>
      </c>
      <c r="S187" s="211">
        <v>0</v>
      </c>
      <c r="T187" s="211">
        <v>0</v>
      </c>
      <c r="U187" s="211">
        <v>0</v>
      </c>
      <c r="V187" s="211">
        <v>0</v>
      </c>
      <c r="W187" s="211">
        <v>0</v>
      </c>
      <c r="X187" s="211">
        <v>0</v>
      </c>
      <c r="Y187" s="211" t="s">
        <v>753</v>
      </c>
      <c r="Z187" s="131">
        <f t="shared" si="45"/>
        <v>0</v>
      </c>
      <c r="AA187" s="131">
        <f t="shared" si="46"/>
        <v>0</v>
      </c>
      <c r="AB187" s="131">
        <f t="shared" si="47"/>
        <v>0</v>
      </c>
      <c r="AC187" s="131">
        <f t="shared" si="48"/>
        <v>0</v>
      </c>
      <c r="AD187" s="131">
        <f t="shared" si="49"/>
        <v>1</v>
      </c>
      <c r="AE187" s="127">
        <f t="shared" si="50"/>
        <v>0</v>
      </c>
      <c r="AF187" s="131">
        <f t="shared" si="51"/>
        <v>0</v>
      </c>
      <c r="AG187" s="131">
        <f t="shared" si="52"/>
        <v>0</v>
      </c>
      <c r="AH187" s="131">
        <f t="shared" si="53"/>
        <v>0</v>
      </c>
      <c r="AI187" s="131">
        <f t="shared" si="54"/>
        <v>0</v>
      </c>
      <c r="AJ187" s="132">
        <f t="shared" si="55"/>
        <v>4</v>
      </c>
      <c r="AK187" s="128">
        <f t="shared" si="56"/>
        <v>0</v>
      </c>
      <c r="AL187" s="40">
        <f t="shared" si="57"/>
        <v>0</v>
      </c>
      <c r="AM187" s="40">
        <f t="shared" si="58"/>
        <v>0</v>
      </c>
      <c r="AN187" s="40">
        <f t="shared" si="59"/>
        <v>0</v>
      </c>
      <c r="AO187" s="40">
        <f t="shared" si="60"/>
        <v>0</v>
      </c>
      <c r="AP187" s="100">
        <f t="shared" si="61"/>
        <v>1</v>
      </c>
      <c r="AQ187" s="127">
        <f t="shared" si="62"/>
        <v>0</v>
      </c>
      <c r="AR187" s="41">
        <v>1</v>
      </c>
      <c r="AS187" s="41">
        <f t="shared" si="63"/>
        <v>0</v>
      </c>
      <c r="AT187" s="156">
        <v>8.23</v>
      </c>
      <c r="AU187" s="156"/>
      <c r="AV187" s="157">
        <f>H187</f>
        <v>1</v>
      </c>
      <c r="AW187" s="156"/>
      <c r="AX187" s="156"/>
      <c r="AY187" s="156"/>
      <c r="AZ187" s="156"/>
      <c r="BA187" s="156" t="s">
        <v>123</v>
      </c>
      <c r="BB187" s="158"/>
      <c r="BC187" s="158"/>
      <c r="BD187" s="32">
        <v>1</v>
      </c>
    </row>
    <row r="188" spans="1:56" s="152" customFormat="1" ht="126">
      <c r="A188" s="153" t="s">
        <v>545</v>
      </c>
      <c r="B188" s="40" t="s">
        <v>28</v>
      </c>
      <c r="C188" s="40" t="s">
        <v>815</v>
      </c>
      <c r="D188" s="40">
        <v>122153</v>
      </c>
      <c r="E188" s="40" t="s">
        <v>816</v>
      </c>
      <c r="F188" s="40" t="s">
        <v>817</v>
      </c>
      <c r="G188" s="40">
        <v>0</v>
      </c>
      <c r="H188" s="76">
        <v>1</v>
      </c>
      <c r="I188" s="76">
        <v>4</v>
      </c>
      <c r="J188" s="40" t="s">
        <v>199</v>
      </c>
      <c r="K188" s="110">
        <v>18370407.44356275</v>
      </c>
      <c r="L188" s="211" t="s">
        <v>818</v>
      </c>
      <c r="M188" s="211" t="s">
        <v>185</v>
      </c>
      <c r="N188" s="212">
        <v>1</v>
      </c>
      <c r="O188" s="213" t="s">
        <v>818</v>
      </c>
      <c r="P188" s="213">
        <v>45414</v>
      </c>
      <c r="Q188" s="211" t="s">
        <v>818</v>
      </c>
      <c r="R188" s="211" t="s">
        <v>819</v>
      </c>
      <c r="S188" s="211" t="s">
        <v>818</v>
      </c>
      <c r="T188" s="211" t="s">
        <v>818</v>
      </c>
      <c r="U188" s="211" t="s">
        <v>818</v>
      </c>
      <c r="V188" s="211" t="s">
        <v>818</v>
      </c>
      <c r="W188" s="211" t="s">
        <v>818</v>
      </c>
      <c r="X188" s="211" t="s">
        <v>820</v>
      </c>
      <c r="Y188" s="211" t="s">
        <v>821</v>
      </c>
      <c r="Z188" s="131">
        <f t="shared" si="45"/>
        <v>0</v>
      </c>
      <c r="AA188" s="131">
        <f t="shared" si="46"/>
        <v>0</v>
      </c>
      <c r="AB188" s="131">
        <f t="shared" si="47"/>
        <v>0</v>
      </c>
      <c r="AC188" s="131">
        <f t="shared" si="48"/>
        <v>0</v>
      </c>
      <c r="AD188" s="131">
        <f t="shared" si="49"/>
        <v>1</v>
      </c>
      <c r="AE188" s="127">
        <f t="shared" si="50"/>
        <v>0</v>
      </c>
      <c r="AF188" s="131">
        <f t="shared" si="51"/>
        <v>0</v>
      </c>
      <c r="AG188" s="131">
        <f t="shared" si="52"/>
        <v>0</v>
      </c>
      <c r="AH188" s="131">
        <f t="shared" si="53"/>
        <v>0</v>
      </c>
      <c r="AI188" s="131">
        <f t="shared" si="54"/>
        <v>0</v>
      </c>
      <c r="AJ188" s="132">
        <f t="shared" si="55"/>
        <v>4</v>
      </c>
      <c r="AK188" s="128">
        <f t="shared" si="56"/>
        <v>0</v>
      </c>
      <c r="AL188" s="40">
        <f t="shared" si="57"/>
        <v>0</v>
      </c>
      <c r="AM188" s="40">
        <f t="shared" si="58"/>
        <v>0</v>
      </c>
      <c r="AN188" s="40">
        <f t="shared" si="59"/>
        <v>0</v>
      </c>
      <c r="AO188" s="40">
        <f t="shared" si="60"/>
        <v>0</v>
      </c>
      <c r="AP188" s="100">
        <f t="shared" si="61"/>
        <v>1</v>
      </c>
      <c r="AQ188" s="127">
        <f t="shared" si="62"/>
        <v>0</v>
      </c>
      <c r="AR188" s="41">
        <v>1</v>
      </c>
      <c r="AS188" s="41">
        <f t="shared" si="63"/>
        <v>0</v>
      </c>
      <c r="AT188" s="40">
        <v>6.23</v>
      </c>
      <c r="AU188" s="156"/>
      <c r="AV188" s="156"/>
      <c r="AW188" s="156"/>
      <c r="AX188" s="156"/>
      <c r="AY188" s="156"/>
      <c r="AZ188" s="156"/>
      <c r="BA188" s="156" t="s">
        <v>123</v>
      </c>
      <c r="BB188" s="158"/>
      <c r="BC188" s="158"/>
      <c r="BD188" s="32">
        <v>1</v>
      </c>
    </row>
    <row r="189" spans="1:56" s="152" customFormat="1" ht="108">
      <c r="A189" s="153" t="s">
        <v>545</v>
      </c>
      <c r="B189" s="40" t="s">
        <v>28</v>
      </c>
      <c r="C189" s="40" t="s">
        <v>822</v>
      </c>
      <c r="D189" s="40">
        <v>124157</v>
      </c>
      <c r="E189" s="113" t="s">
        <v>823</v>
      </c>
      <c r="F189" s="40" t="s">
        <v>824</v>
      </c>
      <c r="G189" s="40">
        <v>4</v>
      </c>
      <c r="H189" s="76">
        <v>1</v>
      </c>
      <c r="I189" s="76">
        <v>3</v>
      </c>
      <c r="J189" s="40" t="s">
        <v>825</v>
      </c>
      <c r="K189" s="110">
        <v>9006106.9700000007</v>
      </c>
      <c r="L189" s="211">
        <v>8978795.0700000003</v>
      </c>
      <c r="M189" s="211" t="s">
        <v>185</v>
      </c>
      <c r="N189" s="212">
        <v>1</v>
      </c>
      <c r="O189" s="213" t="s">
        <v>818</v>
      </c>
      <c r="P189" s="213">
        <v>45121</v>
      </c>
      <c r="Q189" s="211" t="s">
        <v>818</v>
      </c>
      <c r="R189" s="211" t="s">
        <v>818</v>
      </c>
      <c r="S189" s="211" t="s">
        <v>818</v>
      </c>
      <c r="T189" s="211" t="s">
        <v>818</v>
      </c>
      <c r="U189" s="211" t="s">
        <v>818</v>
      </c>
      <c r="V189" s="211" t="s">
        <v>818</v>
      </c>
      <c r="W189" s="211" t="s">
        <v>818</v>
      </c>
      <c r="X189" s="211" t="s">
        <v>826</v>
      </c>
      <c r="Y189" s="211" t="s">
        <v>827</v>
      </c>
      <c r="Z189" s="131">
        <f t="shared" si="45"/>
        <v>0</v>
      </c>
      <c r="AA189" s="131">
        <f t="shared" si="46"/>
        <v>0</v>
      </c>
      <c r="AB189" s="131">
        <f t="shared" si="47"/>
        <v>0</v>
      </c>
      <c r="AC189" s="131">
        <f t="shared" si="48"/>
        <v>0</v>
      </c>
      <c r="AD189" s="131">
        <f t="shared" si="49"/>
        <v>1</v>
      </c>
      <c r="AE189" s="127">
        <f t="shared" si="50"/>
        <v>0</v>
      </c>
      <c r="AF189" s="131">
        <f t="shared" si="51"/>
        <v>0</v>
      </c>
      <c r="AG189" s="131">
        <f t="shared" si="52"/>
        <v>0</v>
      </c>
      <c r="AH189" s="131">
        <f t="shared" si="53"/>
        <v>0</v>
      </c>
      <c r="AI189" s="131">
        <f t="shared" si="54"/>
        <v>0</v>
      </c>
      <c r="AJ189" s="132">
        <f t="shared" si="55"/>
        <v>3</v>
      </c>
      <c r="AK189" s="128">
        <f t="shared" si="56"/>
        <v>0</v>
      </c>
      <c r="AL189" s="40">
        <f t="shared" si="57"/>
        <v>0</v>
      </c>
      <c r="AM189" s="40">
        <f t="shared" si="58"/>
        <v>0</v>
      </c>
      <c r="AN189" s="40">
        <f t="shared" si="59"/>
        <v>0</v>
      </c>
      <c r="AO189" s="40">
        <f t="shared" si="60"/>
        <v>0</v>
      </c>
      <c r="AP189" s="100">
        <f t="shared" si="61"/>
        <v>1</v>
      </c>
      <c r="AQ189" s="127">
        <f t="shared" si="62"/>
        <v>0</v>
      </c>
      <c r="AR189" s="41">
        <v>1</v>
      </c>
      <c r="AS189" s="41">
        <f t="shared" si="63"/>
        <v>0</v>
      </c>
      <c r="AT189" s="40">
        <v>6.23</v>
      </c>
      <c r="AU189" s="156"/>
      <c r="AV189" s="156"/>
      <c r="AW189" s="156"/>
      <c r="AX189" s="156"/>
      <c r="AY189" s="156"/>
      <c r="AZ189" s="156"/>
      <c r="BA189" s="156" t="s">
        <v>123</v>
      </c>
      <c r="BB189" s="158"/>
      <c r="BC189" s="158"/>
      <c r="BD189" s="32">
        <v>0</v>
      </c>
    </row>
    <row r="190" spans="1:56" s="152" customFormat="1" ht="108">
      <c r="A190" s="153" t="s">
        <v>545</v>
      </c>
      <c r="B190" s="40" t="s">
        <v>28</v>
      </c>
      <c r="C190" s="40" t="s">
        <v>822</v>
      </c>
      <c r="D190" s="40">
        <v>124157</v>
      </c>
      <c r="E190" s="111" t="s">
        <v>823</v>
      </c>
      <c r="F190" s="40" t="s">
        <v>824</v>
      </c>
      <c r="G190" s="40">
        <v>4</v>
      </c>
      <c r="H190" s="40"/>
      <c r="I190" s="76">
        <v>2</v>
      </c>
      <c r="J190" s="40" t="s">
        <v>828</v>
      </c>
      <c r="K190" s="110">
        <v>6004071.3200000003</v>
      </c>
      <c r="L190" s="211">
        <v>8978795.0700000003</v>
      </c>
      <c r="M190" s="211" t="s">
        <v>185</v>
      </c>
      <c r="N190" s="212">
        <v>1</v>
      </c>
      <c r="O190" s="213" t="s">
        <v>818</v>
      </c>
      <c r="P190" s="213">
        <v>45121</v>
      </c>
      <c r="Q190" s="211" t="s">
        <v>818</v>
      </c>
      <c r="R190" s="211" t="s">
        <v>818</v>
      </c>
      <c r="S190" s="211" t="s">
        <v>818</v>
      </c>
      <c r="T190" s="211" t="s">
        <v>818</v>
      </c>
      <c r="U190" s="211" t="s">
        <v>818</v>
      </c>
      <c r="V190" s="211" t="s">
        <v>818</v>
      </c>
      <c r="W190" s="211" t="s">
        <v>818</v>
      </c>
      <c r="X190" s="211" t="s">
        <v>826</v>
      </c>
      <c r="Y190" s="211" t="s">
        <v>827</v>
      </c>
      <c r="Z190" s="131">
        <f t="shared" si="45"/>
        <v>0</v>
      </c>
      <c r="AA190" s="131">
        <f t="shared" si="46"/>
        <v>0</v>
      </c>
      <c r="AB190" s="131">
        <f t="shared" si="47"/>
        <v>0</v>
      </c>
      <c r="AC190" s="131">
        <f t="shared" si="48"/>
        <v>0</v>
      </c>
      <c r="AD190" s="131">
        <f t="shared" si="49"/>
        <v>1</v>
      </c>
      <c r="AE190" s="127">
        <f t="shared" si="50"/>
        <v>0</v>
      </c>
      <c r="AF190" s="131">
        <f t="shared" si="51"/>
        <v>0</v>
      </c>
      <c r="AG190" s="131">
        <f t="shared" si="52"/>
        <v>0</v>
      </c>
      <c r="AH190" s="131">
        <f t="shared" si="53"/>
        <v>0</v>
      </c>
      <c r="AI190" s="131">
        <f t="shared" si="54"/>
        <v>0</v>
      </c>
      <c r="AJ190" s="132">
        <f t="shared" si="55"/>
        <v>2</v>
      </c>
      <c r="AK190" s="128">
        <f t="shared" si="56"/>
        <v>0</v>
      </c>
      <c r="AL190" s="40">
        <f t="shared" si="57"/>
        <v>0</v>
      </c>
      <c r="AM190" s="40">
        <f t="shared" si="58"/>
        <v>0</v>
      </c>
      <c r="AN190" s="40">
        <f t="shared" si="59"/>
        <v>0</v>
      </c>
      <c r="AO190" s="40">
        <f t="shared" si="60"/>
        <v>0</v>
      </c>
      <c r="AP190" s="76">
        <f t="shared" si="61"/>
        <v>0</v>
      </c>
      <c r="AQ190" s="127">
        <f t="shared" si="62"/>
        <v>0</v>
      </c>
      <c r="AR190" s="41">
        <v>1</v>
      </c>
      <c r="AS190" s="41">
        <f t="shared" si="63"/>
        <v>0</v>
      </c>
      <c r="AT190" s="156">
        <v>4.25</v>
      </c>
      <c r="AU190" s="156"/>
      <c r="AV190" s="156">
        <v>0</v>
      </c>
      <c r="AW190" s="157">
        <f t="shared" ref="AW190:AW207" si="66">H190</f>
        <v>0</v>
      </c>
      <c r="AX190" s="156"/>
      <c r="AY190" s="156"/>
      <c r="AZ190" s="156"/>
      <c r="BA190" s="156"/>
      <c r="BB190" s="158"/>
      <c r="BC190" s="158"/>
      <c r="BD190" s="32">
        <v>0</v>
      </c>
    </row>
    <row r="191" spans="1:56" s="152" customFormat="1" ht="72">
      <c r="A191" s="153" t="s">
        <v>545</v>
      </c>
      <c r="B191" s="40" t="s">
        <v>28</v>
      </c>
      <c r="C191" s="40" t="s">
        <v>486</v>
      </c>
      <c r="D191" s="40">
        <v>136923</v>
      </c>
      <c r="E191" s="114" t="s">
        <v>829</v>
      </c>
      <c r="F191" s="40" t="s">
        <v>830</v>
      </c>
      <c r="G191" s="40">
        <v>1</v>
      </c>
      <c r="H191" s="76">
        <v>1</v>
      </c>
      <c r="I191" s="76">
        <v>4</v>
      </c>
      <c r="J191" s="40" t="s">
        <v>192</v>
      </c>
      <c r="K191" s="110">
        <v>19206793.960000001</v>
      </c>
      <c r="L191" s="211" t="s">
        <v>667</v>
      </c>
      <c r="M191" s="211" t="s">
        <v>514</v>
      </c>
      <c r="N191" s="212">
        <v>0.95</v>
      </c>
      <c r="O191" s="213" t="s">
        <v>667</v>
      </c>
      <c r="P191" s="213" t="s">
        <v>667</v>
      </c>
      <c r="Q191" s="211" t="s">
        <v>667</v>
      </c>
      <c r="R191" s="211" t="s">
        <v>667</v>
      </c>
      <c r="S191" s="211" t="s">
        <v>667</v>
      </c>
      <c r="T191" s="211" t="s">
        <v>667</v>
      </c>
      <c r="U191" s="211" t="s">
        <v>667</v>
      </c>
      <c r="V191" s="211" t="s">
        <v>667</v>
      </c>
      <c r="W191" s="211" t="s">
        <v>667</v>
      </c>
      <c r="X191" s="211" t="s">
        <v>667</v>
      </c>
      <c r="Y191" s="211" t="s">
        <v>831</v>
      </c>
      <c r="Z191" s="131">
        <f t="shared" si="45"/>
        <v>0</v>
      </c>
      <c r="AA191" s="131">
        <f t="shared" si="46"/>
        <v>0</v>
      </c>
      <c r="AB191" s="131">
        <f t="shared" si="47"/>
        <v>0</v>
      </c>
      <c r="AC191" s="131">
        <f t="shared" si="48"/>
        <v>1</v>
      </c>
      <c r="AD191" s="131">
        <f t="shared" si="49"/>
        <v>0</v>
      </c>
      <c r="AE191" s="127">
        <f t="shared" si="50"/>
        <v>0</v>
      </c>
      <c r="AF191" s="131">
        <f t="shared" si="51"/>
        <v>0</v>
      </c>
      <c r="AG191" s="131">
        <f t="shared" si="52"/>
        <v>0</v>
      </c>
      <c r="AH191" s="131">
        <f t="shared" si="53"/>
        <v>0</v>
      </c>
      <c r="AI191" s="131">
        <f t="shared" si="54"/>
        <v>4</v>
      </c>
      <c r="AJ191" s="132">
        <f t="shared" si="55"/>
        <v>0</v>
      </c>
      <c r="AK191" s="128">
        <f t="shared" si="56"/>
        <v>0</v>
      </c>
      <c r="AL191" s="40">
        <f t="shared" si="57"/>
        <v>0</v>
      </c>
      <c r="AM191" s="40">
        <f t="shared" si="58"/>
        <v>0</v>
      </c>
      <c r="AN191" s="40">
        <f t="shared" si="59"/>
        <v>0</v>
      </c>
      <c r="AO191" s="40">
        <f t="shared" si="60"/>
        <v>1</v>
      </c>
      <c r="AP191" s="76">
        <f t="shared" si="61"/>
        <v>0</v>
      </c>
      <c r="AQ191" s="127">
        <f t="shared" si="62"/>
        <v>0</v>
      </c>
      <c r="AR191" s="41">
        <v>0.9</v>
      </c>
      <c r="AS191" s="41">
        <f t="shared" si="63"/>
        <v>4.9999999999999933E-2</v>
      </c>
      <c r="AT191" s="156"/>
      <c r="AU191" s="156"/>
      <c r="AV191" s="156">
        <v>0</v>
      </c>
      <c r="AW191" s="157">
        <f t="shared" si="66"/>
        <v>1</v>
      </c>
      <c r="AX191" s="156"/>
      <c r="AY191" s="156"/>
      <c r="AZ191" s="156"/>
      <c r="BA191" s="156"/>
      <c r="BB191" s="158"/>
      <c r="BC191" s="158"/>
      <c r="BD191" s="32">
        <v>1</v>
      </c>
    </row>
    <row r="192" spans="1:56" s="152" customFormat="1" ht="72">
      <c r="A192" s="153" t="s">
        <v>545</v>
      </c>
      <c r="B192" s="40" t="s">
        <v>28</v>
      </c>
      <c r="C192" s="40" t="s">
        <v>497</v>
      </c>
      <c r="D192" s="40">
        <v>122313</v>
      </c>
      <c r="E192" s="114" t="s">
        <v>832</v>
      </c>
      <c r="F192" s="40" t="s">
        <v>833</v>
      </c>
      <c r="G192" s="40">
        <v>0</v>
      </c>
      <c r="H192" s="76">
        <v>1</v>
      </c>
      <c r="I192" s="76">
        <v>2</v>
      </c>
      <c r="J192" s="40" t="s">
        <v>834</v>
      </c>
      <c r="K192" s="110">
        <v>9932687.5939871818</v>
      </c>
      <c r="L192" s="211" t="s">
        <v>667</v>
      </c>
      <c r="M192" s="211" t="s">
        <v>185</v>
      </c>
      <c r="N192" s="212">
        <v>1</v>
      </c>
      <c r="O192" s="213" t="s">
        <v>667</v>
      </c>
      <c r="P192" s="213" t="s">
        <v>667</v>
      </c>
      <c r="Q192" s="211" t="s">
        <v>667</v>
      </c>
      <c r="R192" s="211" t="s">
        <v>667</v>
      </c>
      <c r="S192" s="211" t="s">
        <v>667</v>
      </c>
      <c r="T192" s="211" t="s">
        <v>667</v>
      </c>
      <c r="U192" s="211" t="s">
        <v>667</v>
      </c>
      <c r="V192" s="211" t="s">
        <v>667</v>
      </c>
      <c r="W192" s="211" t="s">
        <v>667</v>
      </c>
      <c r="X192" s="211" t="s">
        <v>667</v>
      </c>
      <c r="Y192" s="211" t="s">
        <v>835</v>
      </c>
      <c r="Z192" s="131">
        <f t="shared" si="45"/>
        <v>0</v>
      </c>
      <c r="AA192" s="131">
        <f t="shared" si="46"/>
        <v>0</v>
      </c>
      <c r="AB192" s="131">
        <f t="shared" si="47"/>
        <v>0</v>
      </c>
      <c r="AC192" s="131">
        <f t="shared" si="48"/>
        <v>0</v>
      </c>
      <c r="AD192" s="131">
        <f t="shared" si="49"/>
        <v>1</v>
      </c>
      <c r="AE192" s="127">
        <f t="shared" si="50"/>
        <v>0</v>
      </c>
      <c r="AF192" s="131">
        <f t="shared" si="51"/>
        <v>0</v>
      </c>
      <c r="AG192" s="131">
        <f t="shared" si="52"/>
        <v>0</v>
      </c>
      <c r="AH192" s="131">
        <f t="shared" si="53"/>
        <v>0</v>
      </c>
      <c r="AI192" s="131">
        <f t="shared" si="54"/>
        <v>0</v>
      </c>
      <c r="AJ192" s="132">
        <f t="shared" si="55"/>
        <v>2</v>
      </c>
      <c r="AK192" s="128">
        <f t="shared" si="56"/>
        <v>0</v>
      </c>
      <c r="AL192" s="40">
        <f t="shared" si="57"/>
        <v>0</v>
      </c>
      <c r="AM192" s="40">
        <f t="shared" si="58"/>
        <v>0</v>
      </c>
      <c r="AN192" s="40">
        <f t="shared" si="59"/>
        <v>0</v>
      </c>
      <c r="AO192" s="40">
        <f t="shared" si="60"/>
        <v>0</v>
      </c>
      <c r="AP192" s="100">
        <f t="shared" si="61"/>
        <v>1</v>
      </c>
      <c r="AQ192" s="127">
        <f t="shared" si="62"/>
        <v>0</v>
      </c>
      <c r="AR192" s="41">
        <v>1</v>
      </c>
      <c r="AS192" s="41">
        <f t="shared" si="63"/>
        <v>0</v>
      </c>
      <c r="AT192" s="40">
        <v>6.23</v>
      </c>
      <c r="AU192" s="156"/>
      <c r="AV192" s="156">
        <v>0</v>
      </c>
      <c r="AW192" s="157">
        <f t="shared" si="66"/>
        <v>1</v>
      </c>
      <c r="AX192" s="156"/>
      <c r="AY192" s="156"/>
      <c r="AZ192" s="156"/>
      <c r="BA192" s="156" t="s">
        <v>123</v>
      </c>
      <c r="BB192" s="158"/>
      <c r="BC192" s="158"/>
      <c r="BD192" s="32">
        <v>0</v>
      </c>
    </row>
    <row r="193" spans="1:56" s="152" customFormat="1" ht="108">
      <c r="A193" s="153" t="s">
        <v>545</v>
      </c>
      <c r="B193" s="40" t="s">
        <v>29</v>
      </c>
      <c r="C193" s="40" t="s">
        <v>511</v>
      </c>
      <c r="D193" s="40">
        <v>113721</v>
      </c>
      <c r="E193" s="40" t="s">
        <v>836</v>
      </c>
      <c r="F193" s="40" t="s">
        <v>837</v>
      </c>
      <c r="G193" s="40">
        <v>1</v>
      </c>
      <c r="H193" s="76">
        <v>1</v>
      </c>
      <c r="I193" s="76">
        <v>4</v>
      </c>
      <c r="J193" s="40" t="s">
        <v>192</v>
      </c>
      <c r="K193" s="110">
        <v>16205887.924800001</v>
      </c>
      <c r="L193" s="211">
        <v>0</v>
      </c>
      <c r="M193" s="211" t="s">
        <v>690</v>
      </c>
      <c r="N193" s="212">
        <v>0.41</v>
      </c>
      <c r="O193" s="213">
        <v>0</v>
      </c>
      <c r="P193" s="213">
        <v>0</v>
      </c>
      <c r="Q193" s="211">
        <v>0</v>
      </c>
      <c r="R193" s="211">
        <v>0</v>
      </c>
      <c r="S193" s="213">
        <v>0</v>
      </c>
      <c r="T193" s="213">
        <v>0</v>
      </c>
      <c r="U193" s="213">
        <v>0</v>
      </c>
      <c r="V193" s="213">
        <v>0</v>
      </c>
      <c r="W193" s="213">
        <v>0</v>
      </c>
      <c r="X193" s="211">
        <v>0</v>
      </c>
      <c r="Y193" s="211" t="s">
        <v>838</v>
      </c>
      <c r="Z193" s="131">
        <f t="shared" si="45"/>
        <v>0</v>
      </c>
      <c r="AA193" s="131">
        <f t="shared" si="46"/>
        <v>0</v>
      </c>
      <c r="AB193" s="131">
        <f t="shared" si="47"/>
        <v>0</v>
      </c>
      <c r="AC193" s="131">
        <f t="shared" si="48"/>
        <v>0</v>
      </c>
      <c r="AD193" s="131">
        <f t="shared" si="49"/>
        <v>0</v>
      </c>
      <c r="AE193" s="127">
        <f t="shared" si="50"/>
        <v>1</v>
      </c>
      <c r="AF193" s="131">
        <f t="shared" si="51"/>
        <v>0</v>
      </c>
      <c r="AG193" s="131">
        <f t="shared" si="52"/>
        <v>0</v>
      </c>
      <c r="AH193" s="131">
        <f t="shared" si="53"/>
        <v>0</v>
      </c>
      <c r="AI193" s="131">
        <f t="shared" si="54"/>
        <v>0</v>
      </c>
      <c r="AJ193" s="132">
        <f t="shared" si="55"/>
        <v>0</v>
      </c>
      <c r="AK193" s="128">
        <f t="shared" si="56"/>
        <v>4</v>
      </c>
      <c r="AL193" s="40">
        <f t="shared" si="57"/>
        <v>0</v>
      </c>
      <c r="AM193" s="40">
        <f t="shared" si="58"/>
        <v>0</v>
      </c>
      <c r="AN193" s="40">
        <f t="shared" si="59"/>
        <v>0</v>
      </c>
      <c r="AO193" s="40">
        <f t="shared" si="60"/>
        <v>0</v>
      </c>
      <c r="AP193" s="76">
        <f t="shared" si="61"/>
        <v>0</v>
      </c>
      <c r="AQ193" s="127">
        <f t="shared" si="62"/>
        <v>1</v>
      </c>
      <c r="AR193" s="41">
        <v>0.41</v>
      </c>
      <c r="AS193" s="41">
        <f t="shared" si="63"/>
        <v>0</v>
      </c>
      <c r="AT193" s="156"/>
      <c r="AU193" s="156"/>
      <c r="AV193" s="156">
        <v>0</v>
      </c>
      <c r="AW193" s="157">
        <f t="shared" si="66"/>
        <v>1</v>
      </c>
      <c r="AX193" s="156"/>
      <c r="AY193" s="156"/>
      <c r="AZ193" s="156"/>
      <c r="BA193" s="156"/>
      <c r="BB193" s="158"/>
      <c r="BC193" s="158"/>
      <c r="BD193" s="32">
        <v>1</v>
      </c>
    </row>
    <row r="194" spans="1:56" s="152" customFormat="1" ht="72">
      <c r="A194" s="153" t="s">
        <v>545</v>
      </c>
      <c r="B194" s="40" t="s">
        <v>29</v>
      </c>
      <c r="C194" s="40" t="s">
        <v>839</v>
      </c>
      <c r="D194" s="40">
        <v>127367</v>
      </c>
      <c r="E194" s="40" t="s">
        <v>840</v>
      </c>
      <c r="F194" s="40" t="s">
        <v>841</v>
      </c>
      <c r="G194" s="40">
        <v>1</v>
      </c>
      <c r="H194" s="76">
        <v>1</v>
      </c>
      <c r="I194" s="76">
        <v>2</v>
      </c>
      <c r="J194" s="40" t="s">
        <v>842</v>
      </c>
      <c r="K194" s="110">
        <v>13433577.805299999</v>
      </c>
      <c r="L194" s="211">
        <v>0</v>
      </c>
      <c r="M194" s="211" t="s">
        <v>514</v>
      </c>
      <c r="N194" s="212">
        <v>0.14000000000000001</v>
      </c>
      <c r="O194" s="213">
        <v>0</v>
      </c>
      <c r="P194" s="213">
        <v>0</v>
      </c>
      <c r="Q194" s="211">
        <v>0</v>
      </c>
      <c r="R194" s="211">
        <v>0</v>
      </c>
      <c r="S194" s="213">
        <v>0</v>
      </c>
      <c r="T194" s="213">
        <v>0</v>
      </c>
      <c r="U194" s="213">
        <v>0</v>
      </c>
      <c r="V194" s="213">
        <v>0</v>
      </c>
      <c r="W194" s="213">
        <v>0</v>
      </c>
      <c r="X194" s="211">
        <v>0</v>
      </c>
      <c r="Y194" s="211" t="s">
        <v>843</v>
      </c>
      <c r="Z194" s="131">
        <f t="shared" si="45"/>
        <v>0</v>
      </c>
      <c r="AA194" s="131">
        <f t="shared" si="46"/>
        <v>0</v>
      </c>
      <c r="AB194" s="131">
        <f t="shared" si="47"/>
        <v>0</v>
      </c>
      <c r="AC194" s="131">
        <f t="shared" si="48"/>
        <v>1</v>
      </c>
      <c r="AD194" s="131">
        <f t="shared" si="49"/>
        <v>0</v>
      </c>
      <c r="AE194" s="127">
        <f t="shared" si="50"/>
        <v>0</v>
      </c>
      <c r="AF194" s="131">
        <f t="shared" si="51"/>
        <v>0</v>
      </c>
      <c r="AG194" s="131">
        <f t="shared" si="52"/>
        <v>0</v>
      </c>
      <c r="AH194" s="131">
        <f t="shared" si="53"/>
        <v>0</v>
      </c>
      <c r="AI194" s="131">
        <f t="shared" si="54"/>
        <v>2</v>
      </c>
      <c r="AJ194" s="132">
        <f t="shared" si="55"/>
        <v>0</v>
      </c>
      <c r="AK194" s="128">
        <f t="shared" si="56"/>
        <v>0</v>
      </c>
      <c r="AL194" s="40">
        <f t="shared" si="57"/>
        <v>0</v>
      </c>
      <c r="AM194" s="40">
        <f t="shared" si="58"/>
        <v>0</v>
      </c>
      <c r="AN194" s="40">
        <f t="shared" si="59"/>
        <v>0</v>
      </c>
      <c r="AO194" s="40">
        <f t="shared" si="60"/>
        <v>1</v>
      </c>
      <c r="AP194" s="76">
        <f t="shared" si="61"/>
        <v>0</v>
      </c>
      <c r="AQ194" s="127">
        <f t="shared" si="62"/>
        <v>0</v>
      </c>
      <c r="AR194" s="41">
        <v>0.14000000000000001</v>
      </c>
      <c r="AS194" s="41">
        <f t="shared" si="63"/>
        <v>0</v>
      </c>
      <c r="AT194" s="156"/>
      <c r="AU194" s="156"/>
      <c r="AV194" s="156">
        <v>0</v>
      </c>
      <c r="AW194" s="157">
        <f t="shared" si="66"/>
        <v>1</v>
      </c>
      <c r="AX194" s="156"/>
      <c r="AY194" s="156"/>
      <c r="AZ194" s="156"/>
      <c r="BA194" s="156"/>
      <c r="BB194" s="158"/>
      <c r="BC194" s="158"/>
      <c r="BD194" s="32">
        <v>1</v>
      </c>
    </row>
    <row r="195" spans="1:56" s="152" customFormat="1" ht="72">
      <c r="A195" s="153" t="s">
        <v>545</v>
      </c>
      <c r="B195" s="40" t="s">
        <v>29</v>
      </c>
      <c r="C195" s="40" t="s">
        <v>839</v>
      </c>
      <c r="D195" s="40">
        <v>127496</v>
      </c>
      <c r="E195" s="40" t="s">
        <v>844</v>
      </c>
      <c r="F195" s="40" t="s">
        <v>845</v>
      </c>
      <c r="G195" s="40">
        <v>1</v>
      </c>
      <c r="H195" s="76">
        <v>1</v>
      </c>
      <c r="I195" s="76">
        <v>3</v>
      </c>
      <c r="J195" s="40" t="s">
        <v>611</v>
      </c>
      <c r="K195" s="110">
        <v>15202037.935010426</v>
      </c>
      <c r="L195" s="211">
        <v>0</v>
      </c>
      <c r="M195" s="211" t="s">
        <v>514</v>
      </c>
      <c r="N195" s="212">
        <v>0.1</v>
      </c>
      <c r="O195" s="213">
        <v>0</v>
      </c>
      <c r="P195" s="213">
        <v>0</v>
      </c>
      <c r="Q195" s="211">
        <v>0</v>
      </c>
      <c r="R195" s="211">
        <v>0</v>
      </c>
      <c r="S195" s="213">
        <v>0</v>
      </c>
      <c r="T195" s="213">
        <v>0</v>
      </c>
      <c r="U195" s="213">
        <v>0</v>
      </c>
      <c r="V195" s="213">
        <v>0</v>
      </c>
      <c r="W195" s="213">
        <v>0</v>
      </c>
      <c r="X195" s="211">
        <v>0</v>
      </c>
      <c r="Y195" s="211" t="s">
        <v>843</v>
      </c>
      <c r="Z195" s="131">
        <f t="shared" si="45"/>
        <v>0</v>
      </c>
      <c r="AA195" s="131">
        <f t="shared" si="46"/>
        <v>0</v>
      </c>
      <c r="AB195" s="131">
        <f t="shared" si="47"/>
        <v>0</v>
      </c>
      <c r="AC195" s="131">
        <f t="shared" si="48"/>
        <v>1</v>
      </c>
      <c r="AD195" s="131">
        <f t="shared" si="49"/>
        <v>0</v>
      </c>
      <c r="AE195" s="127">
        <f t="shared" si="50"/>
        <v>0</v>
      </c>
      <c r="AF195" s="131">
        <f t="shared" si="51"/>
        <v>0</v>
      </c>
      <c r="AG195" s="131">
        <f t="shared" si="52"/>
        <v>0</v>
      </c>
      <c r="AH195" s="131">
        <f t="shared" si="53"/>
        <v>0</v>
      </c>
      <c r="AI195" s="131">
        <f t="shared" si="54"/>
        <v>3</v>
      </c>
      <c r="AJ195" s="132">
        <f t="shared" si="55"/>
        <v>0</v>
      </c>
      <c r="AK195" s="128">
        <f t="shared" si="56"/>
        <v>0</v>
      </c>
      <c r="AL195" s="40">
        <f t="shared" si="57"/>
        <v>0</v>
      </c>
      <c r="AM195" s="40">
        <f t="shared" si="58"/>
        <v>0</v>
      </c>
      <c r="AN195" s="40">
        <f t="shared" si="59"/>
        <v>0</v>
      </c>
      <c r="AO195" s="40">
        <f t="shared" si="60"/>
        <v>1</v>
      </c>
      <c r="AP195" s="76">
        <f t="shared" si="61"/>
        <v>0</v>
      </c>
      <c r="AQ195" s="127">
        <f t="shared" si="62"/>
        <v>0</v>
      </c>
      <c r="AR195" s="41">
        <v>0.1</v>
      </c>
      <c r="AS195" s="41">
        <f t="shared" si="63"/>
        <v>0</v>
      </c>
      <c r="AT195" s="156"/>
      <c r="AU195" s="156"/>
      <c r="AV195" s="156">
        <v>0</v>
      </c>
      <c r="AW195" s="157">
        <f t="shared" si="66"/>
        <v>1</v>
      </c>
      <c r="AX195" s="156"/>
      <c r="AY195" s="156"/>
      <c r="AZ195" s="156"/>
      <c r="BA195" s="156"/>
      <c r="BB195" s="158"/>
      <c r="BC195" s="158"/>
      <c r="BD195" s="32">
        <v>1</v>
      </c>
    </row>
    <row r="196" spans="1:56" s="152" customFormat="1" ht="108">
      <c r="A196" s="153" t="s">
        <v>545</v>
      </c>
      <c r="B196" s="40" t="s">
        <v>29</v>
      </c>
      <c r="C196" s="40" t="s">
        <v>846</v>
      </c>
      <c r="D196" s="40">
        <v>130200</v>
      </c>
      <c r="E196" s="40" t="s">
        <v>847</v>
      </c>
      <c r="F196" s="40" t="s">
        <v>848</v>
      </c>
      <c r="G196" s="40">
        <v>2</v>
      </c>
      <c r="H196" s="76">
        <v>1</v>
      </c>
      <c r="I196" s="76">
        <v>2</v>
      </c>
      <c r="J196" s="40" t="s">
        <v>842</v>
      </c>
      <c r="K196" s="110">
        <v>19652994.964323301</v>
      </c>
      <c r="L196" s="211">
        <v>0</v>
      </c>
      <c r="M196" s="211" t="s">
        <v>514</v>
      </c>
      <c r="N196" s="212">
        <v>0.33</v>
      </c>
      <c r="O196" s="213">
        <v>0</v>
      </c>
      <c r="P196" s="213">
        <v>0</v>
      </c>
      <c r="Q196" s="211">
        <v>0</v>
      </c>
      <c r="R196" s="211">
        <v>0</v>
      </c>
      <c r="S196" s="213">
        <v>0</v>
      </c>
      <c r="T196" s="213">
        <v>0</v>
      </c>
      <c r="U196" s="213">
        <v>0</v>
      </c>
      <c r="V196" s="213">
        <v>0</v>
      </c>
      <c r="W196" s="213">
        <v>0</v>
      </c>
      <c r="X196" s="211">
        <v>0</v>
      </c>
      <c r="Y196" s="211" t="s">
        <v>849</v>
      </c>
      <c r="Z196" s="131">
        <f t="shared" si="45"/>
        <v>0</v>
      </c>
      <c r="AA196" s="131">
        <f t="shared" si="46"/>
        <v>0</v>
      </c>
      <c r="AB196" s="131">
        <f t="shared" si="47"/>
        <v>0</v>
      </c>
      <c r="AC196" s="131">
        <f t="shared" si="48"/>
        <v>1</v>
      </c>
      <c r="AD196" s="131">
        <f t="shared" si="49"/>
        <v>0</v>
      </c>
      <c r="AE196" s="127">
        <f t="shared" si="50"/>
        <v>0</v>
      </c>
      <c r="AF196" s="131">
        <f t="shared" si="51"/>
        <v>0</v>
      </c>
      <c r="AG196" s="131">
        <f t="shared" si="52"/>
        <v>0</v>
      </c>
      <c r="AH196" s="131">
        <f t="shared" si="53"/>
        <v>0</v>
      </c>
      <c r="AI196" s="131">
        <f t="shared" si="54"/>
        <v>2</v>
      </c>
      <c r="AJ196" s="132">
        <f t="shared" si="55"/>
        <v>0</v>
      </c>
      <c r="AK196" s="128">
        <f t="shared" si="56"/>
        <v>0</v>
      </c>
      <c r="AL196" s="40">
        <f t="shared" si="57"/>
        <v>0</v>
      </c>
      <c r="AM196" s="40">
        <f t="shared" si="58"/>
        <v>0</v>
      </c>
      <c r="AN196" s="40">
        <f t="shared" si="59"/>
        <v>0</v>
      </c>
      <c r="AO196" s="40">
        <f t="shared" si="60"/>
        <v>1</v>
      </c>
      <c r="AP196" s="76">
        <f t="shared" si="61"/>
        <v>0</v>
      </c>
      <c r="AQ196" s="127">
        <f t="shared" si="62"/>
        <v>0</v>
      </c>
      <c r="AR196" s="41">
        <v>0.33</v>
      </c>
      <c r="AS196" s="41">
        <f t="shared" si="63"/>
        <v>0</v>
      </c>
      <c r="AT196" s="156"/>
      <c r="AU196" s="156"/>
      <c r="AV196" s="156">
        <v>0</v>
      </c>
      <c r="AW196" s="157">
        <f t="shared" si="66"/>
        <v>1</v>
      </c>
      <c r="AX196" s="156"/>
      <c r="AY196" s="156"/>
      <c r="AZ196" s="156"/>
      <c r="BA196" s="156"/>
      <c r="BB196" s="158"/>
      <c r="BC196" s="158"/>
      <c r="BD196" s="32">
        <v>1</v>
      </c>
    </row>
    <row r="197" spans="1:56" s="152" customFormat="1" ht="108">
      <c r="A197" s="153" t="s">
        <v>545</v>
      </c>
      <c r="B197" s="40" t="s">
        <v>29</v>
      </c>
      <c r="C197" s="40" t="s">
        <v>846</v>
      </c>
      <c r="D197" s="40">
        <v>130200</v>
      </c>
      <c r="E197" s="40" t="s">
        <v>847</v>
      </c>
      <c r="F197" s="40" t="s">
        <v>848</v>
      </c>
      <c r="G197" s="40">
        <v>2</v>
      </c>
      <c r="H197" s="40"/>
      <c r="I197" s="76">
        <v>2</v>
      </c>
      <c r="J197" s="40" t="s">
        <v>842</v>
      </c>
      <c r="K197" s="110">
        <v>6520</v>
      </c>
      <c r="L197" s="211">
        <v>0</v>
      </c>
      <c r="M197" s="211" t="s">
        <v>514</v>
      </c>
      <c r="N197" s="212">
        <v>0.33</v>
      </c>
      <c r="O197" s="213">
        <v>0</v>
      </c>
      <c r="P197" s="213">
        <v>0</v>
      </c>
      <c r="Q197" s="211">
        <v>0</v>
      </c>
      <c r="R197" s="211">
        <v>0</v>
      </c>
      <c r="S197" s="213">
        <v>0</v>
      </c>
      <c r="T197" s="213">
        <v>0</v>
      </c>
      <c r="U197" s="213">
        <v>0</v>
      </c>
      <c r="V197" s="213">
        <v>0</v>
      </c>
      <c r="W197" s="213">
        <v>0</v>
      </c>
      <c r="X197" s="211">
        <v>0</v>
      </c>
      <c r="Y197" s="211" t="s">
        <v>849</v>
      </c>
      <c r="Z197" s="131">
        <f t="shared" si="45"/>
        <v>0</v>
      </c>
      <c r="AA197" s="131">
        <f t="shared" si="46"/>
        <v>0</v>
      </c>
      <c r="AB197" s="131">
        <f t="shared" si="47"/>
        <v>0</v>
      </c>
      <c r="AC197" s="131">
        <f t="shared" si="48"/>
        <v>1</v>
      </c>
      <c r="AD197" s="131">
        <f t="shared" si="49"/>
        <v>0</v>
      </c>
      <c r="AE197" s="127">
        <f t="shared" si="50"/>
        <v>0</v>
      </c>
      <c r="AF197" s="131">
        <f t="shared" si="51"/>
        <v>0</v>
      </c>
      <c r="AG197" s="131">
        <f t="shared" si="52"/>
        <v>0</v>
      </c>
      <c r="AH197" s="131">
        <f t="shared" si="53"/>
        <v>0</v>
      </c>
      <c r="AI197" s="131">
        <f t="shared" si="54"/>
        <v>2</v>
      </c>
      <c r="AJ197" s="132">
        <f t="shared" si="55"/>
        <v>0</v>
      </c>
      <c r="AK197" s="128">
        <f t="shared" si="56"/>
        <v>0</v>
      </c>
      <c r="AL197" s="40">
        <f t="shared" si="57"/>
        <v>0</v>
      </c>
      <c r="AM197" s="40">
        <f t="shared" si="58"/>
        <v>0</v>
      </c>
      <c r="AN197" s="40">
        <f t="shared" si="59"/>
        <v>0</v>
      </c>
      <c r="AO197" s="40">
        <f t="shared" si="60"/>
        <v>0</v>
      </c>
      <c r="AP197" s="76">
        <f t="shared" si="61"/>
        <v>0</v>
      </c>
      <c r="AQ197" s="127">
        <f t="shared" si="62"/>
        <v>0</v>
      </c>
      <c r="AR197" s="41">
        <v>0.33</v>
      </c>
      <c r="AS197" s="41">
        <f t="shared" si="63"/>
        <v>0</v>
      </c>
      <c r="AT197" s="156"/>
      <c r="AU197" s="156"/>
      <c r="AV197" s="156">
        <v>0</v>
      </c>
      <c r="AW197" s="157">
        <f t="shared" si="66"/>
        <v>0</v>
      </c>
      <c r="AX197" s="156"/>
      <c r="AY197" s="156"/>
      <c r="AZ197" s="156"/>
      <c r="BA197" s="156"/>
      <c r="BB197" s="158"/>
      <c r="BC197" s="158"/>
      <c r="BD197" s="32">
        <v>1</v>
      </c>
    </row>
    <row r="198" spans="1:56" s="152" customFormat="1" ht="72">
      <c r="A198" s="153" t="s">
        <v>545</v>
      </c>
      <c r="B198" s="40" t="s">
        <v>29</v>
      </c>
      <c r="C198" s="40" t="s">
        <v>850</v>
      </c>
      <c r="D198" s="40">
        <v>128190</v>
      </c>
      <c r="E198" s="40" t="s">
        <v>851</v>
      </c>
      <c r="F198" s="40" t="s">
        <v>852</v>
      </c>
      <c r="G198" s="40">
        <v>2</v>
      </c>
      <c r="H198" s="76">
        <v>1</v>
      </c>
      <c r="I198" s="76">
        <v>4</v>
      </c>
      <c r="J198" s="40" t="s">
        <v>192</v>
      </c>
      <c r="K198" s="110">
        <v>18244962.879999999</v>
      </c>
      <c r="L198" s="211">
        <v>0</v>
      </c>
      <c r="M198" s="211" t="s">
        <v>514</v>
      </c>
      <c r="N198" s="212">
        <v>0.13</v>
      </c>
      <c r="O198" s="213">
        <v>0</v>
      </c>
      <c r="P198" s="213">
        <v>0</v>
      </c>
      <c r="Q198" s="211">
        <v>0</v>
      </c>
      <c r="R198" s="211">
        <v>0</v>
      </c>
      <c r="S198" s="213">
        <v>0</v>
      </c>
      <c r="T198" s="213">
        <v>0</v>
      </c>
      <c r="U198" s="213">
        <v>0</v>
      </c>
      <c r="V198" s="213">
        <v>0</v>
      </c>
      <c r="W198" s="213">
        <v>0</v>
      </c>
      <c r="X198" s="211">
        <v>0</v>
      </c>
      <c r="Y198" s="211" t="s">
        <v>853</v>
      </c>
      <c r="Z198" s="131">
        <f t="shared" si="45"/>
        <v>0</v>
      </c>
      <c r="AA198" s="131">
        <f t="shared" si="46"/>
        <v>0</v>
      </c>
      <c r="AB198" s="131">
        <f t="shared" si="47"/>
        <v>0</v>
      </c>
      <c r="AC198" s="131">
        <f t="shared" si="48"/>
        <v>1</v>
      </c>
      <c r="AD198" s="131">
        <f t="shared" si="49"/>
        <v>0</v>
      </c>
      <c r="AE198" s="127">
        <f t="shared" si="50"/>
        <v>0</v>
      </c>
      <c r="AF198" s="131">
        <f t="shared" si="51"/>
        <v>0</v>
      </c>
      <c r="AG198" s="131">
        <f t="shared" si="52"/>
        <v>0</v>
      </c>
      <c r="AH198" s="131">
        <f t="shared" si="53"/>
        <v>0</v>
      </c>
      <c r="AI198" s="131">
        <f t="shared" si="54"/>
        <v>4</v>
      </c>
      <c r="AJ198" s="132">
        <f t="shared" si="55"/>
        <v>0</v>
      </c>
      <c r="AK198" s="128">
        <f t="shared" si="56"/>
        <v>0</v>
      </c>
      <c r="AL198" s="40">
        <f t="shared" si="57"/>
        <v>0</v>
      </c>
      <c r="AM198" s="40">
        <f t="shared" si="58"/>
        <v>0</v>
      </c>
      <c r="AN198" s="40">
        <f t="shared" si="59"/>
        <v>0</v>
      </c>
      <c r="AO198" s="40">
        <f t="shared" si="60"/>
        <v>1</v>
      </c>
      <c r="AP198" s="76">
        <f t="shared" si="61"/>
        <v>0</v>
      </c>
      <c r="AQ198" s="127">
        <f t="shared" si="62"/>
        <v>0</v>
      </c>
      <c r="AR198" s="41">
        <v>0.13</v>
      </c>
      <c r="AS198" s="41">
        <f t="shared" si="63"/>
        <v>0</v>
      </c>
      <c r="AT198" s="156"/>
      <c r="AU198" s="156"/>
      <c r="AV198" s="156">
        <v>0</v>
      </c>
      <c r="AW198" s="157">
        <f t="shared" si="66"/>
        <v>1</v>
      </c>
      <c r="AX198" s="156"/>
      <c r="AY198" s="156"/>
      <c r="AZ198" s="156"/>
      <c r="BA198" s="156"/>
      <c r="BB198" s="158"/>
      <c r="BC198" s="158"/>
      <c r="BD198" s="32">
        <v>1</v>
      </c>
    </row>
    <row r="199" spans="1:56" s="152" customFormat="1" ht="72">
      <c r="A199" s="153" t="s">
        <v>545</v>
      </c>
      <c r="B199" s="40" t="s">
        <v>30</v>
      </c>
      <c r="C199" s="40" t="s">
        <v>854</v>
      </c>
      <c r="D199" s="40">
        <v>108181</v>
      </c>
      <c r="E199" s="40" t="s">
        <v>855</v>
      </c>
      <c r="F199" s="40" t="s">
        <v>856</v>
      </c>
      <c r="G199" s="40">
        <v>2</v>
      </c>
      <c r="H199" s="76">
        <v>1</v>
      </c>
      <c r="I199" s="76">
        <v>2</v>
      </c>
      <c r="J199" s="40" t="s">
        <v>857</v>
      </c>
      <c r="K199" s="110">
        <v>21434086.41</v>
      </c>
      <c r="L199" s="215"/>
      <c r="M199" s="211" t="s">
        <v>582</v>
      </c>
      <c r="N199" s="195">
        <v>0.05</v>
      </c>
      <c r="O199" s="216"/>
      <c r="P199" s="214"/>
      <c r="Q199" s="27"/>
      <c r="R199" s="27"/>
      <c r="S199" s="214"/>
      <c r="T199" s="214"/>
      <c r="U199" s="214"/>
      <c r="V199" s="214"/>
      <c r="W199" s="214"/>
      <c r="X199" s="99"/>
      <c r="Y199" s="40"/>
      <c r="Z199" s="131">
        <f t="shared" si="45"/>
        <v>0</v>
      </c>
      <c r="AA199" s="131">
        <f t="shared" si="46"/>
        <v>0</v>
      </c>
      <c r="AB199" s="131">
        <f t="shared" si="47"/>
        <v>0</v>
      </c>
      <c r="AC199" s="131">
        <f t="shared" si="48"/>
        <v>0</v>
      </c>
      <c r="AD199" s="131">
        <f t="shared" si="49"/>
        <v>0</v>
      </c>
      <c r="AE199" s="127">
        <f t="shared" si="50"/>
        <v>1</v>
      </c>
      <c r="AF199" s="131">
        <f t="shared" si="51"/>
        <v>0</v>
      </c>
      <c r="AG199" s="131">
        <f t="shared" si="52"/>
        <v>0</v>
      </c>
      <c r="AH199" s="131">
        <f t="shared" si="53"/>
        <v>0</v>
      </c>
      <c r="AI199" s="131">
        <f t="shared" si="54"/>
        <v>0</v>
      </c>
      <c r="AJ199" s="132">
        <f t="shared" si="55"/>
        <v>0</v>
      </c>
      <c r="AK199" s="128">
        <f t="shared" si="56"/>
        <v>2</v>
      </c>
      <c r="AL199" s="40">
        <f t="shared" si="57"/>
        <v>0</v>
      </c>
      <c r="AM199" s="40">
        <f t="shared" si="58"/>
        <v>0</v>
      </c>
      <c r="AN199" s="40">
        <f t="shared" si="59"/>
        <v>0</v>
      </c>
      <c r="AO199" s="40">
        <f t="shared" si="60"/>
        <v>0</v>
      </c>
      <c r="AP199" s="76">
        <f t="shared" si="61"/>
        <v>0</v>
      </c>
      <c r="AQ199" s="127">
        <f t="shared" si="62"/>
        <v>1</v>
      </c>
      <c r="AR199" s="41">
        <v>0.05</v>
      </c>
      <c r="AS199" s="41">
        <f t="shared" si="63"/>
        <v>0</v>
      </c>
      <c r="AT199" s="156"/>
      <c r="AU199" s="156"/>
      <c r="AV199" s="156">
        <v>0</v>
      </c>
      <c r="AW199" s="157">
        <f t="shared" si="66"/>
        <v>1</v>
      </c>
      <c r="AX199" s="156"/>
      <c r="AY199" s="156"/>
      <c r="AZ199" s="156"/>
      <c r="BA199" s="156"/>
      <c r="BB199" s="158"/>
      <c r="BC199" s="158"/>
      <c r="BD199" s="32">
        <v>1</v>
      </c>
    </row>
    <row r="200" spans="1:56" s="152" customFormat="1" ht="72">
      <c r="A200" s="153" t="s">
        <v>545</v>
      </c>
      <c r="B200" s="40" t="s">
        <v>30</v>
      </c>
      <c r="C200" s="40" t="s">
        <v>854</v>
      </c>
      <c r="D200" s="40">
        <v>108181</v>
      </c>
      <c r="E200" s="40" t="s">
        <v>855</v>
      </c>
      <c r="F200" s="40" t="s">
        <v>856</v>
      </c>
      <c r="G200" s="40">
        <v>2</v>
      </c>
      <c r="H200" s="40"/>
      <c r="I200" s="76">
        <v>2</v>
      </c>
      <c r="J200" s="40" t="s">
        <v>166</v>
      </c>
      <c r="K200" s="110">
        <v>6520</v>
      </c>
      <c r="L200" s="215"/>
      <c r="M200" s="211" t="s">
        <v>582</v>
      </c>
      <c r="N200" s="195">
        <v>0.02</v>
      </c>
      <c r="O200" s="216"/>
      <c r="P200" s="214"/>
      <c r="Q200" s="27"/>
      <c r="R200" s="27"/>
      <c r="S200" s="214"/>
      <c r="T200" s="214"/>
      <c r="U200" s="214"/>
      <c r="V200" s="214"/>
      <c r="W200" s="214"/>
      <c r="X200" s="99"/>
      <c r="Y200" s="40"/>
      <c r="Z200" s="131">
        <f t="shared" ref="Z200:Z263" si="67">IF($M200="Reverted",1,0)</f>
        <v>0</v>
      </c>
      <c r="AA200" s="131">
        <f t="shared" ref="AA200:AA263" si="68">IF($M200="Not yet started",1,0)</f>
        <v>0</v>
      </c>
      <c r="AB200" s="131">
        <f t="shared" ref="AB200:AB263" si="69">IF($M200="Under Procurement",1,0)</f>
        <v>0</v>
      </c>
      <c r="AC200" s="131">
        <f t="shared" ref="AC200:AC263" si="70">IF($M200="Ongoing",1,0)</f>
        <v>0</v>
      </c>
      <c r="AD200" s="131">
        <f t="shared" ref="AD200:AD263" si="71">IF($M200="Completed",1,0)</f>
        <v>0</v>
      </c>
      <c r="AE200" s="127">
        <f t="shared" ref="AE200:AE263" si="72">IF(OR($M200="Terminated",$M200="Abandoned"),1,0)</f>
        <v>1</v>
      </c>
      <c r="AF200" s="131">
        <f t="shared" ref="AF200:AF263" si="73">IF($Z200=1,$I200,0)</f>
        <v>0</v>
      </c>
      <c r="AG200" s="131">
        <f t="shared" ref="AG200:AG263" si="74">IF($AA200=1,$I200,0)</f>
        <v>0</v>
      </c>
      <c r="AH200" s="131">
        <f t="shared" ref="AH200:AH263" si="75">IF($AB200=1,$I200,0)</f>
        <v>0</v>
      </c>
      <c r="AI200" s="131">
        <f t="shared" ref="AI200:AI263" si="76">IF($AC200=1,$I200,0)</f>
        <v>0</v>
      </c>
      <c r="AJ200" s="132">
        <f t="shared" ref="AJ200:AJ263" si="77">IF($AD200=1,$I200,0)</f>
        <v>0</v>
      </c>
      <c r="AK200" s="128">
        <f t="shared" ref="AK200:AK263" si="78">IF($AE200=1,$I200,0)</f>
        <v>2</v>
      </c>
      <c r="AL200" s="40">
        <f t="shared" ref="AL200:AL263" si="79">IF($M200="Reverted",H200,0)</f>
        <v>0</v>
      </c>
      <c r="AM200" s="40">
        <f t="shared" ref="AM200:AM263" si="80">IF($M200="Not Yet Started",H200,0)</f>
        <v>0</v>
      </c>
      <c r="AN200" s="40">
        <f t="shared" ref="AN200:AN263" si="81">IF($M200="Under Procurement",H200,0)</f>
        <v>0</v>
      </c>
      <c r="AO200" s="40">
        <f t="shared" ref="AO200:AO263" si="82">IF($M200="Ongoing",H200,0)</f>
        <v>0</v>
      </c>
      <c r="AP200" s="76">
        <f t="shared" ref="AP200:AP263" si="83">IF($M200="Completed",H200,0)</f>
        <v>0</v>
      </c>
      <c r="AQ200" s="127">
        <f t="shared" ref="AQ200:AQ263" si="84">IF(OR($M200="Terminated",$M200="Abandoned"),H200,0)</f>
        <v>0</v>
      </c>
      <c r="AR200" s="41">
        <v>0.02</v>
      </c>
      <c r="AS200" s="41">
        <f t="shared" ref="AS200:AS263" si="85">N200-AR200</f>
        <v>0</v>
      </c>
      <c r="AT200" s="156"/>
      <c r="AU200" s="156"/>
      <c r="AV200" s="156">
        <v>0</v>
      </c>
      <c r="AW200" s="157">
        <f t="shared" si="66"/>
        <v>0</v>
      </c>
      <c r="AX200" s="156"/>
      <c r="AY200" s="156"/>
      <c r="AZ200" s="156"/>
      <c r="BA200" s="156"/>
      <c r="BB200" s="158"/>
      <c r="BC200" s="158"/>
      <c r="BD200" s="32">
        <v>1</v>
      </c>
    </row>
    <row r="201" spans="1:56" s="152" customFormat="1" ht="72">
      <c r="A201" s="153" t="s">
        <v>545</v>
      </c>
      <c r="B201" s="40" t="s">
        <v>30</v>
      </c>
      <c r="C201" s="40" t="s">
        <v>533</v>
      </c>
      <c r="D201" s="40"/>
      <c r="E201" s="40" t="s">
        <v>858</v>
      </c>
      <c r="F201" s="40" t="s">
        <v>859</v>
      </c>
      <c r="G201" s="40">
        <v>2</v>
      </c>
      <c r="H201" s="76">
        <v>1</v>
      </c>
      <c r="I201" s="76">
        <v>4</v>
      </c>
      <c r="J201" s="40" t="s">
        <v>192</v>
      </c>
      <c r="K201" s="110">
        <v>17426779.43</v>
      </c>
      <c r="L201" s="215"/>
      <c r="M201" s="211" t="s">
        <v>582</v>
      </c>
      <c r="N201" s="195">
        <v>0.12</v>
      </c>
      <c r="O201" s="216"/>
      <c r="P201" s="214"/>
      <c r="Q201" s="27"/>
      <c r="R201" s="27"/>
      <c r="S201" s="214"/>
      <c r="T201" s="214"/>
      <c r="U201" s="214"/>
      <c r="V201" s="214"/>
      <c r="W201" s="214"/>
      <c r="X201" s="99"/>
      <c r="Y201" s="40"/>
      <c r="Z201" s="131">
        <f t="shared" si="67"/>
        <v>0</v>
      </c>
      <c r="AA201" s="131">
        <f t="shared" si="68"/>
        <v>0</v>
      </c>
      <c r="AB201" s="131">
        <f t="shared" si="69"/>
        <v>0</v>
      </c>
      <c r="AC201" s="131">
        <f t="shared" si="70"/>
        <v>0</v>
      </c>
      <c r="AD201" s="131">
        <f t="shared" si="71"/>
        <v>0</v>
      </c>
      <c r="AE201" s="127">
        <f t="shared" si="72"/>
        <v>1</v>
      </c>
      <c r="AF201" s="131">
        <f t="shared" si="73"/>
        <v>0</v>
      </c>
      <c r="AG201" s="131">
        <f t="shared" si="74"/>
        <v>0</v>
      </c>
      <c r="AH201" s="131">
        <f t="shared" si="75"/>
        <v>0</v>
      </c>
      <c r="AI201" s="131">
        <f t="shared" si="76"/>
        <v>0</v>
      </c>
      <c r="AJ201" s="132">
        <f t="shared" si="77"/>
        <v>0</v>
      </c>
      <c r="AK201" s="128">
        <f t="shared" si="78"/>
        <v>4</v>
      </c>
      <c r="AL201" s="40">
        <f t="shared" si="79"/>
        <v>0</v>
      </c>
      <c r="AM201" s="40">
        <f t="shared" si="80"/>
        <v>0</v>
      </c>
      <c r="AN201" s="40">
        <f t="shared" si="81"/>
        <v>0</v>
      </c>
      <c r="AO201" s="40">
        <f t="shared" si="82"/>
        <v>0</v>
      </c>
      <c r="AP201" s="76">
        <f t="shared" si="83"/>
        <v>0</v>
      </c>
      <c r="AQ201" s="127">
        <f t="shared" si="84"/>
        <v>1</v>
      </c>
      <c r="AR201" s="41">
        <v>0.12</v>
      </c>
      <c r="AS201" s="41">
        <f t="shared" si="85"/>
        <v>0</v>
      </c>
      <c r="AT201" s="156"/>
      <c r="AU201" s="156"/>
      <c r="AV201" s="156">
        <v>0</v>
      </c>
      <c r="AW201" s="157">
        <f t="shared" si="66"/>
        <v>1</v>
      </c>
      <c r="AX201" s="156"/>
      <c r="AY201" s="156"/>
      <c r="AZ201" s="156"/>
      <c r="BA201" s="156"/>
      <c r="BB201" s="158"/>
      <c r="BC201" s="158"/>
      <c r="BD201" s="32">
        <v>1</v>
      </c>
    </row>
    <row r="202" spans="1:56" s="152" customFormat="1" ht="72">
      <c r="A202" s="153" t="s">
        <v>545</v>
      </c>
      <c r="B202" s="40" t="s">
        <v>30</v>
      </c>
      <c r="C202" s="40" t="s">
        <v>860</v>
      </c>
      <c r="D202" s="40">
        <v>204529</v>
      </c>
      <c r="E202" s="40" t="s">
        <v>861</v>
      </c>
      <c r="F202" s="40" t="s">
        <v>862</v>
      </c>
      <c r="G202" s="40">
        <v>1</v>
      </c>
      <c r="H202" s="76">
        <v>1</v>
      </c>
      <c r="I202" s="76">
        <v>4</v>
      </c>
      <c r="J202" s="40" t="s">
        <v>863</v>
      </c>
      <c r="K202" s="110">
        <v>15998850.0145</v>
      </c>
      <c r="L202" s="215"/>
      <c r="M202" s="211" t="s">
        <v>582</v>
      </c>
      <c r="N202" s="195">
        <v>0.09</v>
      </c>
      <c r="O202" s="216"/>
      <c r="P202" s="214"/>
      <c r="Q202" s="27"/>
      <c r="R202" s="27"/>
      <c r="S202" s="214"/>
      <c r="T202" s="214"/>
      <c r="U202" s="214"/>
      <c r="V202" s="214"/>
      <c r="W202" s="214"/>
      <c r="X202" s="99"/>
      <c r="Y202" s="40" t="s">
        <v>582</v>
      </c>
      <c r="Z202" s="131">
        <f t="shared" si="67"/>
        <v>0</v>
      </c>
      <c r="AA202" s="131">
        <f t="shared" si="68"/>
        <v>0</v>
      </c>
      <c r="AB202" s="131">
        <f t="shared" si="69"/>
        <v>0</v>
      </c>
      <c r="AC202" s="131">
        <f t="shared" si="70"/>
        <v>0</v>
      </c>
      <c r="AD202" s="131">
        <f t="shared" si="71"/>
        <v>0</v>
      </c>
      <c r="AE202" s="127">
        <f t="shared" si="72"/>
        <v>1</v>
      </c>
      <c r="AF202" s="131">
        <f t="shared" si="73"/>
        <v>0</v>
      </c>
      <c r="AG202" s="131">
        <f t="shared" si="74"/>
        <v>0</v>
      </c>
      <c r="AH202" s="131">
        <f t="shared" si="75"/>
        <v>0</v>
      </c>
      <c r="AI202" s="131">
        <f t="shared" si="76"/>
        <v>0</v>
      </c>
      <c r="AJ202" s="132">
        <f t="shared" si="77"/>
        <v>0</v>
      </c>
      <c r="AK202" s="128">
        <f t="shared" si="78"/>
        <v>4</v>
      </c>
      <c r="AL202" s="40">
        <f t="shared" si="79"/>
        <v>0</v>
      </c>
      <c r="AM202" s="40">
        <f t="shared" si="80"/>
        <v>0</v>
      </c>
      <c r="AN202" s="40">
        <f t="shared" si="81"/>
        <v>0</v>
      </c>
      <c r="AO202" s="40">
        <f t="shared" si="82"/>
        <v>0</v>
      </c>
      <c r="AP202" s="76">
        <f t="shared" si="83"/>
        <v>0</v>
      </c>
      <c r="AQ202" s="127">
        <f t="shared" si="84"/>
        <v>1</v>
      </c>
      <c r="AR202" s="41">
        <v>0.09</v>
      </c>
      <c r="AS202" s="41">
        <f t="shared" si="85"/>
        <v>0</v>
      </c>
      <c r="AT202" s="156"/>
      <c r="AU202" s="156"/>
      <c r="AV202" s="156">
        <v>0</v>
      </c>
      <c r="AW202" s="157">
        <f t="shared" si="66"/>
        <v>1</v>
      </c>
      <c r="AX202" s="156"/>
      <c r="AY202" s="156"/>
      <c r="AZ202" s="156"/>
      <c r="BA202" s="156"/>
      <c r="BB202" s="158"/>
      <c r="BC202" s="158"/>
      <c r="BD202" s="32">
        <v>1</v>
      </c>
    </row>
    <row r="203" spans="1:56" s="152" customFormat="1" ht="72">
      <c r="A203" s="153" t="s">
        <v>545</v>
      </c>
      <c r="B203" s="40" t="s">
        <v>30</v>
      </c>
      <c r="C203" s="40" t="s">
        <v>860</v>
      </c>
      <c r="D203" s="40"/>
      <c r="E203" s="40" t="s">
        <v>864</v>
      </c>
      <c r="F203" s="40" t="s">
        <v>865</v>
      </c>
      <c r="G203" s="40">
        <v>1</v>
      </c>
      <c r="H203" s="76">
        <v>1</v>
      </c>
      <c r="I203" s="76">
        <v>4</v>
      </c>
      <c r="J203" s="40" t="s">
        <v>866</v>
      </c>
      <c r="K203" s="110">
        <v>25796525.502500001</v>
      </c>
      <c r="L203" s="215"/>
      <c r="M203" s="211" t="s">
        <v>582</v>
      </c>
      <c r="N203" s="195">
        <v>0.1</v>
      </c>
      <c r="O203" s="216"/>
      <c r="P203" s="214"/>
      <c r="Q203" s="27"/>
      <c r="R203" s="27"/>
      <c r="S203" s="214"/>
      <c r="T203" s="214"/>
      <c r="U203" s="214"/>
      <c r="V203" s="214"/>
      <c r="W203" s="214"/>
      <c r="X203" s="99"/>
      <c r="Y203" s="40" t="s">
        <v>582</v>
      </c>
      <c r="Z203" s="131">
        <f t="shared" si="67"/>
        <v>0</v>
      </c>
      <c r="AA203" s="131">
        <f t="shared" si="68"/>
        <v>0</v>
      </c>
      <c r="AB203" s="131">
        <f t="shared" si="69"/>
        <v>0</v>
      </c>
      <c r="AC203" s="131">
        <f t="shared" si="70"/>
        <v>0</v>
      </c>
      <c r="AD203" s="131">
        <f t="shared" si="71"/>
        <v>0</v>
      </c>
      <c r="AE203" s="127">
        <f t="shared" si="72"/>
        <v>1</v>
      </c>
      <c r="AF203" s="131">
        <f t="shared" si="73"/>
        <v>0</v>
      </c>
      <c r="AG203" s="131">
        <f t="shared" si="74"/>
        <v>0</v>
      </c>
      <c r="AH203" s="131">
        <f t="shared" si="75"/>
        <v>0</v>
      </c>
      <c r="AI203" s="131">
        <f t="shared" si="76"/>
        <v>0</v>
      </c>
      <c r="AJ203" s="132">
        <f t="shared" si="77"/>
        <v>0</v>
      </c>
      <c r="AK203" s="128">
        <f t="shared" si="78"/>
        <v>4</v>
      </c>
      <c r="AL203" s="40">
        <f t="shared" si="79"/>
        <v>0</v>
      </c>
      <c r="AM203" s="40">
        <f t="shared" si="80"/>
        <v>0</v>
      </c>
      <c r="AN203" s="40">
        <f t="shared" si="81"/>
        <v>0</v>
      </c>
      <c r="AO203" s="40">
        <f t="shared" si="82"/>
        <v>0</v>
      </c>
      <c r="AP203" s="76">
        <f t="shared" si="83"/>
        <v>0</v>
      </c>
      <c r="AQ203" s="127">
        <f t="shared" si="84"/>
        <v>1</v>
      </c>
      <c r="AR203" s="41">
        <v>0.1</v>
      </c>
      <c r="AS203" s="41">
        <f t="shared" si="85"/>
        <v>0</v>
      </c>
      <c r="AT203" s="156"/>
      <c r="AU203" s="156"/>
      <c r="AV203" s="156">
        <v>0</v>
      </c>
      <c r="AW203" s="157">
        <f t="shared" si="66"/>
        <v>1</v>
      </c>
      <c r="AX203" s="156"/>
      <c r="AY203" s="156"/>
      <c r="AZ203" s="156"/>
      <c r="BA203" s="156"/>
      <c r="BB203" s="158"/>
      <c r="BC203" s="158"/>
      <c r="BD203" s="32">
        <v>1</v>
      </c>
    </row>
    <row r="204" spans="1:56" s="152" customFormat="1" ht="72">
      <c r="A204" s="153" t="s">
        <v>545</v>
      </c>
      <c r="B204" s="40" t="s">
        <v>30</v>
      </c>
      <c r="C204" s="40" t="s">
        <v>867</v>
      </c>
      <c r="D204" s="40">
        <v>501608</v>
      </c>
      <c r="E204" s="40" t="s">
        <v>868</v>
      </c>
      <c r="F204" s="40" t="s">
        <v>869</v>
      </c>
      <c r="G204" s="40">
        <v>1</v>
      </c>
      <c r="H204" s="76">
        <v>1</v>
      </c>
      <c r="I204" s="76">
        <v>2</v>
      </c>
      <c r="J204" s="40" t="s">
        <v>870</v>
      </c>
      <c r="K204" s="110">
        <v>14392154.466673633</v>
      </c>
      <c r="L204" s="215"/>
      <c r="M204" s="211" t="s">
        <v>582</v>
      </c>
      <c r="N204" s="195">
        <v>0.4</v>
      </c>
      <c r="O204" s="216"/>
      <c r="P204" s="214"/>
      <c r="Q204" s="27"/>
      <c r="R204" s="27"/>
      <c r="S204" s="214"/>
      <c r="T204" s="214"/>
      <c r="U204" s="214"/>
      <c r="V204" s="214"/>
      <c r="W204" s="214"/>
      <c r="X204" s="99"/>
      <c r="Y204" s="40" t="s">
        <v>582</v>
      </c>
      <c r="Z204" s="131">
        <f t="shared" si="67"/>
        <v>0</v>
      </c>
      <c r="AA204" s="131">
        <f t="shared" si="68"/>
        <v>0</v>
      </c>
      <c r="AB204" s="131">
        <f t="shared" si="69"/>
        <v>0</v>
      </c>
      <c r="AC204" s="131">
        <f t="shared" si="70"/>
        <v>0</v>
      </c>
      <c r="AD204" s="131">
        <f t="shared" si="71"/>
        <v>0</v>
      </c>
      <c r="AE204" s="127">
        <f t="shared" si="72"/>
        <v>1</v>
      </c>
      <c r="AF204" s="131">
        <f t="shared" si="73"/>
        <v>0</v>
      </c>
      <c r="AG204" s="131">
        <f t="shared" si="74"/>
        <v>0</v>
      </c>
      <c r="AH204" s="131">
        <f t="shared" si="75"/>
        <v>0</v>
      </c>
      <c r="AI204" s="131">
        <f t="shared" si="76"/>
        <v>0</v>
      </c>
      <c r="AJ204" s="132">
        <f t="shared" si="77"/>
        <v>0</v>
      </c>
      <c r="AK204" s="128">
        <f t="shared" si="78"/>
        <v>2</v>
      </c>
      <c r="AL204" s="40">
        <f t="shared" si="79"/>
        <v>0</v>
      </c>
      <c r="AM204" s="40">
        <f t="shared" si="80"/>
        <v>0</v>
      </c>
      <c r="AN204" s="40">
        <f t="shared" si="81"/>
        <v>0</v>
      </c>
      <c r="AO204" s="40">
        <f t="shared" si="82"/>
        <v>0</v>
      </c>
      <c r="AP204" s="76">
        <f t="shared" si="83"/>
        <v>0</v>
      </c>
      <c r="AQ204" s="127">
        <f t="shared" si="84"/>
        <v>1</v>
      </c>
      <c r="AR204" s="41">
        <v>0.4</v>
      </c>
      <c r="AS204" s="41">
        <f t="shared" si="85"/>
        <v>0</v>
      </c>
      <c r="AT204" s="156"/>
      <c r="AU204" s="156"/>
      <c r="AV204" s="156">
        <v>0</v>
      </c>
      <c r="AW204" s="157">
        <f t="shared" si="66"/>
        <v>1</v>
      </c>
      <c r="AX204" s="156"/>
      <c r="AY204" s="156"/>
      <c r="AZ204" s="156"/>
      <c r="BA204" s="156"/>
      <c r="BB204" s="158"/>
      <c r="BC204" s="158"/>
      <c r="BD204" s="32">
        <v>0</v>
      </c>
    </row>
    <row r="205" spans="1:56" s="152" customFormat="1" ht="72">
      <c r="A205" s="153" t="s">
        <v>545</v>
      </c>
      <c r="B205" s="40" t="s">
        <v>30</v>
      </c>
      <c r="C205" s="40" t="s">
        <v>867</v>
      </c>
      <c r="D205" s="40">
        <v>501608</v>
      </c>
      <c r="E205" s="40" t="s">
        <v>868</v>
      </c>
      <c r="F205" s="40" t="s">
        <v>869</v>
      </c>
      <c r="G205" s="40">
        <v>1</v>
      </c>
      <c r="H205" s="40"/>
      <c r="I205" s="76">
        <v>2</v>
      </c>
      <c r="J205" s="40" t="s">
        <v>870</v>
      </c>
      <c r="K205" s="110">
        <v>6520</v>
      </c>
      <c r="L205" s="215"/>
      <c r="M205" s="211" t="s">
        <v>582</v>
      </c>
      <c r="N205" s="195">
        <v>0.3</v>
      </c>
      <c r="O205" s="216"/>
      <c r="P205" s="214"/>
      <c r="Q205" s="27"/>
      <c r="R205" s="27"/>
      <c r="S205" s="214"/>
      <c r="T205" s="214"/>
      <c r="U205" s="214"/>
      <c r="V205" s="214"/>
      <c r="W205" s="214"/>
      <c r="X205" s="99"/>
      <c r="Y205" s="40" t="s">
        <v>582</v>
      </c>
      <c r="Z205" s="131">
        <f t="shared" si="67"/>
        <v>0</v>
      </c>
      <c r="AA205" s="131">
        <f t="shared" si="68"/>
        <v>0</v>
      </c>
      <c r="AB205" s="131">
        <f t="shared" si="69"/>
        <v>0</v>
      </c>
      <c r="AC205" s="131">
        <f t="shared" si="70"/>
        <v>0</v>
      </c>
      <c r="AD205" s="131">
        <f t="shared" si="71"/>
        <v>0</v>
      </c>
      <c r="AE205" s="127">
        <f t="shared" si="72"/>
        <v>1</v>
      </c>
      <c r="AF205" s="131">
        <f t="shared" si="73"/>
        <v>0</v>
      </c>
      <c r="AG205" s="131">
        <f t="shared" si="74"/>
        <v>0</v>
      </c>
      <c r="AH205" s="131">
        <f t="shared" si="75"/>
        <v>0</v>
      </c>
      <c r="AI205" s="131">
        <f t="shared" si="76"/>
        <v>0</v>
      </c>
      <c r="AJ205" s="132">
        <f t="shared" si="77"/>
        <v>0</v>
      </c>
      <c r="AK205" s="128">
        <f t="shared" si="78"/>
        <v>2</v>
      </c>
      <c r="AL205" s="40">
        <f t="shared" si="79"/>
        <v>0</v>
      </c>
      <c r="AM205" s="40">
        <f t="shared" si="80"/>
        <v>0</v>
      </c>
      <c r="AN205" s="40">
        <f t="shared" si="81"/>
        <v>0</v>
      </c>
      <c r="AO205" s="40">
        <f t="shared" si="82"/>
        <v>0</v>
      </c>
      <c r="AP205" s="76">
        <f t="shared" si="83"/>
        <v>0</v>
      </c>
      <c r="AQ205" s="127">
        <f t="shared" si="84"/>
        <v>0</v>
      </c>
      <c r="AR205" s="41">
        <v>0.3</v>
      </c>
      <c r="AS205" s="41">
        <f t="shared" si="85"/>
        <v>0</v>
      </c>
      <c r="AT205" s="156"/>
      <c r="AU205" s="156"/>
      <c r="AV205" s="156">
        <v>0</v>
      </c>
      <c r="AW205" s="157">
        <f t="shared" si="66"/>
        <v>0</v>
      </c>
      <c r="AX205" s="156"/>
      <c r="AY205" s="156"/>
      <c r="AZ205" s="156"/>
      <c r="BA205" s="156"/>
      <c r="BB205" s="158"/>
      <c r="BC205" s="158"/>
      <c r="BD205" s="32">
        <v>0</v>
      </c>
    </row>
    <row r="206" spans="1:56" s="152" customFormat="1" ht="108">
      <c r="A206" s="153" t="s">
        <v>545</v>
      </c>
      <c r="B206" s="40" t="s">
        <v>31</v>
      </c>
      <c r="C206" s="40" t="s">
        <v>536</v>
      </c>
      <c r="D206" s="40">
        <v>130084</v>
      </c>
      <c r="E206" s="40" t="s">
        <v>871</v>
      </c>
      <c r="F206" s="40" t="s">
        <v>872</v>
      </c>
      <c r="G206" s="40">
        <v>2</v>
      </c>
      <c r="H206" s="76">
        <v>1</v>
      </c>
      <c r="I206" s="76">
        <v>4</v>
      </c>
      <c r="J206" s="40" t="s">
        <v>199</v>
      </c>
      <c r="K206" s="110">
        <v>19188630.304099713</v>
      </c>
      <c r="L206" s="211">
        <v>0</v>
      </c>
      <c r="M206" s="211" t="s">
        <v>514</v>
      </c>
      <c r="N206" s="212">
        <v>0.3</v>
      </c>
      <c r="O206" s="213" t="s">
        <v>873</v>
      </c>
      <c r="P206" s="213">
        <v>0</v>
      </c>
      <c r="Q206" s="211">
        <v>0</v>
      </c>
      <c r="R206" s="211">
        <v>0</v>
      </c>
      <c r="S206" s="213">
        <v>0</v>
      </c>
      <c r="T206" s="213">
        <v>0</v>
      </c>
      <c r="U206" s="213">
        <v>0</v>
      </c>
      <c r="V206" s="213">
        <v>0</v>
      </c>
      <c r="W206" s="213">
        <v>0</v>
      </c>
      <c r="X206" s="211">
        <v>0</v>
      </c>
      <c r="Y206" s="211">
        <v>0</v>
      </c>
      <c r="Z206" s="131">
        <f t="shared" si="67"/>
        <v>0</v>
      </c>
      <c r="AA206" s="131">
        <f t="shared" si="68"/>
        <v>0</v>
      </c>
      <c r="AB206" s="131">
        <f t="shared" si="69"/>
        <v>0</v>
      </c>
      <c r="AC206" s="131">
        <f t="shared" si="70"/>
        <v>1</v>
      </c>
      <c r="AD206" s="131">
        <f t="shared" si="71"/>
        <v>0</v>
      </c>
      <c r="AE206" s="127">
        <f t="shared" si="72"/>
        <v>0</v>
      </c>
      <c r="AF206" s="131">
        <f t="shared" si="73"/>
        <v>0</v>
      </c>
      <c r="AG206" s="131">
        <f t="shared" si="74"/>
        <v>0</v>
      </c>
      <c r="AH206" s="131">
        <f t="shared" si="75"/>
        <v>0</v>
      </c>
      <c r="AI206" s="131">
        <f t="shared" si="76"/>
        <v>4</v>
      </c>
      <c r="AJ206" s="132">
        <f t="shared" si="77"/>
        <v>0</v>
      </c>
      <c r="AK206" s="128">
        <f t="shared" si="78"/>
        <v>0</v>
      </c>
      <c r="AL206" s="40">
        <f t="shared" si="79"/>
        <v>0</v>
      </c>
      <c r="AM206" s="40">
        <f t="shared" si="80"/>
        <v>0</v>
      </c>
      <c r="AN206" s="40">
        <f t="shared" si="81"/>
        <v>0</v>
      </c>
      <c r="AO206" s="40">
        <f t="shared" si="82"/>
        <v>1</v>
      </c>
      <c r="AP206" s="76">
        <f t="shared" si="83"/>
        <v>0</v>
      </c>
      <c r="AQ206" s="127">
        <f t="shared" si="84"/>
        <v>0</v>
      </c>
      <c r="AR206" s="41">
        <v>0.3</v>
      </c>
      <c r="AS206" s="41">
        <f t="shared" si="85"/>
        <v>0</v>
      </c>
      <c r="AT206" s="156"/>
      <c r="AU206" s="156"/>
      <c r="AV206" s="156">
        <v>0</v>
      </c>
      <c r="AW206" s="157">
        <f t="shared" si="66"/>
        <v>1</v>
      </c>
      <c r="AX206" s="156"/>
      <c r="AY206" s="156"/>
      <c r="AZ206" s="156"/>
      <c r="BA206" s="156"/>
      <c r="BB206" s="158"/>
      <c r="BC206" s="158"/>
      <c r="BD206" s="32">
        <v>1</v>
      </c>
    </row>
    <row r="207" spans="1:56" s="152" customFormat="1" ht="108">
      <c r="A207" s="153" t="s">
        <v>545</v>
      </c>
      <c r="B207" s="40" t="s">
        <v>31</v>
      </c>
      <c r="C207" s="40" t="s">
        <v>874</v>
      </c>
      <c r="D207" s="40">
        <v>208019</v>
      </c>
      <c r="E207" s="40" t="s">
        <v>875</v>
      </c>
      <c r="F207" s="40" t="s">
        <v>876</v>
      </c>
      <c r="G207" s="40">
        <v>0</v>
      </c>
      <c r="H207" s="76">
        <v>1</v>
      </c>
      <c r="I207" s="76">
        <v>4</v>
      </c>
      <c r="J207" s="40" t="s">
        <v>877</v>
      </c>
      <c r="K207" s="110">
        <v>20549897.831699997</v>
      </c>
      <c r="L207" s="211">
        <v>0</v>
      </c>
      <c r="M207" s="211" t="s">
        <v>514</v>
      </c>
      <c r="N207" s="212">
        <v>0.25</v>
      </c>
      <c r="O207" s="213" t="s">
        <v>873</v>
      </c>
      <c r="P207" s="213">
        <v>0</v>
      </c>
      <c r="Q207" s="211">
        <v>0</v>
      </c>
      <c r="R207" s="211">
        <v>0</v>
      </c>
      <c r="S207" s="213">
        <v>0</v>
      </c>
      <c r="T207" s="213">
        <v>0</v>
      </c>
      <c r="U207" s="213">
        <v>0</v>
      </c>
      <c r="V207" s="213">
        <v>0</v>
      </c>
      <c r="W207" s="213">
        <v>0</v>
      </c>
      <c r="X207" s="211">
        <v>0</v>
      </c>
      <c r="Y207" s="211">
        <v>0</v>
      </c>
      <c r="Z207" s="131">
        <f t="shared" si="67"/>
        <v>0</v>
      </c>
      <c r="AA207" s="131">
        <f t="shared" si="68"/>
        <v>0</v>
      </c>
      <c r="AB207" s="131">
        <f t="shared" si="69"/>
        <v>0</v>
      </c>
      <c r="AC207" s="131">
        <f t="shared" si="70"/>
        <v>1</v>
      </c>
      <c r="AD207" s="131">
        <f t="shared" si="71"/>
        <v>0</v>
      </c>
      <c r="AE207" s="127">
        <f t="shared" si="72"/>
        <v>0</v>
      </c>
      <c r="AF207" s="131">
        <f t="shared" si="73"/>
        <v>0</v>
      </c>
      <c r="AG207" s="131">
        <f t="shared" si="74"/>
        <v>0</v>
      </c>
      <c r="AH207" s="131">
        <f t="shared" si="75"/>
        <v>0</v>
      </c>
      <c r="AI207" s="131">
        <f t="shared" si="76"/>
        <v>4</v>
      </c>
      <c r="AJ207" s="132">
        <f t="shared" si="77"/>
        <v>0</v>
      </c>
      <c r="AK207" s="128">
        <f t="shared" si="78"/>
        <v>0</v>
      </c>
      <c r="AL207" s="40">
        <f t="shared" si="79"/>
        <v>0</v>
      </c>
      <c r="AM207" s="40">
        <f t="shared" si="80"/>
        <v>0</v>
      </c>
      <c r="AN207" s="40">
        <f t="shared" si="81"/>
        <v>0</v>
      </c>
      <c r="AO207" s="40">
        <f t="shared" si="82"/>
        <v>1</v>
      </c>
      <c r="AP207" s="76">
        <f t="shared" si="83"/>
        <v>0</v>
      </c>
      <c r="AQ207" s="127">
        <f t="shared" si="84"/>
        <v>0</v>
      </c>
      <c r="AR207" s="41">
        <v>0.25</v>
      </c>
      <c r="AS207" s="41">
        <f t="shared" si="85"/>
        <v>0</v>
      </c>
      <c r="AT207" s="156"/>
      <c r="AU207" s="156"/>
      <c r="AV207" s="156">
        <v>0</v>
      </c>
      <c r="AW207" s="157">
        <f t="shared" si="66"/>
        <v>1</v>
      </c>
      <c r="AX207" s="156"/>
      <c r="AY207" s="156"/>
      <c r="AZ207" s="156"/>
      <c r="BA207" s="156"/>
      <c r="BB207" s="158"/>
      <c r="BC207" s="158"/>
      <c r="BD207" s="32">
        <v>1</v>
      </c>
    </row>
    <row r="208" spans="1:56" s="152" customFormat="1" ht="54">
      <c r="A208" s="160" t="s">
        <v>878</v>
      </c>
      <c r="B208" s="133" t="s">
        <v>17</v>
      </c>
      <c r="C208" s="133" t="s">
        <v>86</v>
      </c>
      <c r="D208" s="133">
        <v>135208</v>
      </c>
      <c r="E208" s="133" t="s">
        <v>879</v>
      </c>
      <c r="F208" s="133" t="s">
        <v>880</v>
      </c>
      <c r="G208" s="161">
        <v>0</v>
      </c>
      <c r="H208" s="60">
        <v>1</v>
      </c>
      <c r="I208" s="162">
        <v>2</v>
      </c>
      <c r="J208" s="133" t="s">
        <v>881</v>
      </c>
      <c r="K208" s="163">
        <v>9300666.8907999992</v>
      </c>
      <c r="L208" s="211">
        <v>9194846.2200000007</v>
      </c>
      <c r="M208" s="211" t="s">
        <v>185</v>
      </c>
      <c r="N208" s="212">
        <v>1</v>
      </c>
      <c r="O208" s="213">
        <v>45387</v>
      </c>
      <c r="P208" s="213">
        <v>45122</v>
      </c>
      <c r="Q208" s="211" t="s">
        <v>882</v>
      </c>
      <c r="R208" s="211" t="s">
        <v>883</v>
      </c>
      <c r="S208" s="213">
        <v>44645</v>
      </c>
      <c r="T208" s="213" t="s">
        <v>884</v>
      </c>
      <c r="U208" s="213" t="s">
        <v>885</v>
      </c>
      <c r="V208" s="213" t="s">
        <v>886</v>
      </c>
      <c r="W208" s="213" t="s">
        <v>887</v>
      </c>
      <c r="X208" s="211" t="s">
        <v>888</v>
      </c>
      <c r="Y208" s="211">
        <v>0</v>
      </c>
      <c r="Z208" s="127">
        <f t="shared" si="67"/>
        <v>0</v>
      </c>
      <c r="AA208" s="127">
        <f t="shared" si="68"/>
        <v>0</v>
      </c>
      <c r="AB208" s="127">
        <f t="shared" si="69"/>
        <v>0</v>
      </c>
      <c r="AC208" s="127">
        <f t="shared" si="70"/>
        <v>0</v>
      </c>
      <c r="AD208" s="127">
        <f t="shared" si="71"/>
        <v>1</v>
      </c>
      <c r="AE208" s="127">
        <f t="shared" si="72"/>
        <v>0</v>
      </c>
      <c r="AF208" s="127">
        <f t="shared" si="73"/>
        <v>0</v>
      </c>
      <c r="AG208" s="127">
        <f t="shared" si="74"/>
        <v>0</v>
      </c>
      <c r="AH208" s="127">
        <f t="shared" si="75"/>
        <v>0</v>
      </c>
      <c r="AI208" s="127">
        <f t="shared" si="76"/>
        <v>0</v>
      </c>
      <c r="AJ208" s="128">
        <f t="shared" si="77"/>
        <v>2</v>
      </c>
      <c r="AK208" s="128">
        <f t="shared" si="78"/>
        <v>0</v>
      </c>
      <c r="AL208" s="60">
        <f t="shared" si="79"/>
        <v>0</v>
      </c>
      <c r="AM208" s="60">
        <f t="shared" si="80"/>
        <v>0</v>
      </c>
      <c r="AN208" s="60">
        <f t="shared" si="81"/>
        <v>0</v>
      </c>
      <c r="AO208" s="60">
        <f t="shared" si="82"/>
        <v>0</v>
      </c>
      <c r="AP208" s="100">
        <f t="shared" si="83"/>
        <v>1</v>
      </c>
      <c r="AQ208" s="127">
        <f t="shared" si="84"/>
        <v>0</v>
      </c>
      <c r="AR208" s="164">
        <v>1</v>
      </c>
      <c r="AS208" s="103">
        <f t="shared" si="85"/>
        <v>0</v>
      </c>
      <c r="AT208" s="40">
        <v>7.23</v>
      </c>
      <c r="AU208" s="165"/>
      <c r="AV208" s="165">
        <f>H208</f>
        <v>1</v>
      </c>
      <c r="AW208" s="165"/>
      <c r="AX208" s="165"/>
      <c r="AY208" s="165"/>
      <c r="AZ208" s="165"/>
      <c r="BA208" s="158" t="s">
        <v>123</v>
      </c>
      <c r="BB208" s="158"/>
      <c r="BC208" s="158"/>
      <c r="BD208" s="32">
        <v>0</v>
      </c>
    </row>
    <row r="209" spans="1:56" s="152" customFormat="1" ht="72">
      <c r="A209" s="153" t="s">
        <v>878</v>
      </c>
      <c r="B209" s="134" t="s">
        <v>17</v>
      </c>
      <c r="C209" s="134" t="s">
        <v>86</v>
      </c>
      <c r="D209" s="134">
        <v>135186</v>
      </c>
      <c r="E209" s="134" t="s">
        <v>889</v>
      </c>
      <c r="F209" s="134" t="s">
        <v>96</v>
      </c>
      <c r="G209" s="166">
        <v>0</v>
      </c>
      <c r="H209" s="27">
        <v>1</v>
      </c>
      <c r="I209" s="167">
        <v>2</v>
      </c>
      <c r="J209" s="134" t="s">
        <v>890</v>
      </c>
      <c r="K209" s="168">
        <v>20019229.927299999</v>
      </c>
      <c r="L209" s="211">
        <v>19802771.182269499</v>
      </c>
      <c r="M209" s="211" t="s">
        <v>151</v>
      </c>
      <c r="N209" s="212">
        <v>1</v>
      </c>
      <c r="O209" s="213">
        <v>45282</v>
      </c>
      <c r="P209" s="213">
        <v>45122</v>
      </c>
      <c r="Q209" s="211" t="s">
        <v>891</v>
      </c>
      <c r="R209" s="211" t="s">
        <v>892</v>
      </c>
      <c r="S209" s="213" t="s">
        <v>893</v>
      </c>
      <c r="T209" s="213" t="s">
        <v>894</v>
      </c>
      <c r="U209" s="213" t="s">
        <v>895</v>
      </c>
      <c r="V209" s="213" t="s">
        <v>896</v>
      </c>
      <c r="W209" s="213" t="s">
        <v>897</v>
      </c>
      <c r="X209" s="211" t="s">
        <v>888</v>
      </c>
      <c r="Y209" s="211">
        <v>0</v>
      </c>
      <c r="Z209" s="129">
        <f t="shared" si="67"/>
        <v>0</v>
      </c>
      <c r="AA209" s="129">
        <f t="shared" si="68"/>
        <v>0</v>
      </c>
      <c r="AB209" s="129">
        <f t="shared" si="69"/>
        <v>0</v>
      </c>
      <c r="AC209" s="129">
        <f t="shared" si="70"/>
        <v>0</v>
      </c>
      <c r="AD209" s="129">
        <f t="shared" si="71"/>
        <v>1</v>
      </c>
      <c r="AE209" s="127">
        <f t="shared" si="72"/>
        <v>0</v>
      </c>
      <c r="AF209" s="129">
        <f t="shared" si="73"/>
        <v>0</v>
      </c>
      <c r="AG209" s="129">
        <f t="shared" si="74"/>
        <v>0</v>
      </c>
      <c r="AH209" s="129">
        <f t="shared" si="75"/>
        <v>0</v>
      </c>
      <c r="AI209" s="129">
        <f t="shared" si="76"/>
        <v>0</v>
      </c>
      <c r="AJ209" s="130">
        <f t="shared" si="77"/>
        <v>2</v>
      </c>
      <c r="AK209" s="128">
        <f t="shared" si="78"/>
        <v>0</v>
      </c>
      <c r="AL209" s="27">
        <f t="shared" si="79"/>
        <v>0</v>
      </c>
      <c r="AM209" s="27">
        <f t="shared" si="80"/>
        <v>0</v>
      </c>
      <c r="AN209" s="27">
        <f t="shared" si="81"/>
        <v>0</v>
      </c>
      <c r="AO209" s="27">
        <f t="shared" si="82"/>
        <v>0</v>
      </c>
      <c r="AP209" s="100">
        <f t="shared" si="83"/>
        <v>1</v>
      </c>
      <c r="AQ209" s="127">
        <f t="shared" si="84"/>
        <v>0</v>
      </c>
      <c r="AR209" s="169">
        <v>1</v>
      </c>
      <c r="AS209" s="41">
        <f t="shared" si="85"/>
        <v>0</v>
      </c>
      <c r="AT209" s="40">
        <v>7.23</v>
      </c>
      <c r="AU209" s="156"/>
      <c r="AV209" s="156">
        <v>0</v>
      </c>
      <c r="AW209" s="156">
        <f>H209</f>
        <v>1</v>
      </c>
      <c r="AX209" s="156"/>
      <c r="AY209" s="156"/>
      <c r="AZ209" s="156"/>
      <c r="BA209" s="158" t="s">
        <v>123</v>
      </c>
      <c r="BB209" s="158"/>
      <c r="BC209" s="158"/>
      <c r="BD209" s="32">
        <v>0</v>
      </c>
    </row>
    <row r="210" spans="1:56" s="152" customFormat="1" ht="54">
      <c r="A210" s="153" t="s">
        <v>878</v>
      </c>
      <c r="B210" s="134" t="s">
        <v>17</v>
      </c>
      <c r="C210" s="134" t="s">
        <v>86</v>
      </c>
      <c r="D210" s="134">
        <v>109752</v>
      </c>
      <c r="E210" s="134" t="s">
        <v>898</v>
      </c>
      <c r="F210" s="134" t="s">
        <v>96</v>
      </c>
      <c r="G210" s="166">
        <v>0</v>
      </c>
      <c r="H210" s="27">
        <v>1</v>
      </c>
      <c r="I210" s="167">
        <v>2</v>
      </c>
      <c r="J210" s="134" t="s">
        <v>899</v>
      </c>
      <c r="K210" s="168">
        <v>19207305.158199999</v>
      </c>
      <c r="L210" s="211">
        <v>19001015.84</v>
      </c>
      <c r="M210" s="211" t="s">
        <v>185</v>
      </c>
      <c r="N210" s="212">
        <v>1</v>
      </c>
      <c r="O210" s="213">
        <v>45282</v>
      </c>
      <c r="P210" s="213">
        <v>45122</v>
      </c>
      <c r="Q210" s="211" t="s">
        <v>882</v>
      </c>
      <c r="R210" s="211" t="s">
        <v>900</v>
      </c>
      <c r="S210" s="213">
        <v>44645</v>
      </c>
      <c r="T210" s="213" t="s">
        <v>884</v>
      </c>
      <c r="U210" s="213" t="s">
        <v>885</v>
      </c>
      <c r="V210" s="213" t="s">
        <v>901</v>
      </c>
      <c r="W210" s="213" t="s">
        <v>902</v>
      </c>
      <c r="X210" s="211" t="s">
        <v>888</v>
      </c>
      <c r="Y210" s="211">
        <v>0</v>
      </c>
      <c r="Z210" s="129">
        <f t="shared" si="67"/>
        <v>0</v>
      </c>
      <c r="AA210" s="129">
        <f t="shared" si="68"/>
        <v>0</v>
      </c>
      <c r="AB210" s="129">
        <f t="shared" si="69"/>
        <v>0</v>
      </c>
      <c r="AC210" s="129">
        <f t="shared" si="70"/>
        <v>0</v>
      </c>
      <c r="AD210" s="129">
        <f t="shared" si="71"/>
        <v>1</v>
      </c>
      <c r="AE210" s="127">
        <f t="shared" si="72"/>
        <v>0</v>
      </c>
      <c r="AF210" s="129">
        <f t="shared" si="73"/>
        <v>0</v>
      </c>
      <c r="AG210" s="129">
        <f t="shared" si="74"/>
        <v>0</v>
      </c>
      <c r="AH210" s="129">
        <f t="shared" si="75"/>
        <v>0</v>
      </c>
      <c r="AI210" s="129">
        <f t="shared" si="76"/>
        <v>0</v>
      </c>
      <c r="AJ210" s="130">
        <f t="shared" si="77"/>
        <v>2</v>
      </c>
      <c r="AK210" s="128">
        <f t="shared" si="78"/>
        <v>0</v>
      </c>
      <c r="AL210" s="27">
        <f t="shared" si="79"/>
        <v>0</v>
      </c>
      <c r="AM210" s="27">
        <f t="shared" si="80"/>
        <v>0</v>
      </c>
      <c r="AN210" s="27">
        <f t="shared" si="81"/>
        <v>0</v>
      </c>
      <c r="AO210" s="27">
        <f t="shared" si="82"/>
        <v>0</v>
      </c>
      <c r="AP210" s="100">
        <f t="shared" si="83"/>
        <v>1</v>
      </c>
      <c r="AQ210" s="127">
        <f t="shared" si="84"/>
        <v>0</v>
      </c>
      <c r="AR210" s="169">
        <v>1</v>
      </c>
      <c r="AS210" s="41">
        <f t="shared" si="85"/>
        <v>0</v>
      </c>
      <c r="AT210" s="40">
        <v>7.23</v>
      </c>
      <c r="AU210" s="156"/>
      <c r="AV210" s="156">
        <f>H210</f>
        <v>1</v>
      </c>
      <c r="AW210" s="156"/>
      <c r="AX210" s="156"/>
      <c r="AY210" s="156"/>
      <c r="AZ210" s="156"/>
      <c r="BA210" s="158" t="s">
        <v>123</v>
      </c>
      <c r="BB210" s="158"/>
      <c r="BC210" s="158"/>
      <c r="BD210" s="32">
        <v>0</v>
      </c>
    </row>
    <row r="211" spans="1:56" s="152" customFormat="1" ht="108">
      <c r="A211" s="153" t="s">
        <v>878</v>
      </c>
      <c r="B211" s="134" t="s">
        <v>17</v>
      </c>
      <c r="C211" s="134" t="s">
        <v>118</v>
      </c>
      <c r="D211" s="134">
        <v>135675</v>
      </c>
      <c r="E211" s="134" t="s">
        <v>903</v>
      </c>
      <c r="F211" s="134" t="s">
        <v>904</v>
      </c>
      <c r="G211" s="166">
        <v>0</v>
      </c>
      <c r="H211" s="27">
        <v>1</v>
      </c>
      <c r="I211" s="167">
        <v>14</v>
      </c>
      <c r="J211" s="134" t="s">
        <v>905</v>
      </c>
      <c r="K211" s="168">
        <v>25486535.976750366</v>
      </c>
      <c r="L211" s="211">
        <v>22001471.017200001</v>
      </c>
      <c r="M211" s="211" t="s">
        <v>90</v>
      </c>
      <c r="N211" s="212">
        <v>1</v>
      </c>
      <c r="O211" s="213" t="s">
        <v>906</v>
      </c>
      <c r="P211" s="213" t="s">
        <v>907</v>
      </c>
      <c r="Q211" s="211" t="s">
        <v>908</v>
      </c>
      <c r="R211" s="211" t="s">
        <v>908</v>
      </c>
      <c r="S211" s="213" t="s">
        <v>909</v>
      </c>
      <c r="T211" s="213" t="s">
        <v>910</v>
      </c>
      <c r="U211" s="213" t="s">
        <v>911</v>
      </c>
      <c r="V211" s="213">
        <v>44813</v>
      </c>
      <c r="W211" s="213" t="s">
        <v>912</v>
      </c>
      <c r="X211" s="211" t="s">
        <v>913</v>
      </c>
      <c r="Y211" s="211">
        <v>0</v>
      </c>
      <c r="Z211" s="129">
        <f t="shared" si="67"/>
        <v>0</v>
      </c>
      <c r="AA211" s="129">
        <f t="shared" si="68"/>
        <v>0</v>
      </c>
      <c r="AB211" s="129">
        <f t="shared" si="69"/>
        <v>0</v>
      </c>
      <c r="AC211" s="129">
        <f t="shared" si="70"/>
        <v>0</v>
      </c>
      <c r="AD211" s="129">
        <f t="shared" si="71"/>
        <v>1</v>
      </c>
      <c r="AE211" s="127">
        <f t="shared" si="72"/>
        <v>0</v>
      </c>
      <c r="AF211" s="129">
        <f t="shared" si="73"/>
        <v>0</v>
      </c>
      <c r="AG211" s="129">
        <f t="shared" si="74"/>
        <v>0</v>
      </c>
      <c r="AH211" s="129">
        <f t="shared" si="75"/>
        <v>0</v>
      </c>
      <c r="AI211" s="129">
        <f t="shared" si="76"/>
        <v>0</v>
      </c>
      <c r="AJ211" s="130">
        <f t="shared" si="77"/>
        <v>14</v>
      </c>
      <c r="AK211" s="128">
        <f t="shared" si="78"/>
        <v>0</v>
      </c>
      <c r="AL211" s="27">
        <f t="shared" si="79"/>
        <v>0</v>
      </c>
      <c r="AM211" s="27">
        <f t="shared" si="80"/>
        <v>0</v>
      </c>
      <c r="AN211" s="27">
        <f t="shared" si="81"/>
        <v>0</v>
      </c>
      <c r="AO211" s="27">
        <f t="shared" si="82"/>
        <v>0</v>
      </c>
      <c r="AP211" s="100">
        <f t="shared" si="83"/>
        <v>1</v>
      </c>
      <c r="AQ211" s="127">
        <f t="shared" si="84"/>
        <v>0</v>
      </c>
      <c r="AR211" s="169">
        <v>1</v>
      </c>
      <c r="AS211" s="41">
        <f t="shared" si="85"/>
        <v>0</v>
      </c>
      <c r="AT211" s="156">
        <v>12.23</v>
      </c>
      <c r="AU211" s="156"/>
      <c r="AV211" s="156">
        <f>H211</f>
        <v>1</v>
      </c>
      <c r="AW211" s="156"/>
      <c r="AX211" s="156"/>
      <c r="AY211" s="156"/>
      <c r="AZ211" s="156"/>
      <c r="BA211" s="156" t="s">
        <v>123</v>
      </c>
      <c r="BB211" s="158"/>
      <c r="BC211" s="158"/>
      <c r="BD211" s="32">
        <v>1</v>
      </c>
    </row>
    <row r="212" spans="1:56" s="152" customFormat="1" ht="90">
      <c r="A212" s="153" t="s">
        <v>878</v>
      </c>
      <c r="B212" s="134" t="s">
        <v>17</v>
      </c>
      <c r="C212" s="134" t="s">
        <v>118</v>
      </c>
      <c r="D212" s="134">
        <v>135722</v>
      </c>
      <c r="E212" s="134" t="s">
        <v>914</v>
      </c>
      <c r="F212" s="134" t="s">
        <v>915</v>
      </c>
      <c r="G212" s="166">
        <v>0</v>
      </c>
      <c r="H212" s="27">
        <v>1</v>
      </c>
      <c r="I212" s="167">
        <v>4</v>
      </c>
      <c r="J212" s="134" t="s">
        <v>803</v>
      </c>
      <c r="K212" s="168">
        <v>21324715.173799999</v>
      </c>
      <c r="L212" s="211">
        <v>18159900.520319998</v>
      </c>
      <c r="M212" s="211" t="s">
        <v>90</v>
      </c>
      <c r="N212" s="212">
        <v>1</v>
      </c>
      <c r="O212" s="213">
        <v>45159</v>
      </c>
      <c r="P212" s="213">
        <v>45152</v>
      </c>
      <c r="Q212" s="211" t="s">
        <v>916</v>
      </c>
      <c r="R212" s="211" t="s">
        <v>908</v>
      </c>
      <c r="S212" s="213" t="s">
        <v>909</v>
      </c>
      <c r="T212" s="213" t="s">
        <v>910</v>
      </c>
      <c r="U212" s="213" t="s">
        <v>911</v>
      </c>
      <c r="V212" s="213">
        <v>44813</v>
      </c>
      <c r="W212" s="213" t="s">
        <v>912</v>
      </c>
      <c r="X212" s="211" t="s">
        <v>913</v>
      </c>
      <c r="Y212" s="211">
        <v>0</v>
      </c>
      <c r="Z212" s="129">
        <f t="shared" si="67"/>
        <v>0</v>
      </c>
      <c r="AA212" s="129">
        <f t="shared" si="68"/>
        <v>0</v>
      </c>
      <c r="AB212" s="129">
        <f t="shared" si="69"/>
        <v>0</v>
      </c>
      <c r="AC212" s="129">
        <f t="shared" si="70"/>
        <v>0</v>
      </c>
      <c r="AD212" s="129">
        <f t="shared" si="71"/>
        <v>1</v>
      </c>
      <c r="AE212" s="127">
        <f t="shared" si="72"/>
        <v>0</v>
      </c>
      <c r="AF212" s="129">
        <f t="shared" si="73"/>
        <v>0</v>
      </c>
      <c r="AG212" s="129">
        <f t="shared" si="74"/>
        <v>0</v>
      </c>
      <c r="AH212" s="129">
        <f t="shared" si="75"/>
        <v>0</v>
      </c>
      <c r="AI212" s="129">
        <f t="shared" si="76"/>
        <v>0</v>
      </c>
      <c r="AJ212" s="130">
        <f t="shared" si="77"/>
        <v>4</v>
      </c>
      <c r="AK212" s="128">
        <f t="shared" si="78"/>
        <v>0</v>
      </c>
      <c r="AL212" s="27">
        <f t="shared" si="79"/>
        <v>0</v>
      </c>
      <c r="AM212" s="27">
        <f t="shared" si="80"/>
        <v>0</v>
      </c>
      <c r="AN212" s="27">
        <f t="shared" si="81"/>
        <v>0</v>
      </c>
      <c r="AO212" s="27">
        <f t="shared" si="82"/>
        <v>0</v>
      </c>
      <c r="AP212" s="100">
        <f t="shared" si="83"/>
        <v>1</v>
      </c>
      <c r="AQ212" s="127">
        <f t="shared" si="84"/>
        <v>0</v>
      </c>
      <c r="AR212" s="169">
        <v>1</v>
      </c>
      <c r="AS212" s="41">
        <f t="shared" si="85"/>
        <v>0</v>
      </c>
      <c r="AT212" s="156">
        <v>12.23</v>
      </c>
      <c r="AU212" s="156"/>
      <c r="AV212" s="156">
        <f>H212</f>
        <v>1</v>
      </c>
      <c r="AW212" s="156"/>
      <c r="AX212" s="156"/>
      <c r="AY212" s="156"/>
      <c r="AZ212" s="156"/>
      <c r="BA212" s="156" t="s">
        <v>123</v>
      </c>
      <c r="BB212" s="158"/>
      <c r="BC212" s="158"/>
      <c r="BD212" s="32">
        <v>1</v>
      </c>
    </row>
    <row r="213" spans="1:56" s="152" customFormat="1" ht="90">
      <c r="A213" s="153" t="s">
        <v>878</v>
      </c>
      <c r="B213" s="134" t="s">
        <v>17</v>
      </c>
      <c r="C213" s="134" t="s">
        <v>118</v>
      </c>
      <c r="D213" s="134">
        <v>135725</v>
      </c>
      <c r="E213" s="134" t="s">
        <v>917</v>
      </c>
      <c r="F213" s="134" t="s">
        <v>915</v>
      </c>
      <c r="G213" s="166">
        <v>0</v>
      </c>
      <c r="H213" s="27">
        <v>1</v>
      </c>
      <c r="I213" s="167">
        <v>4</v>
      </c>
      <c r="J213" s="134" t="s">
        <v>803</v>
      </c>
      <c r="K213" s="168">
        <v>18770107.074299999</v>
      </c>
      <c r="L213" s="211">
        <v>17086845.600000001</v>
      </c>
      <c r="M213" s="211" t="s">
        <v>185</v>
      </c>
      <c r="N213" s="212">
        <v>1</v>
      </c>
      <c r="O213" s="213">
        <v>45240</v>
      </c>
      <c r="P213" s="213">
        <v>45260</v>
      </c>
      <c r="Q213" s="211" t="s">
        <v>908</v>
      </c>
      <c r="R213" s="211" t="s">
        <v>908</v>
      </c>
      <c r="S213" s="213" t="s">
        <v>918</v>
      </c>
      <c r="T213" s="213" t="s">
        <v>919</v>
      </c>
      <c r="U213" s="213" t="s">
        <v>897</v>
      </c>
      <c r="V213" s="213">
        <v>44946</v>
      </c>
      <c r="W213" s="213">
        <v>44970</v>
      </c>
      <c r="X213" s="211" t="s">
        <v>920</v>
      </c>
      <c r="Y213" s="211">
        <v>0</v>
      </c>
      <c r="Z213" s="129">
        <f t="shared" si="67"/>
        <v>0</v>
      </c>
      <c r="AA213" s="129">
        <f t="shared" si="68"/>
        <v>0</v>
      </c>
      <c r="AB213" s="129">
        <f t="shared" si="69"/>
        <v>0</v>
      </c>
      <c r="AC213" s="129">
        <f t="shared" si="70"/>
        <v>0</v>
      </c>
      <c r="AD213" s="129">
        <f t="shared" si="71"/>
        <v>1</v>
      </c>
      <c r="AE213" s="127">
        <f t="shared" si="72"/>
        <v>0</v>
      </c>
      <c r="AF213" s="129">
        <f t="shared" si="73"/>
        <v>0</v>
      </c>
      <c r="AG213" s="129">
        <f t="shared" si="74"/>
        <v>0</v>
      </c>
      <c r="AH213" s="129">
        <f t="shared" si="75"/>
        <v>0</v>
      </c>
      <c r="AI213" s="129">
        <f t="shared" si="76"/>
        <v>0</v>
      </c>
      <c r="AJ213" s="130">
        <f t="shared" si="77"/>
        <v>4</v>
      </c>
      <c r="AK213" s="128">
        <f t="shared" si="78"/>
        <v>0</v>
      </c>
      <c r="AL213" s="27">
        <f t="shared" si="79"/>
        <v>0</v>
      </c>
      <c r="AM213" s="27">
        <f t="shared" si="80"/>
        <v>0</v>
      </c>
      <c r="AN213" s="27">
        <f t="shared" si="81"/>
        <v>0</v>
      </c>
      <c r="AO213" s="27">
        <f t="shared" si="82"/>
        <v>0</v>
      </c>
      <c r="AP213" s="100">
        <f t="shared" si="83"/>
        <v>1</v>
      </c>
      <c r="AQ213" s="127">
        <f t="shared" si="84"/>
        <v>0</v>
      </c>
      <c r="AR213" s="169">
        <v>1</v>
      </c>
      <c r="AS213" s="41">
        <f t="shared" si="85"/>
        <v>0</v>
      </c>
      <c r="AT213" s="156">
        <v>12.23</v>
      </c>
      <c r="AU213" s="156"/>
      <c r="AV213" s="156">
        <f>H213</f>
        <v>1</v>
      </c>
      <c r="AW213" s="156"/>
      <c r="AX213" s="156"/>
      <c r="AY213" s="156"/>
      <c r="AZ213" s="156"/>
      <c r="BA213" s="156" t="s">
        <v>123</v>
      </c>
      <c r="BB213" s="158"/>
      <c r="BC213" s="158"/>
      <c r="BD213" s="32">
        <v>1</v>
      </c>
    </row>
    <row r="214" spans="1:56" s="152" customFormat="1" ht="90">
      <c r="A214" s="153" t="s">
        <v>878</v>
      </c>
      <c r="B214" s="134" t="s">
        <v>17</v>
      </c>
      <c r="C214" s="134" t="s">
        <v>124</v>
      </c>
      <c r="D214" s="134">
        <v>135799</v>
      </c>
      <c r="E214" s="134" t="s">
        <v>921</v>
      </c>
      <c r="F214" s="134" t="s">
        <v>922</v>
      </c>
      <c r="G214" s="166">
        <v>0</v>
      </c>
      <c r="H214" s="27">
        <v>1</v>
      </c>
      <c r="I214" s="167">
        <v>4</v>
      </c>
      <c r="J214" s="134" t="s">
        <v>923</v>
      </c>
      <c r="K214" s="168">
        <v>23515376.984699998</v>
      </c>
      <c r="L214" s="211">
        <v>23275032.579999998</v>
      </c>
      <c r="M214" s="211" t="s">
        <v>90</v>
      </c>
      <c r="N214" s="212">
        <v>1</v>
      </c>
      <c r="O214" s="213">
        <v>45596</v>
      </c>
      <c r="P214" s="213">
        <v>45807</v>
      </c>
      <c r="Q214" s="211" t="s">
        <v>924</v>
      </c>
      <c r="R214" s="211" t="s">
        <v>925</v>
      </c>
      <c r="S214" s="213">
        <v>45259</v>
      </c>
      <c r="T214" s="213">
        <v>45266</v>
      </c>
      <c r="U214" s="213">
        <v>45279</v>
      </c>
      <c r="V214" s="213">
        <v>45329</v>
      </c>
      <c r="W214" s="213">
        <v>45356</v>
      </c>
      <c r="X214" s="211" t="s">
        <v>926</v>
      </c>
      <c r="Y214" s="211">
        <v>0</v>
      </c>
      <c r="Z214" s="129">
        <f t="shared" si="67"/>
        <v>0</v>
      </c>
      <c r="AA214" s="129">
        <f t="shared" si="68"/>
        <v>0</v>
      </c>
      <c r="AB214" s="129">
        <f t="shared" si="69"/>
        <v>0</v>
      </c>
      <c r="AC214" s="129">
        <f t="shared" si="70"/>
        <v>0</v>
      </c>
      <c r="AD214" s="129">
        <f t="shared" si="71"/>
        <v>1</v>
      </c>
      <c r="AE214" s="127">
        <f t="shared" si="72"/>
        <v>0</v>
      </c>
      <c r="AF214" s="129">
        <f t="shared" si="73"/>
        <v>0</v>
      </c>
      <c r="AG214" s="129">
        <f t="shared" si="74"/>
        <v>0</v>
      </c>
      <c r="AH214" s="129">
        <f t="shared" si="75"/>
        <v>0</v>
      </c>
      <c r="AI214" s="129">
        <f t="shared" si="76"/>
        <v>0</v>
      </c>
      <c r="AJ214" s="130">
        <f t="shared" si="77"/>
        <v>4</v>
      </c>
      <c r="AK214" s="128">
        <f t="shared" si="78"/>
        <v>0</v>
      </c>
      <c r="AL214" s="27">
        <f t="shared" si="79"/>
        <v>0</v>
      </c>
      <c r="AM214" s="27">
        <f t="shared" si="80"/>
        <v>0</v>
      </c>
      <c r="AN214" s="27">
        <f t="shared" si="81"/>
        <v>0</v>
      </c>
      <c r="AO214" s="27">
        <f t="shared" si="82"/>
        <v>0</v>
      </c>
      <c r="AP214" s="28">
        <f t="shared" si="83"/>
        <v>1</v>
      </c>
      <c r="AQ214" s="127">
        <f t="shared" si="84"/>
        <v>0</v>
      </c>
      <c r="AR214" s="169">
        <v>0.98</v>
      </c>
      <c r="AS214" s="41">
        <f t="shared" si="85"/>
        <v>2.0000000000000018E-2</v>
      </c>
      <c r="AT214" s="156">
        <v>5.25</v>
      </c>
      <c r="AU214" s="156"/>
      <c r="AV214" s="156">
        <v>0</v>
      </c>
      <c r="AW214" s="156">
        <f>H214</f>
        <v>1</v>
      </c>
      <c r="AX214" s="156"/>
      <c r="AY214" s="156"/>
      <c r="AZ214" s="156"/>
      <c r="BA214" s="158"/>
      <c r="BB214" s="158"/>
      <c r="BC214" s="158"/>
      <c r="BD214" s="32">
        <v>0</v>
      </c>
    </row>
    <row r="215" spans="1:56" s="152" customFormat="1" ht="162">
      <c r="A215" s="153" t="s">
        <v>878</v>
      </c>
      <c r="B215" s="134" t="s">
        <v>17</v>
      </c>
      <c r="C215" s="134" t="s">
        <v>124</v>
      </c>
      <c r="D215" s="134">
        <v>135800</v>
      </c>
      <c r="E215" s="134" t="s">
        <v>927</v>
      </c>
      <c r="F215" s="134" t="s">
        <v>922</v>
      </c>
      <c r="G215" s="166">
        <v>0</v>
      </c>
      <c r="H215" s="27">
        <v>1</v>
      </c>
      <c r="I215" s="167">
        <v>6</v>
      </c>
      <c r="J215" s="134" t="s">
        <v>928</v>
      </c>
      <c r="K215" s="168">
        <v>28545849.089200001</v>
      </c>
      <c r="L215" s="211">
        <v>28270735.809999999</v>
      </c>
      <c r="M215" s="211" t="s">
        <v>90</v>
      </c>
      <c r="N215" s="212">
        <v>1</v>
      </c>
      <c r="O215" s="213">
        <v>45595</v>
      </c>
      <c r="P215" s="213">
        <v>45741</v>
      </c>
      <c r="Q215" s="211" t="s">
        <v>929</v>
      </c>
      <c r="R215" s="211" t="s">
        <v>930</v>
      </c>
      <c r="S215" s="213">
        <v>44922</v>
      </c>
      <c r="T215" s="213">
        <v>44929</v>
      </c>
      <c r="U215" s="213">
        <v>44943</v>
      </c>
      <c r="V215" s="213" t="s">
        <v>931</v>
      </c>
      <c r="W215" s="213">
        <v>45198</v>
      </c>
      <c r="X215" s="211" t="s">
        <v>932</v>
      </c>
      <c r="Y215" s="211">
        <v>0</v>
      </c>
      <c r="Z215" s="129">
        <f t="shared" si="67"/>
        <v>0</v>
      </c>
      <c r="AA215" s="129">
        <f t="shared" si="68"/>
        <v>0</v>
      </c>
      <c r="AB215" s="129">
        <f t="shared" si="69"/>
        <v>0</v>
      </c>
      <c r="AC215" s="129">
        <f t="shared" si="70"/>
        <v>0</v>
      </c>
      <c r="AD215" s="129">
        <f t="shared" si="71"/>
        <v>1</v>
      </c>
      <c r="AE215" s="127">
        <f t="shared" si="72"/>
        <v>0</v>
      </c>
      <c r="AF215" s="129">
        <f t="shared" si="73"/>
        <v>0</v>
      </c>
      <c r="AG215" s="129">
        <f t="shared" si="74"/>
        <v>0</v>
      </c>
      <c r="AH215" s="129">
        <f t="shared" si="75"/>
        <v>0</v>
      </c>
      <c r="AI215" s="129">
        <f t="shared" si="76"/>
        <v>0</v>
      </c>
      <c r="AJ215" s="130">
        <f t="shared" si="77"/>
        <v>6</v>
      </c>
      <c r="AK215" s="128">
        <f t="shared" si="78"/>
        <v>0</v>
      </c>
      <c r="AL215" s="27">
        <f t="shared" si="79"/>
        <v>0</v>
      </c>
      <c r="AM215" s="27">
        <f t="shared" si="80"/>
        <v>0</v>
      </c>
      <c r="AN215" s="27">
        <f t="shared" si="81"/>
        <v>0</v>
      </c>
      <c r="AO215" s="27">
        <f t="shared" si="82"/>
        <v>0</v>
      </c>
      <c r="AP215" s="28">
        <f t="shared" si="83"/>
        <v>1</v>
      </c>
      <c r="AQ215" s="127">
        <f t="shared" si="84"/>
        <v>0</v>
      </c>
      <c r="AR215" s="169">
        <v>1</v>
      </c>
      <c r="AS215" s="41">
        <f t="shared" si="85"/>
        <v>0</v>
      </c>
      <c r="AT215" s="156">
        <v>12.24</v>
      </c>
      <c r="AU215" s="156"/>
      <c r="AV215" s="156">
        <v>0</v>
      </c>
      <c r="AW215" s="156">
        <f>H215</f>
        <v>1</v>
      </c>
      <c r="AX215" s="156"/>
      <c r="AY215" s="156"/>
      <c r="AZ215" s="156"/>
      <c r="BA215" s="158"/>
      <c r="BB215" s="158"/>
      <c r="BC215" s="158"/>
      <c r="BD215" s="32">
        <v>1</v>
      </c>
    </row>
    <row r="216" spans="1:56" s="152" customFormat="1" ht="54">
      <c r="A216" s="153" t="s">
        <v>878</v>
      </c>
      <c r="B216" s="134" t="s">
        <v>17</v>
      </c>
      <c r="C216" s="134" t="s">
        <v>132</v>
      </c>
      <c r="D216" s="134">
        <v>305213</v>
      </c>
      <c r="E216" s="134" t="s">
        <v>933</v>
      </c>
      <c r="F216" s="134" t="s">
        <v>934</v>
      </c>
      <c r="G216" s="166">
        <v>0</v>
      </c>
      <c r="H216" s="27">
        <v>1</v>
      </c>
      <c r="I216" s="167">
        <v>3</v>
      </c>
      <c r="J216" s="134" t="s">
        <v>935</v>
      </c>
      <c r="K216" s="168">
        <v>11549894.546623806</v>
      </c>
      <c r="L216" s="211">
        <v>10323114.960000001</v>
      </c>
      <c r="M216" s="211" t="s">
        <v>90</v>
      </c>
      <c r="N216" s="212">
        <v>1</v>
      </c>
      <c r="O216" s="213">
        <v>45082</v>
      </c>
      <c r="P216" s="213" t="s">
        <v>936</v>
      </c>
      <c r="Q216" s="211" t="s">
        <v>937</v>
      </c>
      <c r="R216" s="211" t="s">
        <v>937</v>
      </c>
      <c r="S216" s="213" t="s">
        <v>938</v>
      </c>
      <c r="T216" s="213" t="s">
        <v>939</v>
      </c>
      <c r="U216" s="213" t="s">
        <v>940</v>
      </c>
      <c r="V216" s="213" t="s">
        <v>941</v>
      </c>
      <c r="W216" s="213" t="s">
        <v>942</v>
      </c>
      <c r="X216" s="211" t="s">
        <v>943</v>
      </c>
      <c r="Y216" s="211" t="s">
        <v>90</v>
      </c>
      <c r="Z216" s="129">
        <f t="shared" si="67"/>
        <v>0</v>
      </c>
      <c r="AA216" s="129">
        <f t="shared" si="68"/>
        <v>0</v>
      </c>
      <c r="AB216" s="129">
        <f t="shared" si="69"/>
        <v>0</v>
      </c>
      <c r="AC216" s="129">
        <f t="shared" si="70"/>
        <v>0</v>
      </c>
      <c r="AD216" s="129">
        <f t="shared" si="71"/>
        <v>1</v>
      </c>
      <c r="AE216" s="127">
        <f t="shared" si="72"/>
        <v>0</v>
      </c>
      <c r="AF216" s="129">
        <f t="shared" si="73"/>
        <v>0</v>
      </c>
      <c r="AG216" s="129">
        <f t="shared" si="74"/>
        <v>0</v>
      </c>
      <c r="AH216" s="129">
        <f t="shared" si="75"/>
        <v>0</v>
      </c>
      <c r="AI216" s="129">
        <f t="shared" si="76"/>
        <v>0</v>
      </c>
      <c r="AJ216" s="130">
        <f t="shared" si="77"/>
        <v>3</v>
      </c>
      <c r="AK216" s="128">
        <f t="shared" si="78"/>
        <v>0</v>
      </c>
      <c r="AL216" s="27">
        <f t="shared" si="79"/>
        <v>0</v>
      </c>
      <c r="AM216" s="27">
        <f t="shared" si="80"/>
        <v>0</v>
      </c>
      <c r="AN216" s="27">
        <f t="shared" si="81"/>
        <v>0</v>
      </c>
      <c r="AO216" s="27">
        <f t="shared" si="82"/>
        <v>0</v>
      </c>
      <c r="AP216" s="28">
        <f t="shared" si="83"/>
        <v>1</v>
      </c>
      <c r="AQ216" s="127">
        <f t="shared" si="84"/>
        <v>0</v>
      </c>
      <c r="AR216" s="169">
        <v>1</v>
      </c>
      <c r="AS216" s="41">
        <f t="shared" si="85"/>
        <v>0</v>
      </c>
      <c r="AT216" s="156">
        <v>11.24</v>
      </c>
      <c r="AU216" s="156"/>
      <c r="AV216" s="156">
        <v>0</v>
      </c>
      <c r="AW216" s="156">
        <f>H216</f>
        <v>1</v>
      </c>
      <c r="AX216" s="156"/>
      <c r="AY216" s="156"/>
      <c r="AZ216" s="156"/>
      <c r="BA216" s="158"/>
      <c r="BB216" s="158"/>
      <c r="BC216" s="158"/>
      <c r="BD216" s="32">
        <v>0</v>
      </c>
    </row>
    <row r="217" spans="1:56" s="152" customFormat="1" ht="90">
      <c r="A217" s="153" t="s">
        <v>878</v>
      </c>
      <c r="B217" s="134" t="s">
        <v>17</v>
      </c>
      <c r="C217" s="134" t="s">
        <v>132</v>
      </c>
      <c r="D217" s="134">
        <v>136019</v>
      </c>
      <c r="E217" s="134" t="s">
        <v>944</v>
      </c>
      <c r="F217" s="134" t="s">
        <v>934</v>
      </c>
      <c r="G217" s="166">
        <v>0</v>
      </c>
      <c r="H217" s="27">
        <v>1</v>
      </c>
      <c r="I217" s="167">
        <v>4</v>
      </c>
      <c r="J217" s="134" t="s">
        <v>945</v>
      </c>
      <c r="K217" s="168">
        <v>12754502.0283</v>
      </c>
      <c r="L217" s="211">
        <v>12625269.689999999</v>
      </c>
      <c r="M217" s="211" t="s">
        <v>90</v>
      </c>
      <c r="N217" s="212">
        <v>1</v>
      </c>
      <c r="O217" s="213">
        <v>45343</v>
      </c>
      <c r="P217" s="213" t="s">
        <v>946</v>
      </c>
      <c r="Q217" s="211" t="s">
        <v>947</v>
      </c>
      <c r="R217" s="211" t="s">
        <v>947</v>
      </c>
      <c r="S217" s="213" t="s">
        <v>938</v>
      </c>
      <c r="T217" s="213" t="s">
        <v>939</v>
      </c>
      <c r="U217" s="213" t="s">
        <v>940</v>
      </c>
      <c r="V217" s="213" t="s">
        <v>941</v>
      </c>
      <c r="W217" s="213" t="s">
        <v>948</v>
      </c>
      <c r="X217" s="211" t="s">
        <v>949</v>
      </c>
      <c r="Y217" s="211" t="s">
        <v>90</v>
      </c>
      <c r="Z217" s="129">
        <f t="shared" si="67"/>
        <v>0</v>
      </c>
      <c r="AA217" s="129">
        <f t="shared" si="68"/>
        <v>0</v>
      </c>
      <c r="AB217" s="129">
        <f t="shared" si="69"/>
        <v>0</v>
      </c>
      <c r="AC217" s="129">
        <f t="shared" si="70"/>
        <v>0</v>
      </c>
      <c r="AD217" s="129">
        <f t="shared" si="71"/>
        <v>1</v>
      </c>
      <c r="AE217" s="127">
        <f t="shared" si="72"/>
        <v>0</v>
      </c>
      <c r="AF217" s="129">
        <f t="shared" si="73"/>
        <v>0</v>
      </c>
      <c r="AG217" s="129">
        <f t="shared" si="74"/>
        <v>0</v>
      </c>
      <c r="AH217" s="129">
        <f t="shared" si="75"/>
        <v>0</v>
      </c>
      <c r="AI217" s="129">
        <f t="shared" si="76"/>
        <v>0</v>
      </c>
      <c r="AJ217" s="130">
        <f t="shared" si="77"/>
        <v>4</v>
      </c>
      <c r="AK217" s="128">
        <f t="shared" si="78"/>
        <v>0</v>
      </c>
      <c r="AL217" s="27">
        <f t="shared" si="79"/>
        <v>0</v>
      </c>
      <c r="AM217" s="27">
        <f t="shared" si="80"/>
        <v>0</v>
      </c>
      <c r="AN217" s="27">
        <f t="shared" si="81"/>
        <v>0</v>
      </c>
      <c r="AO217" s="27">
        <f t="shared" si="82"/>
        <v>0</v>
      </c>
      <c r="AP217" s="100">
        <f t="shared" si="83"/>
        <v>1</v>
      </c>
      <c r="AQ217" s="127">
        <f t="shared" si="84"/>
        <v>0</v>
      </c>
      <c r="AR217" s="169">
        <v>1</v>
      </c>
      <c r="AS217" s="41">
        <f t="shared" si="85"/>
        <v>0</v>
      </c>
      <c r="AT217" s="40">
        <v>7.23</v>
      </c>
      <c r="AU217" s="156"/>
      <c r="AV217" s="156"/>
      <c r="AW217" s="156"/>
      <c r="AX217" s="156"/>
      <c r="AY217" s="156"/>
      <c r="AZ217" s="156"/>
      <c r="BA217" s="158" t="s">
        <v>123</v>
      </c>
      <c r="BB217" s="158"/>
      <c r="BC217" s="158"/>
      <c r="BD217" s="32">
        <v>0</v>
      </c>
    </row>
    <row r="218" spans="1:56" s="152" customFormat="1" ht="72">
      <c r="A218" s="153" t="s">
        <v>878</v>
      </c>
      <c r="B218" s="134" t="s">
        <v>17</v>
      </c>
      <c r="C218" s="134" t="s">
        <v>132</v>
      </c>
      <c r="D218" s="134">
        <v>136020</v>
      </c>
      <c r="E218" s="134" t="s">
        <v>950</v>
      </c>
      <c r="F218" s="134" t="s">
        <v>934</v>
      </c>
      <c r="G218" s="166">
        <v>0</v>
      </c>
      <c r="H218" s="27">
        <v>1</v>
      </c>
      <c r="I218" s="167">
        <v>4</v>
      </c>
      <c r="J218" s="134" t="s">
        <v>945</v>
      </c>
      <c r="K218" s="168">
        <v>13755283.863248849</v>
      </c>
      <c r="L218" s="211">
        <v>9168628.5500000007</v>
      </c>
      <c r="M218" s="211" t="s">
        <v>90</v>
      </c>
      <c r="N218" s="212">
        <v>1</v>
      </c>
      <c r="O218" s="213">
        <v>45456</v>
      </c>
      <c r="P218" s="213">
        <v>45547</v>
      </c>
      <c r="Q218" s="211" t="s">
        <v>937</v>
      </c>
      <c r="R218" s="211" t="s">
        <v>937</v>
      </c>
      <c r="S218" s="213" t="s">
        <v>951</v>
      </c>
      <c r="T218" s="213" t="s">
        <v>952</v>
      </c>
      <c r="U218" s="213" t="s">
        <v>953</v>
      </c>
      <c r="V218" s="213" t="s">
        <v>954</v>
      </c>
      <c r="W218" s="213" t="s">
        <v>955</v>
      </c>
      <c r="X218" s="211" t="s">
        <v>956</v>
      </c>
      <c r="Y218" s="211" t="s">
        <v>90</v>
      </c>
      <c r="Z218" s="129">
        <f t="shared" si="67"/>
        <v>0</v>
      </c>
      <c r="AA218" s="129">
        <f t="shared" si="68"/>
        <v>0</v>
      </c>
      <c r="AB218" s="129">
        <f t="shared" si="69"/>
        <v>0</v>
      </c>
      <c r="AC218" s="129">
        <f t="shared" si="70"/>
        <v>0</v>
      </c>
      <c r="AD218" s="129">
        <f t="shared" si="71"/>
        <v>1</v>
      </c>
      <c r="AE218" s="127">
        <f t="shared" si="72"/>
        <v>0</v>
      </c>
      <c r="AF218" s="129">
        <f t="shared" si="73"/>
        <v>0</v>
      </c>
      <c r="AG218" s="129">
        <f t="shared" si="74"/>
        <v>0</v>
      </c>
      <c r="AH218" s="129">
        <f t="shared" si="75"/>
        <v>0</v>
      </c>
      <c r="AI218" s="129">
        <f t="shared" si="76"/>
        <v>0</v>
      </c>
      <c r="AJ218" s="130">
        <f t="shared" si="77"/>
        <v>4</v>
      </c>
      <c r="AK218" s="128">
        <f t="shared" si="78"/>
        <v>0</v>
      </c>
      <c r="AL218" s="27">
        <f t="shared" si="79"/>
        <v>0</v>
      </c>
      <c r="AM218" s="27">
        <f t="shared" si="80"/>
        <v>0</v>
      </c>
      <c r="AN218" s="27">
        <f t="shared" si="81"/>
        <v>0</v>
      </c>
      <c r="AO218" s="27">
        <f t="shared" si="82"/>
        <v>0</v>
      </c>
      <c r="AP218" s="28">
        <f t="shared" si="83"/>
        <v>1</v>
      </c>
      <c r="AQ218" s="127">
        <f t="shared" si="84"/>
        <v>0</v>
      </c>
      <c r="AR218" s="169">
        <v>1</v>
      </c>
      <c r="AS218" s="41">
        <f t="shared" si="85"/>
        <v>0</v>
      </c>
      <c r="AT218" s="156">
        <v>11.24</v>
      </c>
      <c r="AU218" s="156"/>
      <c r="AV218" s="156">
        <f t="shared" ref="AV218:AV224" si="86">H218</f>
        <v>1</v>
      </c>
      <c r="AW218" s="156"/>
      <c r="AX218" s="156"/>
      <c r="AY218" s="156"/>
      <c r="AZ218" s="156"/>
      <c r="BA218" s="158"/>
      <c r="BB218" s="158"/>
      <c r="BC218" s="158"/>
      <c r="BD218" s="32">
        <v>0</v>
      </c>
    </row>
    <row r="219" spans="1:56" s="152" customFormat="1" ht="90">
      <c r="A219" s="153" t="s">
        <v>878</v>
      </c>
      <c r="B219" s="134" t="s">
        <v>17</v>
      </c>
      <c r="C219" s="134" t="s">
        <v>141</v>
      </c>
      <c r="D219" s="134">
        <v>136188</v>
      </c>
      <c r="E219" s="134" t="s">
        <v>957</v>
      </c>
      <c r="F219" s="134" t="s">
        <v>958</v>
      </c>
      <c r="G219" s="166">
        <v>0</v>
      </c>
      <c r="H219" s="27">
        <v>1</v>
      </c>
      <c r="I219" s="167">
        <v>4</v>
      </c>
      <c r="J219" s="134" t="s">
        <v>959</v>
      </c>
      <c r="K219" s="168">
        <v>32409555.989190228</v>
      </c>
      <c r="L219" s="211">
        <v>32000000</v>
      </c>
      <c r="M219" s="211" t="s">
        <v>90</v>
      </c>
      <c r="N219" s="212">
        <v>1</v>
      </c>
      <c r="O219" s="213">
        <v>45240</v>
      </c>
      <c r="P219" s="213" t="s">
        <v>960</v>
      </c>
      <c r="Q219" s="211" t="s">
        <v>961</v>
      </c>
      <c r="R219" s="211" t="s">
        <v>961</v>
      </c>
      <c r="S219" s="213">
        <v>44878</v>
      </c>
      <c r="T219" s="213">
        <v>44900</v>
      </c>
      <c r="U219" s="213">
        <v>44900</v>
      </c>
      <c r="V219" s="213">
        <v>44914</v>
      </c>
      <c r="W219" s="213">
        <v>44930</v>
      </c>
      <c r="X219" s="211" t="s">
        <v>962</v>
      </c>
      <c r="Y219" s="211" t="s">
        <v>963</v>
      </c>
      <c r="Z219" s="129">
        <f t="shared" si="67"/>
        <v>0</v>
      </c>
      <c r="AA219" s="129">
        <f t="shared" si="68"/>
        <v>0</v>
      </c>
      <c r="AB219" s="129">
        <f t="shared" si="69"/>
        <v>0</v>
      </c>
      <c r="AC219" s="129">
        <f t="shared" si="70"/>
        <v>0</v>
      </c>
      <c r="AD219" s="129">
        <f t="shared" si="71"/>
        <v>1</v>
      </c>
      <c r="AE219" s="127">
        <f t="shared" si="72"/>
        <v>0</v>
      </c>
      <c r="AF219" s="129">
        <f t="shared" si="73"/>
        <v>0</v>
      </c>
      <c r="AG219" s="129">
        <f t="shared" si="74"/>
        <v>0</v>
      </c>
      <c r="AH219" s="129">
        <f t="shared" si="75"/>
        <v>0</v>
      </c>
      <c r="AI219" s="129">
        <f t="shared" si="76"/>
        <v>0</v>
      </c>
      <c r="AJ219" s="130">
        <f t="shared" si="77"/>
        <v>4</v>
      </c>
      <c r="AK219" s="128">
        <f t="shared" si="78"/>
        <v>0</v>
      </c>
      <c r="AL219" s="27">
        <f t="shared" si="79"/>
        <v>0</v>
      </c>
      <c r="AM219" s="27">
        <f t="shared" si="80"/>
        <v>0</v>
      </c>
      <c r="AN219" s="27">
        <f t="shared" si="81"/>
        <v>0</v>
      </c>
      <c r="AO219" s="27">
        <f t="shared" si="82"/>
        <v>0</v>
      </c>
      <c r="AP219" s="28">
        <f t="shared" si="83"/>
        <v>1</v>
      </c>
      <c r="AQ219" s="127">
        <f t="shared" si="84"/>
        <v>0</v>
      </c>
      <c r="AR219" s="169">
        <v>1</v>
      </c>
      <c r="AS219" s="41">
        <f t="shared" si="85"/>
        <v>0</v>
      </c>
      <c r="AT219" s="156">
        <v>2.2400000000000002</v>
      </c>
      <c r="AU219" s="156"/>
      <c r="AV219" s="156">
        <f t="shared" si="86"/>
        <v>1</v>
      </c>
      <c r="AW219" s="156"/>
      <c r="AX219" s="156"/>
      <c r="AY219" s="156"/>
      <c r="AZ219" s="156"/>
      <c r="BA219" s="156" t="s">
        <v>662</v>
      </c>
      <c r="BB219" s="158"/>
      <c r="BC219" s="158"/>
      <c r="BD219" s="32">
        <v>1</v>
      </c>
    </row>
    <row r="220" spans="1:56" s="152" customFormat="1" ht="90">
      <c r="A220" s="153" t="s">
        <v>878</v>
      </c>
      <c r="B220" s="134" t="s">
        <v>17</v>
      </c>
      <c r="C220" s="134" t="s">
        <v>141</v>
      </c>
      <c r="D220" s="134">
        <v>136334</v>
      </c>
      <c r="E220" s="134" t="s">
        <v>964</v>
      </c>
      <c r="F220" s="134" t="s">
        <v>965</v>
      </c>
      <c r="G220" s="166">
        <v>0</v>
      </c>
      <c r="H220" s="27">
        <v>1</v>
      </c>
      <c r="I220" s="167">
        <v>4</v>
      </c>
      <c r="J220" s="134" t="s">
        <v>959</v>
      </c>
      <c r="K220" s="168">
        <v>32899132.20874773</v>
      </c>
      <c r="L220" s="211">
        <v>13427411.970000001</v>
      </c>
      <c r="M220" s="211" t="s">
        <v>90</v>
      </c>
      <c r="N220" s="212">
        <v>1</v>
      </c>
      <c r="O220" s="213">
        <v>45337</v>
      </c>
      <c r="P220" s="213">
        <v>45376</v>
      </c>
      <c r="Q220" s="211" t="s">
        <v>966</v>
      </c>
      <c r="R220" s="211" t="s">
        <v>966</v>
      </c>
      <c r="S220" s="213">
        <v>45048</v>
      </c>
      <c r="T220" s="213">
        <v>45062</v>
      </c>
      <c r="U220" s="213">
        <v>45071</v>
      </c>
      <c r="V220" s="213">
        <v>45079</v>
      </c>
      <c r="W220" s="213">
        <v>45127</v>
      </c>
      <c r="X220" s="211" t="s">
        <v>967</v>
      </c>
      <c r="Y220" s="211" t="s">
        <v>151</v>
      </c>
      <c r="Z220" s="129">
        <f t="shared" si="67"/>
        <v>0</v>
      </c>
      <c r="AA220" s="129">
        <f t="shared" si="68"/>
        <v>0</v>
      </c>
      <c r="AB220" s="129">
        <f t="shared" si="69"/>
        <v>0</v>
      </c>
      <c r="AC220" s="129">
        <f t="shared" si="70"/>
        <v>0</v>
      </c>
      <c r="AD220" s="129">
        <f t="shared" si="71"/>
        <v>1</v>
      </c>
      <c r="AE220" s="127">
        <f t="shared" si="72"/>
        <v>0</v>
      </c>
      <c r="AF220" s="129">
        <f t="shared" si="73"/>
        <v>0</v>
      </c>
      <c r="AG220" s="129">
        <f t="shared" si="74"/>
        <v>0</v>
      </c>
      <c r="AH220" s="129">
        <f t="shared" si="75"/>
        <v>0</v>
      </c>
      <c r="AI220" s="129">
        <f t="shared" si="76"/>
        <v>0</v>
      </c>
      <c r="AJ220" s="130">
        <f t="shared" si="77"/>
        <v>4</v>
      </c>
      <c r="AK220" s="128">
        <f t="shared" si="78"/>
        <v>0</v>
      </c>
      <c r="AL220" s="27">
        <f t="shared" si="79"/>
        <v>0</v>
      </c>
      <c r="AM220" s="27">
        <f t="shared" si="80"/>
        <v>0</v>
      </c>
      <c r="AN220" s="27">
        <f t="shared" si="81"/>
        <v>0</v>
      </c>
      <c r="AO220" s="27">
        <f t="shared" si="82"/>
        <v>0</v>
      </c>
      <c r="AP220" s="28">
        <f t="shared" si="83"/>
        <v>1</v>
      </c>
      <c r="AQ220" s="127">
        <f t="shared" si="84"/>
        <v>0</v>
      </c>
      <c r="AR220" s="135">
        <v>1</v>
      </c>
      <c r="AS220" s="41">
        <f t="shared" si="85"/>
        <v>0</v>
      </c>
      <c r="AT220" s="156">
        <v>6.24</v>
      </c>
      <c r="AU220" s="156"/>
      <c r="AV220" s="156">
        <f t="shared" si="86"/>
        <v>1</v>
      </c>
      <c r="AW220" s="156"/>
      <c r="AX220" s="156"/>
      <c r="AY220" s="156"/>
      <c r="AZ220" s="156"/>
      <c r="BA220" s="156" t="s">
        <v>662</v>
      </c>
      <c r="BB220" s="158"/>
      <c r="BC220" s="158"/>
      <c r="BD220" s="32">
        <v>1</v>
      </c>
    </row>
    <row r="221" spans="1:56" s="152" customFormat="1" ht="90">
      <c r="A221" s="153" t="s">
        <v>878</v>
      </c>
      <c r="B221" s="134" t="s">
        <v>17</v>
      </c>
      <c r="C221" s="134" t="s">
        <v>141</v>
      </c>
      <c r="D221" s="134">
        <v>136348</v>
      </c>
      <c r="E221" s="134" t="s">
        <v>968</v>
      </c>
      <c r="F221" s="134" t="s">
        <v>969</v>
      </c>
      <c r="G221" s="166">
        <v>0</v>
      </c>
      <c r="H221" s="27">
        <v>1</v>
      </c>
      <c r="I221" s="167">
        <v>4</v>
      </c>
      <c r="J221" s="134" t="s">
        <v>959</v>
      </c>
      <c r="K221" s="168">
        <v>34321745.874899715</v>
      </c>
      <c r="L221" s="211">
        <v>16945355.98</v>
      </c>
      <c r="M221" s="211" t="s">
        <v>90</v>
      </c>
      <c r="N221" s="212">
        <v>1</v>
      </c>
      <c r="O221" s="213">
        <v>45390</v>
      </c>
      <c r="P221" s="213">
        <v>45483</v>
      </c>
      <c r="Q221" s="211" t="s">
        <v>970</v>
      </c>
      <c r="R221" s="211" t="s">
        <v>970</v>
      </c>
      <c r="S221" s="213">
        <v>45317</v>
      </c>
      <c r="T221" s="213">
        <v>45329</v>
      </c>
      <c r="U221" s="213">
        <v>45342</v>
      </c>
      <c r="V221" s="213">
        <v>45356</v>
      </c>
      <c r="W221" s="213">
        <v>45359</v>
      </c>
      <c r="X221" s="211" t="s">
        <v>971</v>
      </c>
      <c r="Y221" s="211">
        <v>0</v>
      </c>
      <c r="Z221" s="129">
        <f t="shared" si="67"/>
        <v>0</v>
      </c>
      <c r="AA221" s="129">
        <f t="shared" si="68"/>
        <v>0</v>
      </c>
      <c r="AB221" s="129">
        <f t="shared" si="69"/>
        <v>0</v>
      </c>
      <c r="AC221" s="129">
        <f t="shared" si="70"/>
        <v>0</v>
      </c>
      <c r="AD221" s="129">
        <f t="shared" si="71"/>
        <v>1</v>
      </c>
      <c r="AE221" s="127">
        <f t="shared" si="72"/>
        <v>0</v>
      </c>
      <c r="AF221" s="129">
        <f t="shared" si="73"/>
        <v>0</v>
      </c>
      <c r="AG221" s="129">
        <f t="shared" si="74"/>
        <v>0</v>
      </c>
      <c r="AH221" s="129">
        <f t="shared" si="75"/>
        <v>0</v>
      </c>
      <c r="AI221" s="129">
        <f t="shared" si="76"/>
        <v>0</v>
      </c>
      <c r="AJ221" s="130">
        <f t="shared" si="77"/>
        <v>4</v>
      </c>
      <c r="AK221" s="128">
        <f t="shared" si="78"/>
        <v>0</v>
      </c>
      <c r="AL221" s="27">
        <f t="shared" si="79"/>
        <v>0</v>
      </c>
      <c r="AM221" s="27">
        <f t="shared" si="80"/>
        <v>0</v>
      </c>
      <c r="AN221" s="27">
        <f t="shared" si="81"/>
        <v>0</v>
      </c>
      <c r="AO221" s="27">
        <f t="shared" si="82"/>
        <v>0</v>
      </c>
      <c r="AP221" s="28">
        <f t="shared" si="83"/>
        <v>1</v>
      </c>
      <c r="AQ221" s="127">
        <f t="shared" si="84"/>
        <v>0</v>
      </c>
      <c r="AR221" s="135">
        <v>1</v>
      </c>
      <c r="AS221" s="41">
        <f t="shared" si="85"/>
        <v>0</v>
      </c>
      <c r="AT221" s="156">
        <v>2.2400000000000002</v>
      </c>
      <c r="AU221" s="156"/>
      <c r="AV221" s="156">
        <f t="shared" si="86"/>
        <v>1</v>
      </c>
      <c r="AW221" s="156"/>
      <c r="AX221" s="156"/>
      <c r="AY221" s="156"/>
      <c r="AZ221" s="156"/>
      <c r="BA221" s="156" t="s">
        <v>662</v>
      </c>
      <c r="BB221" s="158"/>
      <c r="BC221" s="158"/>
      <c r="BD221" s="32">
        <v>1</v>
      </c>
    </row>
    <row r="222" spans="1:56" s="152" customFormat="1" ht="72">
      <c r="A222" s="153" t="s">
        <v>878</v>
      </c>
      <c r="B222" s="134" t="s">
        <v>17</v>
      </c>
      <c r="C222" s="134" t="s">
        <v>147</v>
      </c>
      <c r="D222" s="134">
        <v>137049</v>
      </c>
      <c r="E222" s="134" t="s">
        <v>972</v>
      </c>
      <c r="F222" s="134" t="s">
        <v>973</v>
      </c>
      <c r="G222" s="166">
        <v>0</v>
      </c>
      <c r="H222" s="27">
        <v>1</v>
      </c>
      <c r="I222" s="167">
        <v>4</v>
      </c>
      <c r="J222" s="134" t="s">
        <v>974</v>
      </c>
      <c r="K222" s="168">
        <v>17836389.980599999</v>
      </c>
      <c r="L222" s="211">
        <v>16943551</v>
      </c>
      <c r="M222" s="211" t="s">
        <v>90</v>
      </c>
      <c r="N222" s="212">
        <v>1</v>
      </c>
      <c r="O222" s="213">
        <v>45390</v>
      </c>
      <c r="P222" s="213">
        <v>45483</v>
      </c>
      <c r="Q222" s="211" t="s">
        <v>975</v>
      </c>
      <c r="R222" s="211" t="s">
        <v>975</v>
      </c>
      <c r="S222" s="213">
        <v>45317</v>
      </c>
      <c r="T222" s="213">
        <v>45329</v>
      </c>
      <c r="U222" s="213">
        <v>45342</v>
      </c>
      <c r="V222" s="213">
        <v>45356</v>
      </c>
      <c r="W222" s="213">
        <v>45359</v>
      </c>
      <c r="X222" s="211" t="s">
        <v>971</v>
      </c>
      <c r="Y222" s="211">
        <v>0</v>
      </c>
      <c r="Z222" s="129">
        <f t="shared" si="67"/>
        <v>0</v>
      </c>
      <c r="AA222" s="129">
        <f t="shared" si="68"/>
        <v>0</v>
      </c>
      <c r="AB222" s="129">
        <f t="shared" si="69"/>
        <v>0</v>
      </c>
      <c r="AC222" s="129">
        <f t="shared" si="70"/>
        <v>0</v>
      </c>
      <c r="AD222" s="129">
        <f t="shared" si="71"/>
        <v>1</v>
      </c>
      <c r="AE222" s="127">
        <f t="shared" si="72"/>
        <v>0</v>
      </c>
      <c r="AF222" s="129">
        <f t="shared" si="73"/>
        <v>0</v>
      </c>
      <c r="AG222" s="129">
        <f t="shared" si="74"/>
        <v>0</v>
      </c>
      <c r="AH222" s="129">
        <f t="shared" si="75"/>
        <v>0</v>
      </c>
      <c r="AI222" s="129">
        <f t="shared" si="76"/>
        <v>0</v>
      </c>
      <c r="AJ222" s="130">
        <f t="shared" si="77"/>
        <v>4</v>
      </c>
      <c r="AK222" s="128">
        <f t="shared" si="78"/>
        <v>0</v>
      </c>
      <c r="AL222" s="27">
        <f t="shared" si="79"/>
        <v>0</v>
      </c>
      <c r="AM222" s="27">
        <f t="shared" si="80"/>
        <v>0</v>
      </c>
      <c r="AN222" s="27">
        <f t="shared" si="81"/>
        <v>0</v>
      </c>
      <c r="AO222" s="27">
        <f t="shared" si="82"/>
        <v>0</v>
      </c>
      <c r="AP222" s="100">
        <f t="shared" si="83"/>
        <v>1</v>
      </c>
      <c r="AQ222" s="127">
        <f t="shared" si="84"/>
        <v>0</v>
      </c>
      <c r="AR222" s="169">
        <v>1</v>
      </c>
      <c r="AS222" s="41">
        <f t="shared" si="85"/>
        <v>0</v>
      </c>
      <c r="AT222" s="40">
        <v>7.23</v>
      </c>
      <c r="AU222" s="156"/>
      <c r="AV222" s="156">
        <f t="shared" si="86"/>
        <v>1</v>
      </c>
      <c r="AW222" s="156"/>
      <c r="AX222" s="156"/>
      <c r="AY222" s="156"/>
      <c r="AZ222" s="156"/>
      <c r="BA222" s="158" t="s">
        <v>123</v>
      </c>
      <c r="BB222" s="158"/>
      <c r="BC222" s="158"/>
      <c r="BD222" s="32">
        <v>0</v>
      </c>
    </row>
    <row r="223" spans="1:56" s="152" customFormat="1" ht="90">
      <c r="A223" s="153" t="s">
        <v>878</v>
      </c>
      <c r="B223" s="134" t="s">
        <v>18</v>
      </c>
      <c r="C223" s="134" t="s">
        <v>155</v>
      </c>
      <c r="D223" s="134">
        <v>131530</v>
      </c>
      <c r="E223" s="134" t="s">
        <v>976</v>
      </c>
      <c r="F223" s="134" t="s">
        <v>977</v>
      </c>
      <c r="G223" s="166">
        <v>2</v>
      </c>
      <c r="H223" s="27">
        <v>1</v>
      </c>
      <c r="I223" s="167">
        <v>4</v>
      </c>
      <c r="J223" s="134" t="s">
        <v>978</v>
      </c>
      <c r="K223" s="168">
        <v>22633517.108799998</v>
      </c>
      <c r="L223" s="211">
        <v>12091132.49</v>
      </c>
      <c r="M223" s="211" t="s">
        <v>90</v>
      </c>
      <c r="N223" s="212">
        <v>1</v>
      </c>
      <c r="O223" s="213">
        <v>45252</v>
      </c>
      <c r="P223" s="213">
        <v>45252</v>
      </c>
      <c r="Q223" s="211" t="s">
        <v>979</v>
      </c>
      <c r="R223" s="211" t="s">
        <v>980</v>
      </c>
      <c r="S223" s="213">
        <v>45036</v>
      </c>
      <c r="T223" s="213">
        <v>45043</v>
      </c>
      <c r="U223" s="213">
        <v>45055</v>
      </c>
      <c r="V223" s="213">
        <v>45070</v>
      </c>
      <c r="W223" s="213">
        <v>45072</v>
      </c>
      <c r="X223" s="211" t="s">
        <v>981</v>
      </c>
      <c r="Y223" s="211" t="s">
        <v>982</v>
      </c>
      <c r="Z223" s="129">
        <f t="shared" si="67"/>
        <v>0</v>
      </c>
      <c r="AA223" s="129">
        <f t="shared" si="68"/>
        <v>0</v>
      </c>
      <c r="AB223" s="129">
        <f t="shared" si="69"/>
        <v>0</v>
      </c>
      <c r="AC223" s="129">
        <f t="shared" si="70"/>
        <v>0</v>
      </c>
      <c r="AD223" s="129">
        <f t="shared" si="71"/>
        <v>1</v>
      </c>
      <c r="AE223" s="127">
        <f t="shared" si="72"/>
        <v>0</v>
      </c>
      <c r="AF223" s="129">
        <f t="shared" si="73"/>
        <v>0</v>
      </c>
      <c r="AG223" s="129">
        <f t="shared" si="74"/>
        <v>0</v>
      </c>
      <c r="AH223" s="129">
        <f t="shared" si="75"/>
        <v>0</v>
      </c>
      <c r="AI223" s="129">
        <f t="shared" si="76"/>
        <v>0</v>
      </c>
      <c r="AJ223" s="130">
        <f t="shared" si="77"/>
        <v>4</v>
      </c>
      <c r="AK223" s="128">
        <f t="shared" si="78"/>
        <v>0</v>
      </c>
      <c r="AL223" s="27">
        <f t="shared" si="79"/>
        <v>0</v>
      </c>
      <c r="AM223" s="27">
        <f t="shared" si="80"/>
        <v>0</v>
      </c>
      <c r="AN223" s="27">
        <f t="shared" si="81"/>
        <v>0</v>
      </c>
      <c r="AO223" s="27">
        <f t="shared" si="82"/>
        <v>0</v>
      </c>
      <c r="AP223" s="100">
        <f t="shared" si="83"/>
        <v>1</v>
      </c>
      <c r="AQ223" s="127">
        <f t="shared" si="84"/>
        <v>0</v>
      </c>
      <c r="AR223" s="169">
        <v>1</v>
      </c>
      <c r="AS223" s="41">
        <f t="shared" si="85"/>
        <v>0</v>
      </c>
      <c r="AT223" s="156">
        <v>12.23</v>
      </c>
      <c r="AU223" s="156"/>
      <c r="AV223" s="156">
        <f t="shared" si="86"/>
        <v>1</v>
      </c>
      <c r="AW223" s="156"/>
      <c r="AX223" s="156"/>
      <c r="AY223" s="156"/>
      <c r="AZ223" s="156"/>
      <c r="BA223" s="156" t="s">
        <v>123</v>
      </c>
      <c r="BB223" s="158"/>
      <c r="BC223" s="158"/>
      <c r="BD223" s="32">
        <v>1</v>
      </c>
    </row>
    <row r="224" spans="1:56" s="152" customFormat="1" ht="72">
      <c r="A224" s="153" t="s">
        <v>878</v>
      </c>
      <c r="B224" s="134" t="s">
        <v>18</v>
      </c>
      <c r="C224" s="134" t="s">
        <v>189</v>
      </c>
      <c r="D224" s="134">
        <v>304823</v>
      </c>
      <c r="E224" s="134" t="s">
        <v>983</v>
      </c>
      <c r="F224" s="134" t="s">
        <v>191</v>
      </c>
      <c r="G224" s="166">
        <v>0</v>
      </c>
      <c r="H224" s="27">
        <v>1</v>
      </c>
      <c r="I224" s="167">
        <v>4</v>
      </c>
      <c r="J224" s="134" t="s">
        <v>192</v>
      </c>
      <c r="K224" s="168">
        <v>25399321.642100003</v>
      </c>
      <c r="L224" s="211">
        <v>11736814.199999999</v>
      </c>
      <c r="M224" s="211" t="s">
        <v>90</v>
      </c>
      <c r="N224" s="212">
        <v>1</v>
      </c>
      <c r="O224" s="213">
        <v>45437</v>
      </c>
      <c r="P224" s="213">
        <v>45465</v>
      </c>
      <c r="Q224" s="211" t="s">
        <v>984</v>
      </c>
      <c r="R224" s="211">
        <v>44958</v>
      </c>
      <c r="S224" s="213" t="s">
        <v>985</v>
      </c>
      <c r="T224" s="213" t="s">
        <v>986</v>
      </c>
      <c r="U224" s="213" t="s">
        <v>987</v>
      </c>
      <c r="V224" s="213">
        <v>44719</v>
      </c>
      <c r="W224" s="213">
        <v>44768</v>
      </c>
      <c r="X224" s="211" t="s">
        <v>214</v>
      </c>
      <c r="Y224" s="211" t="s">
        <v>185</v>
      </c>
      <c r="Z224" s="129">
        <f t="shared" si="67"/>
        <v>0</v>
      </c>
      <c r="AA224" s="129">
        <f t="shared" si="68"/>
        <v>0</v>
      </c>
      <c r="AB224" s="129">
        <f t="shared" si="69"/>
        <v>0</v>
      </c>
      <c r="AC224" s="129">
        <f t="shared" si="70"/>
        <v>0</v>
      </c>
      <c r="AD224" s="129">
        <f t="shared" si="71"/>
        <v>1</v>
      </c>
      <c r="AE224" s="127">
        <f t="shared" si="72"/>
        <v>0</v>
      </c>
      <c r="AF224" s="129">
        <f t="shared" si="73"/>
        <v>0</v>
      </c>
      <c r="AG224" s="129">
        <f t="shared" si="74"/>
        <v>0</v>
      </c>
      <c r="AH224" s="129">
        <f t="shared" si="75"/>
        <v>0</v>
      </c>
      <c r="AI224" s="129">
        <f t="shared" si="76"/>
        <v>0</v>
      </c>
      <c r="AJ224" s="130">
        <f t="shared" si="77"/>
        <v>4</v>
      </c>
      <c r="AK224" s="128">
        <f t="shared" si="78"/>
        <v>0</v>
      </c>
      <c r="AL224" s="27">
        <f t="shared" si="79"/>
        <v>0</v>
      </c>
      <c r="AM224" s="27">
        <f t="shared" si="80"/>
        <v>0</v>
      </c>
      <c r="AN224" s="27">
        <f t="shared" si="81"/>
        <v>0</v>
      </c>
      <c r="AO224" s="27">
        <f t="shared" si="82"/>
        <v>0</v>
      </c>
      <c r="AP224" s="100">
        <f t="shared" si="83"/>
        <v>1</v>
      </c>
      <c r="AQ224" s="127">
        <f t="shared" si="84"/>
        <v>0</v>
      </c>
      <c r="AR224" s="169">
        <v>1</v>
      </c>
      <c r="AS224" s="41">
        <f t="shared" si="85"/>
        <v>0</v>
      </c>
      <c r="AT224" s="156">
        <v>12.23</v>
      </c>
      <c r="AU224" s="156"/>
      <c r="AV224" s="156">
        <f t="shared" si="86"/>
        <v>1</v>
      </c>
      <c r="AW224" s="156"/>
      <c r="AX224" s="156"/>
      <c r="AY224" s="156"/>
      <c r="AZ224" s="156"/>
      <c r="BA224" s="156" t="s">
        <v>123</v>
      </c>
      <c r="BB224" s="158"/>
      <c r="BC224" s="158"/>
      <c r="BD224" s="32">
        <v>1</v>
      </c>
    </row>
    <row r="225" spans="1:56" s="152" customFormat="1" ht="72">
      <c r="A225" s="153" t="s">
        <v>878</v>
      </c>
      <c r="B225" s="134" t="s">
        <v>18</v>
      </c>
      <c r="C225" s="134" t="s">
        <v>189</v>
      </c>
      <c r="D225" s="134">
        <v>132316</v>
      </c>
      <c r="E225" s="134" t="s">
        <v>988</v>
      </c>
      <c r="F225" s="134" t="s">
        <v>989</v>
      </c>
      <c r="G225" s="166">
        <v>0</v>
      </c>
      <c r="H225" s="27">
        <v>1</v>
      </c>
      <c r="I225" s="167">
        <v>4</v>
      </c>
      <c r="J225" s="134" t="s">
        <v>192</v>
      </c>
      <c r="K225" s="168">
        <v>23245664.4637</v>
      </c>
      <c r="L225" s="217">
        <v>21098025.140000001</v>
      </c>
      <c r="M225" s="27" t="s">
        <v>185</v>
      </c>
      <c r="N225" s="212">
        <v>1</v>
      </c>
      <c r="O225" s="218">
        <v>45616</v>
      </c>
      <c r="P225" s="218">
        <v>45799</v>
      </c>
      <c r="Q225" s="182" t="s">
        <v>990</v>
      </c>
      <c r="R225" s="182" t="s">
        <v>990</v>
      </c>
      <c r="S225" s="219">
        <v>45264</v>
      </c>
      <c r="T225" s="219">
        <v>45271</v>
      </c>
      <c r="U225" s="219">
        <v>45294</v>
      </c>
      <c r="V225" s="219">
        <v>45322</v>
      </c>
      <c r="W225" s="219">
        <v>45437</v>
      </c>
      <c r="X225" s="182" t="s">
        <v>214</v>
      </c>
      <c r="Y225" s="182"/>
      <c r="Z225" s="129">
        <f t="shared" si="67"/>
        <v>0</v>
      </c>
      <c r="AA225" s="129">
        <f t="shared" si="68"/>
        <v>0</v>
      </c>
      <c r="AB225" s="129">
        <f t="shared" si="69"/>
        <v>0</v>
      </c>
      <c r="AC225" s="129">
        <f t="shared" si="70"/>
        <v>0</v>
      </c>
      <c r="AD225" s="129">
        <f t="shared" si="71"/>
        <v>1</v>
      </c>
      <c r="AE225" s="127">
        <f t="shared" si="72"/>
        <v>0</v>
      </c>
      <c r="AF225" s="129">
        <f t="shared" si="73"/>
        <v>0</v>
      </c>
      <c r="AG225" s="129">
        <f t="shared" si="74"/>
        <v>0</v>
      </c>
      <c r="AH225" s="129">
        <f t="shared" si="75"/>
        <v>0</v>
      </c>
      <c r="AI225" s="129">
        <f t="shared" si="76"/>
        <v>0</v>
      </c>
      <c r="AJ225" s="130">
        <f t="shared" si="77"/>
        <v>4</v>
      </c>
      <c r="AK225" s="128">
        <f t="shared" si="78"/>
        <v>0</v>
      </c>
      <c r="AL225" s="27">
        <f t="shared" si="79"/>
        <v>0</v>
      </c>
      <c r="AM225" s="27">
        <f t="shared" si="80"/>
        <v>0</v>
      </c>
      <c r="AN225" s="27">
        <f t="shared" si="81"/>
        <v>0</v>
      </c>
      <c r="AO225" s="27">
        <f t="shared" si="82"/>
        <v>0</v>
      </c>
      <c r="AP225" s="28">
        <f t="shared" si="83"/>
        <v>1</v>
      </c>
      <c r="AQ225" s="127">
        <f t="shared" si="84"/>
        <v>0</v>
      </c>
      <c r="AR225" s="169">
        <v>1</v>
      </c>
      <c r="AS225" s="41">
        <f t="shared" si="85"/>
        <v>0</v>
      </c>
      <c r="AT225" s="156">
        <v>3.24</v>
      </c>
      <c r="AU225" s="156"/>
      <c r="AV225" s="156">
        <v>0</v>
      </c>
      <c r="AW225" s="156">
        <f>H225</f>
        <v>1</v>
      </c>
      <c r="AX225" s="156"/>
      <c r="AY225" s="156"/>
      <c r="AZ225" s="156"/>
      <c r="BA225" s="156" t="s">
        <v>662</v>
      </c>
      <c r="BB225" s="158"/>
      <c r="BC225" s="158"/>
      <c r="BD225" s="32">
        <v>1</v>
      </c>
    </row>
    <row r="226" spans="1:56" s="152" customFormat="1" ht="72">
      <c r="A226" s="153" t="s">
        <v>878</v>
      </c>
      <c r="B226" s="134" t="s">
        <v>18</v>
      </c>
      <c r="C226" s="134" t="s">
        <v>189</v>
      </c>
      <c r="D226" s="134">
        <v>132317</v>
      </c>
      <c r="E226" s="134" t="s">
        <v>991</v>
      </c>
      <c r="F226" s="134" t="s">
        <v>989</v>
      </c>
      <c r="G226" s="166">
        <v>0</v>
      </c>
      <c r="H226" s="27">
        <v>1</v>
      </c>
      <c r="I226" s="167">
        <v>4</v>
      </c>
      <c r="J226" s="134" t="s">
        <v>192</v>
      </c>
      <c r="K226" s="168">
        <v>21422137.7841</v>
      </c>
      <c r="L226" s="211">
        <v>21036508.359999999</v>
      </c>
      <c r="M226" s="211" t="s">
        <v>90</v>
      </c>
      <c r="N226" s="212">
        <v>1</v>
      </c>
      <c r="O226" s="213">
        <v>44923</v>
      </c>
      <c r="P226" s="213">
        <v>45083</v>
      </c>
      <c r="Q226" s="211" t="s">
        <v>992</v>
      </c>
      <c r="R226" s="211" t="s">
        <v>993</v>
      </c>
      <c r="S226" s="213">
        <v>45110</v>
      </c>
      <c r="T226" s="213">
        <v>45117</v>
      </c>
      <c r="U226" s="213">
        <v>45131</v>
      </c>
      <c r="V226" s="213">
        <v>45152</v>
      </c>
      <c r="W226" s="213">
        <v>45163</v>
      </c>
      <c r="X226" s="211" t="s">
        <v>994</v>
      </c>
      <c r="Y226" s="211" t="s">
        <v>185</v>
      </c>
      <c r="Z226" s="129">
        <f t="shared" si="67"/>
        <v>0</v>
      </c>
      <c r="AA226" s="129">
        <f t="shared" si="68"/>
        <v>0</v>
      </c>
      <c r="AB226" s="129">
        <f t="shared" si="69"/>
        <v>0</v>
      </c>
      <c r="AC226" s="129">
        <f t="shared" si="70"/>
        <v>0</v>
      </c>
      <c r="AD226" s="129">
        <f t="shared" si="71"/>
        <v>1</v>
      </c>
      <c r="AE226" s="127">
        <f t="shared" si="72"/>
        <v>0</v>
      </c>
      <c r="AF226" s="129">
        <f t="shared" si="73"/>
        <v>0</v>
      </c>
      <c r="AG226" s="129">
        <f t="shared" si="74"/>
        <v>0</v>
      </c>
      <c r="AH226" s="129">
        <f t="shared" si="75"/>
        <v>0</v>
      </c>
      <c r="AI226" s="129">
        <f t="shared" si="76"/>
        <v>0</v>
      </c>
      <c r="AJ226" s="130">
        <f t="shared" si="77"/>
        <v>4</v>
      </c>
      <c r="AK226" s="128">
        <f t="shared" si="78"/>
        <v>0</v>
      </c>
      <c r="AL226" s="27">
        <f t="shared" si="79"/>
        <v>0</v>
      </c>
      <c r="AM226" s="27">
        <f t="shared" si="80"/>
        <v>0</v>
      </c>
      <c r="AN226" s="27">
        <f t="shared" si="81"/>
        <v>0</v>
      </c>
      <c r="AO226" s="27">
        <f t="shared" si="82"/>
        <v>0</v>
      </c>
      <c r="AP226" s="100">
        <f t="shared" si="83"/>
        <v>1</v>
      </c>
      <c r="AQ226" s="127">
        <f t="shared" si="84"/>
        <v>0</v>
      </c>
      <c r="AR226" s="169">
        <v>1</v>
      </c>
      <c r="AS226" s="41">
        <f t="shared" si="85"/>
        <v>0</v>
      </c>
      <c r="AT226" s="156">
        <v>12.23</v>
      </c>
      <c r="AU226" s="156"/>
      <c r="AV226" s="156">
        <f>H226</f>
        <v>1</v>
      </c>
      <c r="AW226" s="156"/>
      <c r="AX226" s="156"/>
      <c r="AY226" s="156"/>
      <c r="AZ226" s="156"/>
      <c r="BA226" s="156" t="s">
        <v>123</v>
      </c>
      <c r="BB226" s="158"/>
      <c r="BC226" s="158"/>
      <c r="BD226" s="32">
        <v>1</v>
      </c>
    </row>
    <row r="227" spans="1:56" s="152" customFormat="1" ht="72">
      <c r="A227" s="153" t="s">
        <v>878</v>
      </c>
      <c r="B227" s="134" t="s">
        <v>18</v>
      </c>
      <c r="C227" s="134" t="s">
        <v>196</v>
      </c>
      <c r="D227" s="134">
        <v>132186</v>
      </c>
      <c r="E227" s="134" t="s">
        <v>995</v>
      </c>
      <c r="F227" s="134" t="s">
        <v>420</v>
      </c>
      <c r="G227" s="166">
        <v>1</v>
      </c>
      <c r="H227" s="27">
        <v>1</v>
      </c>
      <c r="I227" s="167">
        <v>4</v>
      </c>
      <c r="J227" s="134" t="s">
        <v>192</v>
      </c>
      <c r="K227" s="168">
        <v>20882792.885599997</v>
      </c>
      <c r="L227" s="211">
        <v>17970756.579999998</v>
      </c>
      <c r="M227" s="211" t="s">
        <v>90</v>
      </c>
      <c r="N227" s="212">
        <v>1</v>
      </c>
      <c r="O227" s="213">
        <v>44923</v>
      </c>
      <c r="P227" s="213">
        <v>44900</v>
      </c>
      <c r="Q227" s="211" t="s">
        <v>996</v>
      </c>
      <c r="R227" s="211" t="s">
        <v>996</v>
      </c>
      <c r="S227" s="213">
        <v>44651</v>
      </c>
      <c r="T227" s="213">
        <v>44658</v>
      </c>
      <c r="U227" s="213">
        <v>44672</v>
      </c>
      <c r="V227" s="213">
        <v>44691</v>
      </c>
      <c r="W227" s="213">
        <v>44700</v>
      </c>
      <c r="X227" s="211" t="s">
        <v>232</v>
      </c>
      <c r="Y227" s="211">
        <v>0</v>
      </c>
      <c r="Z227" s="129">
        <f t="shared" si="67"/>
        <v>0</v>
      </c>
      <c r="AA227" s="129">
        <f t="shared" si="68"/>
        <v>0</v>
      </c>
      <c r="AB227" s="129">
        <f t="shared" si="69"/>
        <v>0</v>
      </c>
      <c r="AC227" s="129">
        <f t="shared" si="70"/>
        <v>0</v>
      </c>
      <c r="AD227" s="129">
        <f t="shared" si="71"/>
        <v>1</v>
      </c>
      <c r="AE227" s="127">
        <f t="shared" si="72"/>
        <v>0</v>
      </c>
      <c r="AF227" s="129">
        <f t="shared" si="73"/>
        <v>0</v>
      </c>
      <c r="AG227" s="129">
        <f t="shared" si="74"/>
        <v>0</v>
      </c>
      <c r="AH227" s="129">
        <f t="shared" si="75"/>
        <v>0</v>
      </c>
      <c r="AI227" s="129">
        <f t="shared" si="76"/>
        <v>0</v>
      </c>
      <c r="AJ227" s="130">
        <f t="shared" si="77"/>
        <v>4</v>
      </c>
      <c r="AK227" s="128">
        <f t="shared" si="78"/>
        <v>0</v>
      </c>
      <c r="AL227" s="27">
        <f t="shared" si="79"/>
        <v>0</v>
      </c>
      <c r="AM227" s="27">
        <f t="shared" si="80"/>
        <v>0</v>
      </c>
      <c r="AN227" s="27">
        <f t="shared" si="81"/>
        <v>0</v>
      </c>
      <c r="AO227" s="27">
        <f t="shared" si="82"/>
        <v>0</v>
      </c>
      <c r="AP227" s="28">
        <f t="shared" si="83"/>
        <v>1</v>
      </c>
      <c r="AQ227" s="127">
        <f t="shared" si="84"/>
        <v>0</v>
      </c>
      <c r="AR227" s="169">
        <v>1</v>
      </c>
      <c r="AS227" s="41">
        <f t="shared" si="85"/>
        <v>0</v>
      </c>
      <c r="AT227" s="156">
        <v>3.24</v>
      </c>
      <c r="AU227" s="156"/>
      <c r="AV227" s="156">
        <f>H227</f>
        <v>1</v>
      </c>
      <c r="AW227" s="156"/>
      <c r="AX227" s="156"/>
      <c r="AY227" s="156"/>
      <c r="AZ227" s="156"/>
      <c r="BA227" s="156" t="s">
        <v>662</v>
      </c>
      <c r="BB227" s="158"/>
      <c r="BC227" s="158"/>
      <c r="BD227" s="32">
        <v>1</v>
      </c>
    </row>
    <row r="228" spans="1:56" s="152" customFormat="1" ht="72">
      <c r="A228" s="153" t="s">
        <v>878</v>
      </c>
      <c r="B228" s="134" t="s">
        <v>18</v>
      </c>
      <c r="C228" s="134" t="s">
        <v>196</v>
      </c>
      <c r="D228" s="134">
        <v>132207</v>
      </c>
      <c r="E228" s="134" t="s">
        <v>997</v>
      </c>
      <c r="F228" s="134" t="s">
        <v>998</v>
      </c>
      <c r="G228" s="166">
        <v>1</v>
      </c>
      <c r="H228" s="27">
        <v>1</v>
      </c>
      <c r="I228" s="167">
        <v>4</v>
      </c>
      <c r="J228" s="134" t="s">
        <v>192</v>
      </c>
      <c r="K228" s="168">
        <v>20884952.760499999</v>
      </c>
      <c r="L228" s="211">
        <v>16246968.08</v>
      </c>
      <c r="M228" s="211" t="s">
        <v>90</v>
      </c>
      <c r="N228" s="212">
        <v>1</v>
      </c>
      <c r="O228" s="213">
        <v>44923</v>
      </c>
      <c r="P228" s="213">
        <v>45003</v>
      </c>
      <c r="Q228" s="211" t="s">
        <v>999</v>
      </c>
      <c r="R228" s="211" t="s">
        <v>999</v>
      </c>
      <c r="S228" s="213">
        <v>44651</v>
      </c>
      <c r="T228" s="213">
        <v>44658</v>
      </c>
      <c r="U228" s="213">
        <v>44672</v>
      </c>
      <c r="V228" s="213">
        <v>44691</v>
      </c>
      <c r="W228" s="213">
        <v>44700</v>
      </c>
      <c r="X228" s="211" t="s">
        <v>169</v>
      </c>
      <c r="Y228" s="211">
        <v>0</v>
      </c>
      <c r="Z228" s="129">
        <f t="shared" si="67"/>
        <v>0</v>
      </c>
      <c r="AA228" s="129">
        <f t="shared" si="68"/>
        <v>0</v>
      </c>
      <c r="AB228" s="129">
        <f t="shared" si="69"/>
        <v>0</v>
      </c>
      <c r="AC228" s="129">
        <f t="shared" si="70"/>
        <v>0</v>
      </c>
      <c r="AD228" s="129">
        <f t="shared" si="71"/>
        <v>1</v>
      </c>
      <c r="AE228" s="127">
        <f t="shared" si="72"/>
        <v>0</v>
      </c>
      <c r="AF228" s="129">
        <f t="shared" si="73"/>
        <v>0</v>
      </c>
      <c r="AG228" s="129">
        <f t="shared" si="74"/>
        <v>0</v>
      </c>
      <c r="AH228" s="129">
        <f t="shared" si="75"/>
        <v>0</v>
      </c>
      <c r="AI228" s="129">
        <f t="shared" si="76"/>
        <v>0</v>
      </c>
      <c r="AJ228" s="130">
        <f t="shared" si="77"/>
        <v>4</v>
      </c>
      <c r="AK228" s="128">
        <f t="shared" si="78"/>
        <v>0</v>
      </c>
      <c r="AL228" s="27">
        <f t="shared" si="79"/>
        <v>0</v>
      </c>
      <c r="AM228" s="27">
        <f t="shared" si="80"/>
        <v>0</v>
      </c>
      <c r="AN228" s="27">
        <f t="shared" si="81"/>
        <v>0</v>
      </c>
      <c r="AO228" s="27">
        <f t="shared" si="82"/>
        <v>0</v>
      </c>
      <c r="AP228" s="28">
        <f t="shared" si="83"/>
        <v>1</v>
      </c>
      <c r="AQ228" s="127">
        <f t="shared" si="84"/>
        <v>0</v>
      </c>
      <c r="AR228" s="169">
        <v>1</v>
      </c>
      <c r="AS228" s="41">
        <f t="shared" si="85"/>
        <v>0</v>
      </c>
      <c r="AT228" s="156">
        <v>3.24</v>
      </c>
      <c r="AU228" s="156"/>
      <c r="AV228" s="156">
        <f>H228</f>
        <v>1</v>
      </c>
      <c r="AW228" s="156"/>
      <c r="AX228" s="156"/>
      <c r="AY228" s="156"/>
      <c r="AZ228" s="156"/>
      <c r="BA228" s="156" t="s">
        <v>662</v>
      </c>
      <c r="BB228" s="158"/>
      <c r="BC228" s="158"/>
      <c r="BD228" s="32">
        <v>1</v>
      </c>
    </row>
    <row r="229" spans="1:56" s="152" customFormat="1" ht="90">
      <c r="A229" s="153" t="s">
        <v>878</v>
      </c>
      <c r="B229" s="134" t="s">
        <v>18</v>
      </c>
      <c r="C229" s="134" t="s">
        <v>208</v>
      </c>
      <c r="D229" s="134">
        <v>132349</v>
      </c>
      <c r="E229" s="134" t="s">
        <v>1000</v>
      </c>
      <c r="F229" s="134" t="s">
        <v>1001</v>
      </c>
      <c r="G229" s="166">
        <v>2</v>
      </c>
      <c r="H229" s="27">
        <v>1</v>
      </c>
      <c r="I229" s="167">
        <v>5</v>
      </c>
      <c r="J229" s="134" t="s">
        <v>1002</v>
      </c>
      <c r="K229" s="168">
        <v>17775494.1415</v>
      </c>
      <c r="L229" s="211">
        <v>17586011.079999998</v>
      </c>
      <c r="M229" s="211" t="s">
        <v>185</v>
      </c>
      <c r="N229" s="212">
        <v>1</v>
      </c>
      <c r="O229" s="213">
        <v>45476</v>
      </c>
      <c r="P229" s="213">
        <v>45236</v>
      </c>
      <c r="Q229" s="211" t="s">
        <v>1003</v>
      </c>
      <c r="R229" s="211" t="s">
        <v>1004</v>
      </c>
      <c r="S229" s="213">
        <v>45250</v>
      </c>
      <c r="T229" s="213">
        <v>45259</v>
      </c>
      <c r="U229" s="213">
        <v>45273</v>
      </c>
      <c r="V229" s="213">
        <v>45286</v>
      </c>
      <c r="W229" s="213">
        <v>45296</v>
      </c>
      <c r="X229" s="211" t="s">
        <v>1005</v>
      </c>
      <c r="Y229" s="211" t="s">
        <v>1006</v>
      </c>
      <c r="Z229" s="129">
        <f t="shared" si="67"/>
        <v>0</v>
      </c>
      <c r="AA229" s="129">
        <f t="shared" si="68"/>
        <v>0</v>
      </c>
      <c r="AB229" s="129">
        <f t="shared" si="69"/>
        <v>0</v>
      </c>
      <c r="AC229" s="129">
        <f t="shared" si="70"/>
        <v>0</v>
      </c>
      <c r="AD229" s="129">
        <f t="shared" si="71"/>
        <v>1</v>
      </c>
      <c r="AE229" s="127">
        <f t="shared" si="72"/>
        <v>0</v>
      </c>
      <c r="AF229" s="129">
        <f t="shared" si="73"/>
        <v>0</v>
      </c>
      <c r="AG229" s="129">
        <f t="shared" si="74"/>
        <v>0</v>
      </c>
      <c r="AH229" s="129">
        <f t="shared" si="75"/>
        <v>0</v>
      </c>
      <c r="AI229" s="129">
        <f t="shared" si="76"/>
        <v>0</v>
      </c>
      <c r="AJ229" s="130">
        <f t="shared" si="77"/>
        <v>5</v>
      </c>
      <c r="AK229" s="128">
        <f t="shared" si="78"/>
        <v>0</v>
      </c>
      <c r="AL229" s="27">
        <f t="shared" si="79"/>
        <v>0</v>
      </c>
      <c r="AM229" s="27">
        <f t="shared" si="80"/>
        <v>0</v>
      </c>
      <c r="AN229" s="27">
        <f t="shared" si="81"/>
        <v>0</v>
      </c>
      <c r="AO229" s="27">
        <f t="shared" si="82"/>
        <v>0</v>
      </c>
      <c r="AP229" s="28">
        <f t="shared" si="83"/>
        <v>1</v>
      </c>
      <c r="AQ229" s="127">
        <f t="shared" si="84"/>
        <v>0</v>
      </c>
      <c r="AR229" s="169">
        <v>1</v>
      </c>
      <c r="AS229" s="41">
        <f t="shared" si="85"/>
        <v>0</v>
      </c>
      <c r="AT229" s="156">
        <v>3.24</v>
      </c>
      <c r="AU229" s="156"/>
      <c r="AV229" s="156">
        <v>0</v>
      </c>
      <c r="AW229" s="156">
        <f t="shared" ref="AW229:AW234" si="87">H229</f>
        <v>1</v>
      </c>
      <c r="AX229" s="156"/>
      <c r="AY229" s="156"/>
      <c r="AZ229" s="156"/>
      <c r="BA229" s="156" t="s">
        <v>662</v>
      </c>
      <c r="BB229" s="158"/>
      <c r="BC229" s="158"/>
      <c r="BD229" s="32">
        <v>1</v>
      </c>
    </row>
    <row r="230" spans="1:56" s="152" customFormat="1" ht="90">
      <c r="A230" s="153" t="s">
        <v>878</v>
      </c>
      <c r="B230" s="134" t="s">
        <v>18</v>
      </c>
      <c r="C230" s="134" t="s">
        <v>208</v>
      </c>
      <c r="D230" s="134">
        <v>132463</v>
      </c>
      <c r="E230" s="134" t="s">
        <v>1007</v>
      </c>
      <c r="F230" s="134" t="s">
        <v>1008</v>
      </c>
      <c r="G230" s="166">
        <v>2</v>
      </c>
      <c r="H230" s="27">
        <v>1</v>
      </c>
      <c r="I230" s="167">
        <v>4</v>
      </c>
      <c r="J230" s="134" t="s">
        <v>1009</v>
      </c>
      <c r="K230" s="168">
        <v>17220573.810799997</v>
      </c>
      <c r="L230" s="211">
        <v>10698569.48</v>
      </c>
      <c r="M230" s="211" t="s">
        <v>90</v>
      </c>
      <c r="N230" s="212">
        <v>1</v>
      </c>
      <c r="O230" s="213">
        <v>45286</v>
      </c>
      <c r="P230" s="213">
        <v>45411</v>
      </c>
      <c r="Q230" s="211" t="s">
        <v>1010</v>
      </c>
      <c r="R230" s="211" t="s">
        <v>1011</v>
      </c>
      <c r="S230" s="213">
        <v>45054</v>
      </c>
      <c r="T230" s="213">
        <v>45062</v>
      </c>
      <c r="U230" s="213">
        <v>45075</v>
      </c>
      <c r="V230" s="213">
        <v>45096</v>
      </c>
      <c r="W230" s="213">
        <v>45099</v>
      </c>
      <c r="X230" s="211" t="s">
        <v>1012</v>
      </c>
      <c r="Y230" s="211">
        <v>0</v>
      </c>
      <c r="Z230" s="129">
        <f t="shared" si="67"/>
        <v>0</v>
      </c>
      <c r="AA230" s="129">
        <f t="shared" si="68"/>
        <v>0</v>
      </c>
      <c r="AB230" s="129">
        <f t="shared" si="69"/>
        <v>0</v>
      </c>
      <c r="AC230" s="129">
        <f t="shared" si="70"/>
        <v>0</v>
      </c>
      <c r="AD230" s="129">
        <f t="shared" si="71"/>
        <v>1</v>
      </c>
      <c r="AE230" s="127">
        <f t="shared" si="72"/>
        <v>0</v>
      </c>
      <c r="AF230" s="129">
        <f t="shared" si="73"/>
        <v>0</v>
      </c>
      <c r="AG230" s="129">
        <f t="shared" si="74"/>
        <v>0</v>
      </c>
      <c r="AH230" s="129">
        <f t="shared" si="75"/>
        <v>0</v>
      </c>
      <c r="AI230" s="129">
        <f t="shared" si="76"/>
        <v>0</v>
      </c>
      <c r="AJ230" s="130">
        <f t="shared" si="77"/>
        <v>4</v>
      </c>
      <c r="AK230" s="128">
        <f t="shared" si="78"/>
        <v>0</v>
      </c>
      <c r="AL230" s="27">
        <f t="shared" si="79"/>
        <v>0</v>
      </c>
      <c r="AM230" s="27">
        <f t="shared" si="80"/>
        <v>0</v>
      </c>
      <c r="AN230" s="27">
        <f t="shared" si="81"/>
        <v>0</v>
      </c>
      <c r="AO230" s="27">
        <f t="shared" si="82"/>
        <v>0</v>
      </c>
      <c r="AP230" s="28">
        <f t="shared" si="83"/>
        <v>1</v>
      </c>
      <c r="AQ230" s="127">
        <f t="shared" si="84"/>
        <v>0</v>
      </c>
      <c r="AR230" s="169">
        <v>1</v>
      </c>
      <c r="AS230" s="41">
        <f t="shared" si="85"/>
        <v>0</v>
      </c>
      <c r="AT230" s="156">
        <v>3.24</v>
      </c>
      <c r="AU230" s="156"/>
      <c r="AV230" s="156">
        <v>0</v>
      </c>
      <c r="AW230" s="156">
        <f t="shared" si="87"/>
        <v>1</v>
      </c>
      <c r="AX230" s="156"/>
      <c r="AY230" s="156"/>
      <c r="AZ230" s="156"/>
      <c r="BA230" s="156" t="s">
        <v>662</v>
      </c>
      <c r="BB230" s="158"/>
      <c r="BC230" s="158"/>
      <c r="BD230" s="32">
        <v>1</v>
      </c>
    </row>
    <row r="231" spans="1:56" s="152" customFormat="1" ht="108">
      <c r="A231" s="153" t="s">
        <v>878</v>
      </c>
      <c r="B231" s="134" t="s">
        <v>18</v>
      </c>
      <c r="C231" s="134" t="s">
        <v>208</v>
      </c>
      <c r="D231" s="134">
        <v>132528</v>
      </c>
      <c r="E231" s="134" t="s">
        <v>1013</v>
      </c>
      <c r="F231" s="134" t="s">
        <v>1014</v>
      </c>
      <c r="G231" s="166">
        <v>2</v>
      </c>
      <c r="H231" s="27">
        <v>1</v>
      </c>
      <c r="I231" s="167">
        <v>5</v>
      </c>
      <c r="J231" s="134" t="s">
        <v>1015</v>
      </c>
      <c r="K231" s="168">
        <v>19503501.202300001</v>
      </c>
      <c r="L231" s="211">
        <v>15072295.699999999</v>
      </c>
      <c r="M231" s="211" t="s">
        <v>90</v>
      </c>
      <c r="N231" s="212">
        <v>1</v>
      </c>
      <c r="O231" s="213">
        <v>45237</v>
      </c>
      <c r="P231" s="213" t="s">
        <v>1016</v>
      </c>
      <c r="Q231" s="211" t="s">
        <v>1017</v>
      </c>
      <c r="R231" s="211" t="s">
        <v>1018</v>
      </c>
      <c r="S231" s="213">
        <v>45054</v>
      </c>
      <c r="T231" s="213">
        <v>45062</v>
      </c>
      <c r="U231" s="213">
        <v>45075</v>
      </c>
      <c r="V231" s="213">
        <v>45096</v>
      </c>
      <c r="W231" s="213">
        <v>45099</v>
      </c>
      <c r="X231" s="211" t="s">
        <v>1019</v>
      </c>
      <c r="Y231" s="211">
        <v>0</v>
      </c>
      <c r="Z231" s="129">
        <f t="shared" si="67"/>
        <v>0</v>
      </c>
      <c r="AA231" s="129">
        <f t="shared" si="68"/>
        <v>0</v>
      </c>
      <c r="AB231" s="129">
        <f t="shared" si="69"/>
        <v>0</v>
      </c>
      <c r="AC231" s="129">
        <f t="shared" si="70"/>
        <v>0</v>
      </c>
      <c r="AD231" s="129">
        <f t="shared" si="71"/>
        <v>1</v>
      </c>
      <c r="AE231" s="127">
        <f t="shared" si="72"/>
        <v>0</v>
      </c>
      <c r="AF231" s="129">
        <f t="shared" si="73"/>
        <v>0</v>
      </c>
      <c r="AG231" s="129">
        <f t="shared" si="74"/>
        <v>0</v>
      </c>
      <c r="AH231" s="129">
        <f t="shared" si="75"/>
        <v>0</v>
      </c>
      <c r="AI231" s="129">
        <f t="shared" si="76"/>
        <v>0</v>
      </c>
      <c r="AJ231" s="130">
        <f t="shared" si="77"/>
        <v>5</v>
      </c>
      <c r="AK231" s="128">
        <f t="shared" si="78"/>
        <v>0</v>
      </c>
      <c r="AL231" s="27">
        <f t="shared" si="79"/>
        <v>0</v>
      </c>
      <c r="AM231" s="27">
        <f t="shared" si="80"/>
        <v>0</v>
      </c>
      <c r="AN231" s="27">
        <f t="shared" si="81"/>
        <v>0</v>
      </c>
      <c r="AO231" s="27">
        <f t="shared" si="82"/>
        <v>0</v>
      </c>
      <c r="AP231" s="28">
        <f t="shared" si="83"/>
        <v>1</v>
      </c>
      <c r="AQ231" s="127">
        <f t="shared" si="84"/>
        <v>0</v>
      </c>
      <c r="AR231" s="169">
        <v>1</v>
      </c>
      <c r="AS231" s="41">
        <f t="shared" si="85"/>
        <v>0</v>
      </c>
      <c r="AT231" s="156">
        <v>3.24</v>
      </c>
      <c r="AU231" s="156"/>
      <c r="AV231" s="156">
        <v>0</v>
      </c>
      <c r="AW231" s="156">
        <f t="shared" si="87"/>
        <v>1</v>
      </c>
      <c r="AX231" s="156"/>
      <c r="AY231" s="156"/>
      <c r="AZ231" s="156"/>
      <c r="BA231" s="156" t="s">
        <v>662</v>
      </c>
      <c r="BB231" s="158"/>
      <c r="BC231" s="158"/>
      <c r="BD231" s="32">
        <v>1</v>
      </c>
    </row>
    <row r="232" spans="1:56" s="152" customFormat="1" ht="108">
      <c r="A232" s="153" t="s">
        <v>878</v>
      </c>
      <c r="B232" s="134" t="s">
        <v>18</v>
      </c>
      <c r="C232" s="134" t="s">
        <v>208</v>
      </c>
      <c r="D232" s="134">
        <v>132547</v>
      </c>
      <c r="E232" s="134" t="s">
        <v>1020</v>
      </c>
      <c r="F232" s="134" t="s">
        <v>1021</v>
      </c>
      <c r="G232" s="166">
        <v>2</v>
      </c>
      <c r="H232" s="27">
        <v>1</v>
      </c>
      <c r="I232" s="167">
        <v>4</v>
      </c>
      <c r="J232" s="134" t="s">
        <v>1022</v>
      </c>
      <c r="K232" s="168">
        <v>17808072.6712</v>
      </c>
      <c r="L232" s="211" t="s">
        <v>1023</v>
      </c>
      <c r="M232" s="211" t="s">
        <v>185</v>
      </c>
      <c r="N232" s="212">
        <v>1</v>
      </c>
      <c r="O232" s="213">
        <v>45125</v>
      </c>
      <c r="P232" s="213">
        <v>45324</v>
      </c>
      <c r="Q232" s="211" t="s">
        <v>1024</v>
      </c>
      <c r="R232" s="211" t="s">
        <v>1025</v>
      </c>
      <c r="S232" s="213">
        <v>44923</v>
      </c>
      <c r="T232" s="213">
        <v>44931</v>
      </c>
      <c r="U232" s="213">
        <v>44943</v>
      </c>
      <c r="V232" s="213">
        <v>44958</v>
      </c>
      <c r="W232" s="213">
        <v>44960</v>
      </c>
      <c r="X232" s="211" t="s">
        <v>1026</v>
      </c>
      <c r="Y232" s="211" t="s">
        <v>376</v>
      </c>
      <c r="Z232" s="129">
        <f t="shared" si="67"/>
        <v>0</v>
      </c>
      <c r="AA232" s="129">
        <f t="shared" si="68"/>
        <v>0</v>
      </c>
      <c r="AB232" s="129">
        <f t="shared" si="69"/>
        <v>0</v>
      </c>
      <c r="AC232" s="129">
        <f t="shared" si="70"/>
        <v>0</v>
      </c>
      <c r="AD232" s="129">
        <f t="shared" si="71"/>
        <v>1</v>
      </c>
      <c r="AE232" s="127">
        <f t="shared" si="72"/>
        <v>0</v>
      </c>
      <c r="AF232" s="129">
        <f t="shared" si="73"/>
        <v>0</v>
      </c>
      <c r="AG232" s="129">
        <f t="shared" si="74"/>
        <v>0</v>
      </c>
      <c r="AH232" s="129">
        <f t="shared" si="75"/>
        <v>0</v>
      </c>
      <c r="AI232" s="129">
        <f t="shared" si="76"/>
        <v>0</v>
      </c>
      <c r="AJ232" s="130">
        <f t="shared" si="77"/>
        <v>4</v>
      </c>
      <c r="AK232" s="128">
        <f t="shared" si="78"/>
        <v>0</v>
      </c>
      <c r="AL232" s="27">
        <f t="shared" si="79"/>
        <v>0</v>
      </c>
      <c r="AM232" s="27">
        <f t="shared" si="80"/>
        <v>0</v>
      </c>
      <c r="AN232" s="27">
        <f t="shared" si="81"/>
        <v>0</v>
      </c>
      <c r="AO232" s="27">
        <f t="shared" si="82"/>
        <v>0</v>
      </c>
      <c r="AP232" s="28">
        <f t="shared" si="83"/>
        <v>1</v>
      </c>
      <c r="AQ232" s="127">
        <f t="shared" si="84"/>
        <v>0</v>
      </c>
      <c r="AR232" s="169">
        <v>1</v>
      </c>
      <c r="AS232" s="41">
        <f t="shared" si="85"/>
        <v>0</v>
      </c>
      <c r="AT232" s="156">
        <v>3.24</v>
      </c>
      <c r="AU232" s="156"/>
      <c r="AV232" s="156">
        <v>0</v>
      </c>
      <c r="AW232" s="156">
        <f t="shared" si="87"/>
        <v>1</v>
      </c>
      <c r="AX232" s="156"/>
      <c r="AY232" s="156"/>
      <c r="AZ232" s="156"/>
      <c r="BA232" s="156" t="s">
        <v>662</v>
      </c>
      <c r="BB232" s="158"/>
      <c r="BC232" s="158"/>
      <c r="BD232" s="32">
        <v>1</v>
      </c>
    </row>
    <row r="233" spans="1:56" s="152" customFormat="1" ht="108">
      <c r="A233" s="153" t="s">
        <v>878</v>
      </c>
      <c r="B233" s="134" t="s">
        <v>18</v>
      </c>
      <c r="C233" s="134" t="s">
        <v>220</v>
      </c>
      <c r="D233" s="134">
        <v>214548</v>
      </c>
      <c r="E233" s="134" t="s">
        <v>1027</v>
      </c>
      <c r="F233" s="134" t="s">
        <v>1028</v>
      </c>
      <c r="G233" s="166">
        <v>1</v>
      </c>
      <c r="H233" s="27">
        <v>1</v>
      </c>
      <c r="I233" s="167">
        <v>4</v>
      </c>
      <c r="J233" s="134" t="s">
        <v>1029</v>
      </c>
      <c r="K233" s="168">
        <v>21084577.876800001</v>
      </c>
      <c r="L233" s="211">
        <v>17818880.190000001</v>
      </c>
      <c r="M233" s="211" t="s">
        <v>90</v>
      </c>
      <c r="N233" s="212">
        <v>1</v>
      </c>
      <c r="O233" s="213">
        <v>45427</v>
      </c>
      <c r="P233" s="213">
        <v>45505</v>
      </c>
      <c r="Q233" s="211" t="s">
        <v>1030</v>
      </c>
      <c r="R233" s="211" t="s">
        <v>1030</v>
      </c>
      <c r="S233" s="213">
        <v>45103</v>
      </c>
      <c r="T233" s="213">
        <v>45110</v>
      </c>
      <c r="U233" s="213">
        <v>45124</v>
      </c>
      <c r="V233" s="213">
        <v>45153</v>
      </c>
      <c r="W233" s="213">
        <v>45182</v>
      </c>
      <c r="X233" s="211" t="s">
        <v>1031</v>
      </c>
      <c r="Y233" s="211" t="s">
        <v>1032</v>
      </c>
      <c r="Z233" s="129">
        <f t="shared" si="67"/>
        <v>0</v>
      </c>
      <c r="AA233" s="129">
        <f t="shared" si="68"/>
        <v>0</v>
      </c>
      <c r="AB233" s="129">
        <f t="shared" si="69"/>
        <v>0</v>
      </c>
      <c r="AC233" s="129">
        <f t="shared" si="70"/>
        <v>0</v>
      </c>
      <c r="AD233" s="129">
        <f t="shared" si="71"/>
        <v>1</v>
      </c>
      <c r="AE233" s="127">
        <f t="shared" si="72"/>
        <v>0</v>
      </c>
      <c r="AF233" s="129">
        <f t="shared" si="73"/>
        <v>0</v>
      </c>
      <c r="AG233" s="129">
        <f t="shared" si="74"/>
        <v>0</v>
      </c>
      <c r="AH233" s="129">
        <f t="shared" si="75"/>
        <v>0</v>
      </c>
      <c r="AI233" s="129">
        <f t="shared" si="76"/>
        <v>0</v>
      </c>
      <c r="AJ233" s="130">
        <f t="shared" si="77"/>
        <v>4</v>
      </c>
      <c r="AK233" s="128">
        <f t="shared" si="78"/>
        <v>0</v>
      </c>
      <c r="AL233" s="27">
        <f t="shared" si="79"/>
        <v>0</v>
      </c>
      <c r="AM233" s="27">
        <f t="shared" si="80"/>
        <v>0</v>
      </c>
      <c r="AN233" s="27">
        <f t="shared" si="81"/>
        <v>0</v>
      </c>
      <c r="AO233" s="27">
        <f t="shared" si="82"/>
        <v>0</v>
      </c>
      <c r="AP233" s="100">
        <f t="shared" si="83"/>
        <v>1</v>
      </c>
      <c r="AQ233" s="127">
        <f t="shared" si="84"/>
        <v>0</v>
      </c>
      <c r="AR233" s="169">
        <v>1</v>
      </c>
      <c r="AS233" s="41">
        <f t="shared" si="85"/>
        <v>0</v>
      </c>
      <c r="AT233" s="156">
        <v>12.23</v>
      </c>
      <c r="AU233" s="156"/>
      <c r="AV233" s="156">
        <v>0</v>
      </c>
      <c r="AW233" s="156">
        <f t="shared" si="87"/>
        <v>1</v>
      </c>
      <c r="AX233" s="156"/>
      <c r="AY233" s="156"/>
      <c r="AZ233" s="156"/>
      <c r="BA233" s="156" t="s">
        <v>123</v>
      </c>
      <c r="BB233" s="158"/>
      <c r="BC233" s="158"/>
      <c r="BD233" s="32">
        <v>1</v>
      </c>
    </row>
    <row r="234" spans="1:56" s="152" customFormat="1" ht="54">
      <c r="A234" s="153" t="s">
        <v>878</v>
      </c>
      <c r="B234" s="134" t="s">
        <v>20</v>
      </c>
      <c r="C234" s="134" t="s">
        <v>1033</v>
      </c>
      <c r="D234" s="134">
        <v>102319</v>
      </c>
      <c r="E234" s="134" t="s">
        <v>1034</v>
      </c>
      <c r="F234" s="134" t="s">
        <v>1035</v>
      </c>
      <c r="G234" s="166">
        <v>0</v>
      </c>
      <c r="H234" s="40">
        <v>1</v>
      </c>
      <c r="I234" s="167">
        <v>2</v>
      </c>
      <c r="J234" s="134" t="s">
        <v>253</v>
      </c>
      <c r="K234" s="168">
        <v>10213731.6964</v>
      </c>
      <c r="L234" s="211">
        <v>0</v>
      </c>
      <c r="M234" s="211" t="s">
        <v>185</v>
      </c>
      <c r="N234" s="212">
        <v>1</v>
      </c>
      <c r="O234" s="213">
        <v>0</v>
      </c>
      <c r="P234" s="213">
        <v>0</v>
      </c>
      <c r="Q234" s="211">
        <v>0</v>
      </c>
      <c r="R234" s="211">
        <v>0</v>
      </c>
      <c r="S234" s="213">
        <v>0</v>
      </c>
      <c r="T234" s="213">
        <v>45103</v>
      </c>
      <c r="U234" s="213">
        <v>45117</v>
      </c>
      <c r="V234" s="213">
        <v>0</v>
      </c>
      <c r="W234" s="213">
        <v>0</v>
      </c>
      <c r="X234" s="211">
        <v>0</v>
      </c>
      <c r="Y234" s="211">
        <v>0</v>
      </c>
      <c r="Z234" s="129">
        <f t="shared" si="67"/>
        <v>0</v>
      </c>
      <c r="AA234" s="129">
        <f t="shared" si="68"/>
        <v>0</v>
      </c>
      <c r="AB234" s="129">
        <f t="shared" si="69"/>
        <v>0</v>
      </c>
      <c r="AC234" s="129">
        <f t="shared" si="70"/>
        <v>0</v>
      </c>
      <c r="AD234" s="129">
        <f t="shared" si="71"/>
        <v>1</v>
      </c>
      <c r="AE234" s="127">
        <f t="shared" si="72"/>
        <v>0</v>
      </c>
      <c r="AF234" s="129">
        <f t="shared" si="73"/>
        <v>0</v>
      </c>
      <c r="AG234" s="129">
        <f t="shared" si="74"/>
        <v>0</v>
      </c>
      <c r="AH234" s="129">
        <f t="shared" si="75"/>
        <v>0</v>
      </c>
      <c r="AI234" s="129">
        <f t="shared" si="76"/>
        <v>0</v>
      </c>
      <c r="AJ234" s="130">
        <f t="shared" si="77"/>
        <v>2</v>
      </c>
      <c r="AK234" s="128">
        <f t="shared" si="78"/>
        <v>0</v>
      </c>
      <c r="AL234" s="27">
        <f t="shared" si="79"/>
        <v>0</v>
      </c>
      <c r="AM234" s="27">
        <f t="shared" si="80"/>
        <v>0</v>
      </c>
      <c r="AN234" s="27">
        <f t="shared" si="81"/>
        <v>0</v>
      </c>
      <c r="AO234" s="27">
        <f t="shared" si="82"/>
        <v>0</v>
      </c>
      <c r="AP234" s="28">
        <f t="shared" si="83"/>
        <v>1</v>
      </c>
      <c r="AQ234" s="127">
        <f t="shared" si="84"/>
        <v>0</v>
      </c>
      <c r="AR234" s="169">
        <v>1</v>
      </c>
      <c r="AS234" s="41">
        <f t="shared" si="85"/>
        <v>0</v>
      </c>
      <c r="AT234" s="156">
        <v>9.24</v>
      </c>
      <c r="AU234" s="156"/>
      <c r="AV234" s="156">
        <v>0</v>
      </c>
      <c r="AW234" s="156">
        <f t="shared" si="87"/>
        <v>1</v>
      </c>
      <c r="AX234" s="156"/>
      <c r="AY234" s="156"/>
      <c r="AZ234" s="156"/>
      <c r="BA234" s="158"/>
      <c r="BB234" s="158"/>
      <c r="BC234" s="158"/>
      <c r="BD234" s="32">
        <v>0</v>
      </c>
    </row>
    <row r="235" spans="1:56" s="152" customFormat="1" ht="126">
      <c r="A235" s="153" t="s">
        <v>878</v>
      </c>
      <c r="B235" s="134" t="s">
        <v>20</v>
      </c>
      <c r="C235" s="134" t="s">
        <v>1033</v>
      </c>
      <c r="D235" s="134">
        <v>102327</v>
      </c>
      <c r="E235" s="134" t="s">
        <v>1036</v>
      </c>
      <c r="F235" s="134" t="s">
        <v>1037</v>
      </c>
      <c r="G235" s="166">
        <v>0</v>
      </c>
      <c r="H235" s="27">
        <v>1</v>
      </c>
      <c r="I235" s="167">
        <v>2</v>
      </c>
      <c r="J235" s="134" t="s">
        <v>1038</v>
      </c>
      <c r="K235" s="168">
        <v>10379721.4300004</v>
      </c>
      <c r="L235" s="211" t="s">
        <v>1039</v>
      </c>
      <c r="M235" s="211" t="s">
        <v>185</v>
      </c>
      <c r="N235" s="212">
        <v>1</v>
      </c>
      <c r="O235" s="213" t="s">
        <v>1040</v>
      </c>
      <c r="P235" s="213" t="s">
        <v>1041</v>
      </c>
      <c r="Q235" s="211" t="s">
        <v>1042</v>
      </c>
      <c r="R235" s="211" t="s">
        <v>1042</v>
      </c>
      <c r="S235" s="213" t="s">
        <v>1043</v>
      </c>
      <c r="T235" s="213" t="s">
        <v>1044</v>
      </c>
      <c r="U235" s="213" t="s">
        <v>1045</v>
      </c>
      <c r="V235" s="213" t="s">
        <v>1046</v>
      </c>
      <c r="W235" s="213" t="s">
        <v>1047</v>
      </c>
      <c r="X235" s="211" t="s">
        <v>1048</v>
      </c>
      <c r="Y235" s="211" t="s">
        <v>1049</v>
      </c>
      <c r="Z235" s="129">
        <f t="shared" si="67"/>
        <v>0</v>
      </c>
      <c r="AA235" s="129">
        <f t="shared" si="68"/>
        <v>0</v>
      </c>
      <c r="AB235" s="129">
        <f t="shared" si="69"/>
        <v>0</v>
      </c>
      <c r="AC235" s="129">
        <f t="shared" si="70"/>
        <v>0</v>
      </c>
      <c r="AD235" s="129">
        <f t="shared" si="71"/>
        <v>1</v>
      </c>
      <c r="AE235" s="127">
        <f t="shared" si="72"/>
        <v>0</v>
      </c>
      <c r="AF235" s="129">
        <f t="shared" si="73"/>
        <v>0</v>
      </c>
      <c r="AG235" s="129">
        <f t="shared" si="74"/>
        <v>0</v>
      </c>
      <c r="AH235" s="129">
        <f t="shared" si="75"/>
        <v>0</v>
      </c>
      <c r="AI235" s="129">
        <f t="shared" si="76"/>
        <v>0</v>
      </c>
      <c r="AJ235" s="130">
        <f t="shared" si="77"/>
        <v>2</v>
      </c>
      <c r="AK235" s="128">
        <f t="shared" si="78"/>
        <v>0</v>
      </c>
      <c r="AL235" s="27">
        <f t="shared" si="79"/>
        <v>0</v>
      </c>
      <c r="AM235" s="27">
        <f t="shared" si="80"/>
        <v>0</v>
      </c>
      <c r="AN235" s="27">
        <f t="shared" si="81"/>
        <v>0</v>
      </c>
      <c r="AO235" s="27">
        <f t="shared" si="82"/>
        <v>0</v>
      </c>
      <c r="AP235" s="28">
        <f t="shared" si="83"/>
        <v>1</v>
      </c>
      <c r="AQ235" s="127">
        <f t="shared" si="84"/>
        <v>0</v>
      </c>
      <c r="AR235" s="169">
        <v>1</v>
      </c>
      <c r="AS235" s="41">
        <f t="shared" si="85"/>
        <v>0</v>
      </c>
      <c r="AT235" s="156">
        <v>10.24</v>
      </c>
      <c r="AU235" s="156"/>
      <c r="AV235" s="156">
        <v>0</v>
      </c>
      <c r="AW235" s="156">
        <v>1</v>
      </c>
      <c r="AX235" s="156">
        <v>1</v>
      </c>
      <c r="AY235" s="156">
        <v>2</v>
      </c>
      <c r="AZ235" s="170">
        <v>10379721.4300004</v>
      </c>
      <c r="BA235" s="158"/>
      <c r="BB235" s="158"/>
      <c r="BC235" s="158"/>
      <c r="BD235" s="32">
        <v>1</v>
      </c>
    </row>
    <row r="236" spans="1:56" s="152" customFormat="1" ht="72">
      <c r="A236" s="153" t="s">
        <v>878</v>
      </c>
      <c r="B236" s="134" t="s">
        <v>20</v>
      </c>
      <c r="C236" s="134" t="s">
        <v>250</v>
      </c>
      <c r="D236" s="134">
        <v>501587</v>
      </c>
      <c r="E236" s="134" t="s">
        <v>1050</v>
      </c>
      <c r="F236" s="134" t="s">
        <v>1051</v>
      </c>
      <c r="G236" s="166">
        <v>2</v>
      </c>
      <c r="H236" s="40">
        <v>1</v>
      </c>
      <c r="I236" s="167">
        <v>6</v>
      </c>
      <c r="J236" s="134" t="s">
        <v>1052</v>
      </c>
      <c r="K236" s="168">
        <v>24792922.25</v>
      </c>
      <c r="L236" s="211">
        <v>20313727.82</v>
      </c>
      <c r="M236" s="211" t="s">
        <v>185</v>
      </c>
      <c r="N236" s="212">
        <v>1</v>
      </c>
      <c r="O236" s="213" t="s">
        <v>1053</v>
      </c>
      <c r="P236" s="213" t="s">
        <v>1054</v>
      </c>
      <c r="Q236" s="211" t="s">
        <v>1017</v>
      </c>
      <c r="R236" s="211" t="s">
        <v>1055</v>
      </c>
      <c r="S236" s="213" t="s">
        <v>1056</v>
      </c>
      <c r="T236" s="213" t="s">
        <v>1057</v>
      </c>
      <c r="U236" s="213" t="s">
        <v>1058</v>
      </c>
      <c r="V236" s="213" t="s">
        <v>1059</v>
      </c>
      <c r="W236" s="213" t="s">
        <v>1060</v>
      </c>
      <c r="X236" s="211" t="s">
        <v>1061</v>
      </c>
      <c r="Y236" s="211">
        <v>0</v>
      </c>
      <c r="Z236" s="129">
        <f t="shared" si="67"/>
        <v>0</v>
      </c>
      <c r="AA236" s="129">
        <f t="shared" si="68"/>
        <v>0</v>
      </c>
      <c r="AB236" s="129">
        <f t="shared" si="69"/>
        <v>0</v>
      </c>
      <c r="AC236" s="129">
        <f t="shared" si="70"/>
        <v>0</v>
      </c>
      <c r="AD236" s="129">
        <f t="shared" si="71"/>
        <v>1</v>
      </c>
      <c r="AE236" s="127">
        <f t="shared" si="72"/>
        <v>0</v>
      </c>
      <c r="AF236" s="129">
        <f t="shared" si="73"/>
        <v>0</v>
      </c>
      <c r="AG236" s="129">
        <f t="shared" si="74"/>
        <v>0</v>
      </c>
      <c r="AH236" s="129">
        <f t="shared" si="75"/>
        <v>0</v>
      </c>
      <c r="AI236" s="129">
        <f t="shared" si="76"/>
        <v>0</v>
      </c>
      <c r="AJ236" s="130">
        <f t="shared" si="77"/>
        <v>6</v>
      </c>
      <c r="AK236" s="128">
        <f t="shared" si="78"/>
        <v>0</v>
      </c>
      <c r="AL236" s="27">
        <f t="shared" si="79"/>
        <v>0</v>
      </c>
      <c r="AM236" s="27">
        <f t="shared" si="80"/>
        <v>0</v>
      </c>
      <c r="AN236" s="27">
        <f t="shared" si="81"/>
        <v>0</v>
      </c>
      <c r="AO236" s="27">
        <f t="shared" si="82"/>
        <v>0</v>
      </c>
      <c r="AP236" s="28">
        <f t="shared" si="83"/>
        <v>1</v>
      </c>
      <c r="AQ236" s="127">
        <f t="shared" si="84"/>
        <v>0</v>
      </c>
      <c r="AR236" s="171">
        <v>1</v>
      </c>
      <c r="AS236" s="41">
        <f t="shared" si="85"/>
        <v>0</v>
      </c>
      <c r="AT236" s="156">
        <v>7.24</v>
      </c>
      <c r="AU236" s="156"/>
      <c r="AV236" s="156">
        <v>0</v>
      </c>
      <c r="AW236" s="156">
        <f>H236</f>
        <v>1</v>
      </c>
      <c r="AX236" s="156">
        <v>1</v>
      </c>
      <c r="AY236" s="156">
        <v>6</v>
      </c>
      <c r="AZ236" s="170">
        <v>24792922.25</v>
      </c>
      <c r="BA236" s="158"/>
      <c r="BB236" s="158"/>
      <c r="BC236" s="158"/>
      <c r="BD236" s="32">
        <v>0</v>
      </c>
    </row>
    <row r="237" spans="1:56" s="152" customFormat="1" ht="72">
      <c r="A237" s="153" t="s">
        <v>878</v>
      </c>
      <c r="B237" s="134" t="s">
        <v>20</v>
      </c>
      <c r="C237" s="134" t="s">
        <v>250</v>
      </c>
      <c r="D237" s="134">
        <v>501586</v>
      </c>
      <c r="E237" s="134" t="s">
        <v>1062</v>
      </c>
      <c r="F237" s="134" t="s">
        <v>1051</v>
      </c>
      <c r="G237" s="166">
        <v>2</v>
      </c>
      <c r="H237" s="40">
        <v>1</v>
      </c>
      <c r="I237" s="167">
        <v>4</v>
      </c>
      <c r="J237" s="134" t="s">
        <v>1063</v>
      </c>
      <c r="K237" s="168">
        <v>19396557.120000001</v>
      </c>
      <c r="L237" s="211">
        <v>14311206.33</v>
      </c>
      <c r="M237" s="211" t="s">
        <v>185</v>
      </c>
      <c r="N237" s="212">
        <v>1</v>
      </c>
      <c r="O237" s="213">
        <v>45405</v>
      </c>
      <c r="P237" s="213" t="s">
        <v>1064</v>
      </c>
      <c r="Q237" s="211" t="s">
        <v>1017</v>
      </c>
      <c r="R237" s="211" t="s">
        <v>1065</v>
      </c>
      <c r="S237" s="213">
        <v>45219</v>
      </c>
      <c r="T237" s="213">
        <v>45225</v>
      </c>
      <c r="U237" s="213">
        <v>45236</v>
      </c>
      <c r="V237" s="213">
        <v>45280</v>
      </c>
      <c r="W237" s="213">
        <v>45289</v>
      </c>
      <c r="X237" s="211" t="s">
        <v>1066</v>
      </c>
      <c r="Y237" s="211">
        <v>0</v>
      </c>
      <c r="Z237" s="129">
        <f t="shared" si="67"/>
        <v>0</v>
      </c>
      <c r="AA237" s="129">
        <f t="shared" si="68"/>
        <v>0</v>
      </c>
      <c r="AB237" s="129">
        <f t="shared" si="69"/>
        <v>0</v>
      </c>
      <c r="AC237" s="129">
        <f t="shared" si="70"/>
        <v>0</v>
      </c>
      <c r="AD237" s="129">
        <f t="shared" si="71"/>
        <v>1</v>
      </c>
      <c r="AE237" s="127">
        <f t="shared" si="72"/>
        <v>0</v>
      </c>
      <c r="AF237" s="129">
        <f t="shared" si="73"/>
        <v>0</v>
      </c>
      <c r="AG237" s="129">
        <f t="shared" si="74"/>
        <v>0</v>
      </c>
      <c r="AH237" s="129">
        <f t="shared" si="75"/>
        <v>0</v>
      </c>
      <c r="AI237" s="129">
        <f t="shared" si="76"/>
        <v>0</v>
      </c>
      <c r="AJ237" s="130">
        <f t="shared" si="77"/>
        <v>4</v>
      </c>
      <c r="AK237" s="128">
        <f t="shared" si="78"/>
        <v>0</v>
      </c>
      <c r="AL237" s="27">
        <f t="shared" si="79"/>
        <v>0</v>
      </c>
      <c r="AM237" s="27">
        <f t="shared" si="80"/>
        <v>0</v>
      </c>
      <c r="AN237" s="27">
        <f t="shared" si="81"/>
        <v>0</v>
      </c>
      <c r="AO237" s="27">
        <f t="shared" si="82"/>
        <v>0</v>
      </c>
      <c r="AP237" s="28">
        <f t="shared" si="83"/>
        <v>1</v>
      </c>
      <c r="AQ237" s="127">
        <f t="shared" si="84"/>
        <v>0</v>
      </c>
      <c r="AR237" s="172">
        <v>1</v>
      </c>
      <c r="AS237" s="41">
        <f t="shared" si="85"/>
        <v>0</v>
      </c>
      <c r="AT237" s="156">
        <v>1.24</v>
      </c>
      <c r="AU237" s="156"/>
      <c r="AV237" s="156">
        <f>H237</f>
        <v>1</v>
      </c>
      <c r="AW237" s="156"/>
      <c r="AX237" s="156"/>
      <c r="AY237" s="156"/>
      <c r="AZ237" s="170"/>
      <c r="BA237" s="156" t="s">
        <v>662</v>
      </c>
      <c r="BB237" s="158"/>
      <c r="BC237" s="158"/>
      <c r="BD237" s="32">
        <v>1</v>
      </c>
    </row>
    <row r="238" spans="1:56" s="152" customFormat="1" ht="72">
      <c r="A238" s="153" t="s">
        <v>878</v>
      </c>
      <c r="B238" s="134" t="s">
        <v>20</v>
      </c>
      <c r="C238" s="134" t="s">
        <v>259</v>
      </c>
      <c r="D238" s="134">
        <v>281559</v>
      </c>
      <c r="E238" s="134" t="s">
        <v>1067</v>
      </c>
      <c r="F238" s="134" t="s">
        <v>261</v>
      </c>
      <c r="G238" s="166">
        <v>0</v>
      </c>
      <c r="H238" s="40">
        <v>1</v>
      </c>
      <c r="I238" s="167">
        <v>6</v>
      </c>
      <c r="J238" s="134" t="s">
        <v>1068</v>
      </c>
      <c r="K238" s="168">
        <v>31443712.890000001</v>
      </c>
      <c r="L238" s="211">
        <v>21138448.620000001</v>
      </c>
      <c r="M238" s="211" t="s">
        <v>185</v>
      </c>
      <c r="N238" s="212">
        <v>1</v>
      </c>
      <c r="O238" s="213">
        <v>45326</v>
      </c>
      <c r="P238" s="213" t="s">
        <v>1069</v>
      </c>
      <c r="Q238" s="211" t="s">
        <v>1070</v>
      </c>
      <c r="R238" s="211" t="s">
        <v>1071</v>
      </c>
      <c r="S238" s="213" t="s">
        <v>1072</v>
      </c>
      <c r="T238" s="213">
        <v>44604</v>
      </c>
      <c r="U238" s="213" t="s">
        <v>1073</v>
      </c>
      <c r="V238" s="213" t="s">
        <v>1074</v>
      </c>
      <c r="W238" s="213" t="s">
        <v>1075</v>
      </c>
      <c r="X238" s="211" t="s">
        <v>1076</v>
      </c>
      <c r="Y238" s="211" t="s">
        <v>1077</v>
      </c>
      <c r="Z238" s="129">
        <f t="shared" si="67"/>
        <v>0</v>
      </c>
      <c r="AA238" s="129">
        <f t="shared" si="68"/>
        <v>0</v>
      </c>
      <c r="AB238" s="129">
        <f t="shared" si="69"/>
        <v>0</v>
      </c>
      <c r="AC238" s="129">
        <f t="shared" si="70"/>
        <v>0</v>
      </c>
      <c r="AD238" s="129">
        <f t="shared" si="71"/>
        <v>1</v>
      </c>
      <c r="AE238" s="127">
        <f t="shared" si="72"/>
        <v>0</v>
      </c>
      <c r="AF238" s="129">
        <f t="shared" si="73"/>
        <v>0</v>
      </c>
      <c r="AG238" s="129">
        <f t="shared" si="74"/>
        <v>0</v>
      </c>
      <c r="AH238" s="129">
        <f t="shared" si="75"/>
        <v>0</v>
      </c>
      <c r="AI238" s="129">
        <f t="shared" si="76"/>
        <v>0</v>
      </c>
      <c r="AJ238" s="130">
        <f t="shared" si="77"/>
        <v>6</v>
      </c>
      <c r="AK238" s="128">
        <f t="shared" si="78"/>
        <v>0</v>
      </c>
      <c r="AL238" s="27">
        <f t="shared" si="79"/>
        <v>0</v>
      </c>
      <c r="AM238" s="27">
        <f t="shared" si="80"/>
        <v>0</v>
      </c>
      <c r="AN238" s="27">
        <f t="shared" si="81"/>
        <v>0</v>
      </c>
      <c r="AO238" s="27">
        <f t="shared" si="82"/>
        <v>0</v>
      </c>
      <c r="AP238" s="28">
        <f t="shared" si="83"/>
        <v>1</v>
      </c>
      <c r="AQ238" s="127">
        <f t="shared" si="84"/>
        <v>0</v>
      </c>
      <c r="AR238" s="169">
        <v>1</v>
      </c>
      <c r="AS238" s="41">
        <f t="shared" si="85"/>
        <v>0</v>
      </c>
      <c r="AT238" s="156">
        <v>9.24</v>
      </c>
      <c r="AU238" s="156"/>
      <c r="AV238" s="156">
        <v>0</v>
      </c>
      <c r="AW238" s="156">
        <f>H238</f>
        <v>1</v>
      </c>
      <c r="AX238" s="156"/>
      <c r="AY238" s="156"/>
      <c r="AZ238" s="156"/>
      <c r="BA238" s="158"/>
      <c r="BB238" s="158"/>
      <c r="BC238" s="158"/>
      <c r="BD238" s="32">
        <v>1</v>
      </c>
    </row>
    <row r="239" spans="1:56" s="152" customFormat="1" ht="72">
      <c r="A239" s="153" t="s">
        <v>878</v>
      </c>
      <c r="B239" s="134" t="s">
        <v>20</v>
      </c>
      <c r="C239" s="134" t="s">
        <v>259</v>
      </c>
      <c r="D239" s="134">
        <v>103995</v>
      </c>
      <c r="E239" s="134" t="s">
        <v>1078</v>
      </c>
      <c r="F239" s="134" t="s">
        <v>261</v>
      </c>
      <c r="G239" s="166">
        <v>0</v>
      </c>
      <c r="H239" s="40">
        <v>1</v>
      </c>
      <c r="I239" s="167">
        <v>8</v>
      </c>
      <c r="J239" s="134" t="s">
        <v>1068</v>
      </c>
      <c r="K239" s="168">
        <v>31517947.890000001</v>
      </c>
      <c r="L239" s="211">
        <v>22529216.030000001</v>
      </c>
      <c r="M239" s="211" t="s">
        <v>185</v>
      </c>
      <c r="N239" s="212">
        <v>1</v>
      </c>
      <c r="O239" s="213">
        <v>45326</v>
      </c>
      <c r="P239" s="213" t="s">
        <v>1069</v>
      </c>
      <c r="Q239" s="211" t="s">
        <v>1070</v>
      </c>
      <c r="R239" s="211" t="s">
        <v>1079</v>
      </c>
      <c r="S239" s="213" t="s">
        <v>1072</v>
      </c>
      <c r="T239" s="213">
        <v>44604</v>
      </c>
      <c r="U239" s="213" t="s">
        <v>1073</v>
      </c>
      <c r="V239" s="213" t="s">
        <v>1074</v>
      </c>
      <c r="W239" s="213" t="s">
        <v>1075</v>
      </c>
      <c r="X239" s="211" t="s">
        <v>1076</v>
      </c>
      <c r="Y239" s="211" t="s">
        <v>1080</v>
      </c>
      <c r="Z239" s="129">
        <f t="shared" si="67"/>
        <v>0</v>
      </c>
      <c r="AA239" s="129">
        <f t="shared" si="68"/>
        <v>0</v>
      </c>
      <c r="AB239" s="129">
        <f t="shared" si="69"/>
        <v>0</v>
      </c>
      <c r="AC239" s="129">
        <f t="shared" si="70"/>
        <v>0</v>
      </c>
      <c r="AD239" s="129">
        <f t="shared" si="71"/>
        <v>1</v>
      </c>
      <c r="AE239" s="127">
        <f t="shared" si="72"/>
        <v>0</v>
      </c>
      <c r="AF239" s="129">
        <f t="shared" si="73"/>
        <v>0</v>
      </c>
      <c r="AG239" s="129">
        <f t="shared" si="74"/>
        <v>0</v>
      </c>
      <c r="AH239" s="129">
        <f t="shared" si="75"/>
        <v>0</v>
      </c>
      <c r="AI239" s="129">
        <f t="shared" si="76"/>
        <v>0</v>
      </c>
      <c r="AJ239" s="130">
        <f t="shared" si="77"/>
        <v>8</v>
      </c>
      <c r="AK239" s="128">
        <f t="shared" si="78"/>
        <v>0</v>
      </c>
      <c r="AL239" s="27">
        <f t="shared" si="79"/>
        <v>0</v>
      </c>
      <c r="AM239" s="27">
        <f t="shared" si="80"/>
        <v>0</v>
      </c>
      <c r="AN239" s="27">
        <f t="shared" si="81"/>
        <v>0</v>
      </c>
      <c r="AO239" s="27">
        <f t="shared" si="82"/>
        <v>0</v>
      </c>
      <c r="AP239" s="28">
        <f t="shared" si="83"/>
        <v>1</v>
      </c>
      <c r="AQ239" s="127">
        <f t="shared" si="84"/>
        <v>0</v>
      </c>
      <c r="AR239" s="169">
        <v>1</v>
      </c>
      <c r="AS239" s="41">
        <f t="shared" si="85"/>
        <v>0</v>
      </c>
      <c r="AT239" s="156">
        <v>9.24</v>
      </c>
      <c r="AU239" s="156"/>
      <c r="AV239" s="156">
        <v>0</v>
      </c>
      <c r="AW239" s="156">
        <f>H239</f>
        <v>1</v>
      </c>
      <c r="AX239" s="156"/>
      <c r="AY239" s="156"/>
      <c r="AZ239" s="156"/>
      <c r="BA239" s="158"/>
      <c r="BB239" s="158"/>
      <c r="BC239" s="158"/>
      <c r="BD239" s="32">
        <v>1</v>
      </c>
    </row>
    <row r="240" spans="1:56" s="152" customFormat="1" ht="72">
      <c r="A240" s="153" t="s">
        <v>878</v>
      </c>
      <c r="B240" s="134" t="s">
        <v>20</v>
      </c>
      <c r="C240" s="134" t="s">
        <v>272</v>
      </c>
      <c r="D240" s="134">
        <v>156518</v>
      </c>
      <c r="E240" s="134" t="s">
        <v>1081</v>
      </c>
      <c r="F240" s="134" t="s">
        <v>1082</v>
      </c>
      <c r="G240" s="166">
        <v>0</v>
      </c>
      <c r="H240" s="27">
        <v>1</v>
      </c>
      <c r="I240" s="167">
        <v>3</v>
      </c>
      <c r="J240" s="134" t="s">
        <v>1083</v>
      </c>
      <c r="K240" s="168">
        <v>18060120.776999999</v>
      </c>
      <c r="L240" s="211">
        <v>17930000</v>
      </c>
      <c r="M240" s="211" t="s">
        <v>90</v>
      </c>
      <c r="N240" s="212">
        <v>1</v>
      </c>
      <c r="O240" s="213">
        <v>45326</v>
      </c>
      <c r="P240" s="213">
        <v>0</v>
      </c>
      <c r="Q240" s="211" t="s">
        <v>1084</v>
      </c>
      <c r="R240" s="211" t="s">
        <v>1084</v>
      </c>
      <c r="S240" s="213">
        <v>45126</v>
      </c>
      <c r="T240" s="213">
        <v>0</v>
      </c>
      <c r="U240" s="213">
        <v>0</v>
      </c>
      <c r="V240" s="213">
        <v>0</v>
      </c>
      <c r="W240" s="213">
        <v>45119</v>
      </c>
      <c r="X240" s="211" t="s">
        <v>1085</v>
      </c>
      <c r="Y240" s="211">
        <v>0</v>
      </c>
      <c r="Z240" s="129">
        <f t="shared" si="67"/>
        <v>0</v>
      </c>
      <c r="AA240" s="129">
        <f t="shared" si="68"/>
        <v>0</v>
      </c>
      <c r="AB240" s="129">
        <f t="shared" si="69"/>
        <v>0</v>
      </c>
      <c r="AC240" s="129">
        <f t="shared" si="70"/>
        <v>0</v>
      </c>
      <c r="AD240" s="129">
        <f t="shared" si="71"/>
        <v>1</v>
      </c>
      <c r="AE240" s="127">
        <f t="shared" si="72"/>
        <v>0</v>
      </c>
      <c r="AF240" s="129">
        <f t="shared" si="73"/>
        <v>0</v>
      </c>
      <c r="AG240" s="129">
        <f t="shared" si="74"/>
        <v>0</v>
      </c>
      <c r="AH240" s="129">
        <f t="shared" si="75"/>
        <v>0</v>
      </c>
      <c r="AI240" s="129">
        <f t="shared" si="76"/>
        <v>0</v>
      </c>
      <c r="AJ240" s="130">
        <f t="shared" si="77"/>
        <v>3</v>
      </c>
      <c r="AK240" s="128">
        <f t="shared" si="78"/>
        <v>0</v>
      </c>
      <c r="AL240" s="27">
        <f t="shared" si="79"/>
        <v>0</v>
      </c>
      <c r="AM240" s="27">
        <f t="shared" si="80"/>
        <v>0</v>
      </c>
      <c r="AN240" s="27">
        <f t="shared" si="81"/>
        <v>0</v>
      </c>
      <c r="AO240" s="27">
        <f t="shared" si="82"/>
        <v>0</v>
      </c>
      <c r="AP240" s="100">
        <f t="shared" si="83"/>
        <v>1</v>
      </c>
      <c r="AQ240" s="127">
        <f t="shared" si="84"/>
        <v>0</v>
      </c>
      <c r="AR240" s="169">
        <v>1</v>
      </c>
      <c r="AS240" s="41">
        <f t="shared" si="85"/>
        <v>0</v>
      </c>
      <c r="AT240" s="40">
        <v>7.23</v>
      </c>
      <c r="AU240" s="156"/>
      <c r="AV240" s="156">
        <f>H240</f>
        <v>1</v>
      </c>
      <c r="AW240" s="156"/>
      <c r="AX240" s="156"/>
      <c r="AY240" s="156"/>
      <c r="AZ240" s="156"/>
      <c r="BA240" s="158" t="s">
        <v>123</v>
      </c>
      <c r="BB240" s="158"/>
      <c r="BC240" s="158"/>
      <c r="BD240" s="32">
        <v>1</v>
      </c>
    </row>
    <row r="241" spans="1:56" s="152" customFormat="1" ht="90">
      <c r="A241" s="153" t="s">
        <v>878</v>
      </c>
      <c r="B241" s="134" t="s">
        <v>22</v>
      </c>
      <c r="C241" s="134" t="s">
        <v>1086</v>
      </c>
      <c r="D241" s="134">
        <v>107208</v>
      </c>
      <c r="E241" s="134" t="s">
        <v>1087</v>
      </c>
      <c r="F241" s="134" t="s">
        <v>1088</v>
      </c>
      <c r="G241" s="166">
        <v>3</v>
      </c>
      <c r="H241" s="27">
        <v>1</v>
      </c>
      <c r="I241" s="167">
        <v>4</v>
      </c>
      <c r="J241" s="134" t="s">
        <v>1089</v>
      </c>
      <c r="K241" s="168">
        <v>23885332.015799999</v>
      </c>
      <c r="L241" s="211">
        <v>23500000</v>
      </c>
      <c r="M241" s="211" t="s">
        <v>185</v>
      </c>
      <c r="N241" s="212">
        <v>1</v>
      </c>
      <c r="O241" s="213">
        <v>45027</v>
      </c>
      <c r="P241" s="213">
        <v>45093</v>
      </c>
      <c r="Q241" s="211" t="s">
        <v>1090</v>
      </c>
      <c r="R241" s="211" t="s">
        <v>1091</v>
      </c>
      <c r="S241" s="213">
        <v>44734</v>
      </c>
      <c r="T241" s="213">
        <v>44741</v>
      </c>
      <c r="U241" s="213">
        <v>44753</v>
      </c>
      <c r="V241" s="213">
        <v>44775</v>
      </c>
      <c r="W241" s="213">
        <v>44838</v>
      </c>
      <c r="X241" s="211" t="s">
        <v>1085</v>
      </c>
      <c r="Y241" s="211" t="s">
        <v>1092</v>
      </c>
      <c r="Z241" s="129">
        <f t="shared" si="67"/>
        <v>0</v>
      </c>
      <c r="AA241" s="129">
        <f t="shared" si="68"/>
        <v>0</v>
      </c>
      <c r="AB241" s="129">
        <f t="shared" si="69"/>
        <v>0</v>
      </c>
      <c r="AC241" s="129">
        <f t="shared" si="70"/>
        <v>0</v>
      </c>
      <c r="AD241" s="129">
        <f t="shared" si="71"/>
        <v>1</v>
      </c>
      <c r="AE241" s="127">
        <f t="shared" si="72"/>
        <v>0</v>
      </c>
      <c r="AF241" s="129">
        <f t="shared" si="73"/>
        <v>0</v>
      </c>
      <c r="AG241" s="129">
        <f t="shared" si="74"/>
        <v>0</v>
      </c>
      <c r="AH241" s="129">
        <f t="shared" si="75"/>
        <v>0</v>
      </c>
      <c r="AI241" s="129">
        <f t="shared" si="76"/>
        <v>0</v>
      </c>
      <c r="AJ241" s="130">
        <f t="shared" si="77"/>
        <v>4</v>
      </c>
      <c r="AK241" s="128">
        <f t="shared" si="78"/>
        <v>0</v>
      </c>
      <c r="AL241" s="27">
        <f t="shared" si="79"/>
        <v>0</v>
      </c>
      <c r="AM241" s="27">
        <f t="shared" si="80"/>
        <v>0</v>
      </c>
      <c r="AN241" s="27">
        <f t="shared" si="81"/>
        <v>0</v>
      </c>
      <c r="AO241" s="27">
        <f t="shared" si="82"/>
        <v>0</v>
      </c>
      <c r="AP241" s="100">
        <f t="shared" si="83"/>
        <v>1</v>
      </c>
      <c r="AQ241" s="127">
        <f t="shared" si="84"/>
        <v>0</v>
      </c>
      <c r="AR241" s="169">
        <v>1</v>
      </c>
      <c r="AS241" s="41">
        <f t="shared" si="85"/>
        <v>0</v>
      </c>
      <c r="AT241" s="40">
        <v>6.23</v>
      </c>
      <c r="AU241" s="156"/>
      <c r="AV241" s="156"/>
      <c r="AW241" s="156"/>
      <c r="AX241" s="156"/>
      <c r="AY241" s="156"/>
      <c r="AZ241" s="156"/>
      <c r="BA241" s="158" t="s">
        <v>123</v>
      </c>
      <c r="BB241" s="158"/>
      <c r="BC241" s="158"/>
      <c r="BD241" s="32">
        <v>1</v>
      </c>
    </row>
    <row r="242" spans="1:56" s="152" customFormat="1" ht="90">
      <c r="A242" s="153" t="s">
        <v>878</v>
      </c>
      <c r="B242" s="27" t="s">
        <v>23</v>
      </c>
      <c r="C242" s="27" t="s">
        <v>678</v>
      </c>
      <c r="D242" s="27">
        <v>110744</v>
      </c>
      <c r="E242" s="27" t="s">
        <v>1093</v>
      </c>
      <c r="F242" s="27" t="s">
        <v>1094</v>
      </c>
      <c r="G242" s="173">
        <v>1</v>
      </c>
      <c r="H242" s="27">
        <v>1</v>
      </c>
      <c r="I242" s="167">
        <v>4</v>
      </c>
      <c r="J242" s="134" t="s">
        <v>192</v>
      </c>
      <c r="K242" s="168">
        <v>20470791.291900001</v>
      </c>
      <c r="L242" s="211">
        <v>20622113.460000001</v>
      </c>
      <c r="M242" s="211" t="s">
        <v>90</v>
      </c>
      <c r="N242" s="212">
        <v>1</v>
      </c>
      <c r="O242" s="213">
        <v>45286</v>
      </c>
      <c r="P242" s="213">
        <v>0</v>
      </c>
      <c r="Q242" s="211" t="s">
        <v>1095</v>
      </c>
      <c r="R242" s="211" t="s">
        <v>1096</v>
      </c>
      <c r="S242" s="213">
        <v>45035</v>
      </c>
      <c r="T242" s="213">
        <v>45043</v>
      </c>
      <c r="U242" s="213">
        <v>45056</v>
      </c>
      <c r="V242" s="213">
        <v>45065</v>
      </c>
      <c r="W242" s="213">
        <v>45072</v>
      </c>
      <c r="X242" s="211" t="s">
        <v>1097</v>
      </c>
      <c r="Y242" s="211">
        <v>0</v>
      </c>
      <c r="Z242" s="129">
        <f t="shared" si="67"/>
        <v>0</v>
      </c>
      <c r="AA242" s="129">
        <f t="shared" si="68"/>
        <v>0</v>
      </c>
      <c r="AB242" s="129">
        <f t="shared" si="69"/>
        <v>0</v>
      </c>
      <c r="AC242" s="129">
        <f t="shared" si="70"/>
        <v>0</v>
      </c>
      <c r="AD242" s="129">
        <f t="shared" si="71"/>
        <v>1</v>
      </c>
      <c r="AE242" s="127">
        <f t="shared" si="72"/>
        <v>0</v>
      </c>
      <c r="AF242" s="129">
        <f t="shared" si="73"/>
        <v>0</v>
      </c>
      <c r="AG242" s="129">
        <f t="shared" si="74"/>
        <v>0</v>
      </c>
      <c r="AH242" s="129">
        <f t="shared" si="75"/>
        <v>0</v>
      </c>
      <c r="AI242" s="129">
        <f t="shared" si="76"/>
        <v>0</v>
      </c>
      <c r="AJ242" s="130">
        <f t="shared" si="77"/>
        <v>4</v>
      </c>
      <c r="AK242" s="128">
        <f t="shared" si="78"/>
        <v>0</v>
      </c>
      <c r="AL242" s="27">
        <f t="shared" si="79"/>
        <v>0</v>
      </c>
      <c r="AM242" s="27">
        <f t="shared" si="80"/>
        <v>0</v>
      </c>
      <c r="AN242" s="27">
        <f t="shared" si="81"/>
        <v>0</v>
      </c>
      <c r="AO242" s="27">
        <f t="shared" si="82"/>
        <v>0</v>
      </c>
      <c r="AP242" s="28">
        <f t="shared" si="83"/>
        <v>1</v>
      </c>
      <c r="AQ242" s="127">
        <f t="shared" si="84"/>
        <v>0</v>
      </c>
      <c r="AR242" s="169">
        <v>1</v>
      </c>
      <c r="AS242" s="41">
        <f t="shared" si="85"/>
        <v>0</v>
      </c>
      <c r="AT242" s="156">
        <v>2.2400000000000002</v>
      </c>
      <c r="AU242" s="156"/>
      <c r="AV242" s="156">
        <f>H242</f>
        <v>1</v>
      </c>
      <c r="AW242" s="156"/>
      <c r="AX242" s="156"/>
      <c r="AY242" s="156"/>
      <c r="AZ242" s="156"/>
      <c r="BA242" s="156" t="s">
        <v>662</v>
      </c>
      <c r="BB242" s="158"/>
      <c r="BC242" s="158"/>
      <c r="BD242" s="32">
        <v>1</v>
      </c>
    </row>
    <row r="243" spans="1:56" s="152" customFormat="1" ht="90">
      <c r="A243" s="153" t="s">
        <v>878</v>
      </c>
      <c r="B243" s="27" t="s">
        <v>23</v>
      </c>
      <c r="C243" s="27" t="s">
        <v>1098</v>
      </c>
      <c r="D243" s="27">
        <v>111254</v>
      </c>
      <c r="E243" s="27" t="s">
        <v>1099</v>
      </c>
      <c r="F243" s="27" t="s">
        <v>1100</v>
      </c>
      <c r="G243" s="173">
        <v>0</v>
      </c>
      <c r="H243" s="27">
        <v>1</v>
      </c>
      <c r="I243" s="167">
        <v>4</v>
      </c>
      <c r="J243" s="134" t="s">
        <v>1101</v>
      </c>
      <c r="K243" s="168">
        <v>19037682.223200001</v>
      </c>
      <c r="L243" s="211">
        <v>21050000</v>
      </c>
      <c r="M243" s="211" t="s">
        <v>90</v>
      </c>
      <c r="N243" s="212">
        <v>1</v>
      </c>
      <c r="O243" s="213">
        <v>45316</v>
      </c>
      <c r="P243" s="213">
        <v>0</v>
      </c>
      <c r="Q243" s="211" t="s">
        <v>1102</v>
      </c>
      <c r="R243" s="211" t="s">
        <v>1103</v>
      </c>
      <c r="S243" s="213">
        <v>45035</v>
      </c>
      <c r="T243" s="213">
        <v>45043</v>
      </c>
      <c r="U243" s="213">
        <v>45056</v>
      </c>
      <c r="V243" s="213">
        <v>45064</v>
      </c>
      <c r="W243" s="213">
        <v>45072</v>
      </c>
      <c r="X243" s="211" t="s">
        <v>1104</v>
      </c>
      <c r="Y243" s="211">
        <v>0</v>
      </c>
      <c r="Z243" s="129">
        <f t="shared" si="67"/>
        <v>0</v>
      </c>
      <c r="AA243" s="129">
        <f t="shared" si="68"/>
        <v>0</v>
      </c>
      <c r="AB243" s="129">
        <f t="shared" si="69"/>
        <v>0</v>
      </c>
      <c r="AC243" s="129">
        <f t="shared" si="70"/>
        <v>0</v>
      </c>
      <c r="AD243" s="129">
        <f t="shared" si="71"/>
        <v>1</v>
      </c>
      <c r="AE243" s="127">
        <f t="shared" si="72"/>
        <v>0</v>
      </c>
      <c r="AF243" s="129">
        <f t="shared" si="73"/>
        <v>0</v>
      </c>
      <c r="AG243" s="129">
        <f t="shared" si="74"/>
        <v>0</v>
      </c>
      <c r="AH243" s="129">
        <f t="shared" si="75"/>
        <v>0</v>
      </c>
      <c r="AI243" s="129">
        <f t="shared" si="76"/>
        <v>0</v>
      </c>
      <c r="AJ243" s="130">
        <f t="shared" si="77"/>
        <v>4</v>
      </c>
      <c r="AK243" s="128">
        <f t="shared" si="78"/>
        <v>0</v>
      </c>
      <c r="AL243" s="27">
        <f t="shared" si="79"/>
        <v>0</v>
      </c>
      <c r="AM243" s="27">
        <f t="shared" si="80"/>
        <v>0</v>
      </c>
      <c r="AN243" s="27">
        <f t="shared" si="81"/>
        <v>0</v>
      </c>
      <c r="AO243" s="27">
        <f t="shared" si="82"/>
        <v>0</v>
      </c>
      <c r="AP243" s="28">
        <f t="shared" si="83"/>
        <v>1</v>
      </c>
      <c r="AQ243" s="127">
        <f t="shared" si="84"/>
        <v>0</v>
      </c>
      <c r="AR243" s="169">
        <v>1</v>
      </c>
      <c r="AS243" s="41">
        <f t="shared" si="85"/>
        <v>0</v>
      </c>
      <c r="AT243" s="156">
        <v>9.24</v>
      </c>
      <c r="AU243" s="156"/>
      <c r="AV243" s="156">
        <f>H243</f>
        <v>1</v>
      </c>
      <c r="AW243" s="156"/>
      <c r="AX243" s="156"/>
      <c r="AY243" s="156"/>
      <c r="AZ243" s="156"/>
      <c r="BA243" s="158"/>
      <c r="BB243" s="158"/>
      <c r="BC243" s="158"/>
      <c r="BD243" s="32">
        <v>1</v>
      </c>
    </row>
    <row r="244" spans="1:56" s="152" customFormat="1" ht="72">
      <c r="A244" s="153" t="s">
        <v>878</v>
      </c>
      <c r="B244" s="134" t="s">
        <v>24</v>
      </c>
      <c r="C244" s="134" t="s">
        <v>358</v>
      </c>
      <c r="D244" s="134">
        <v>124538</v>
      </c>
      <c r="E244" s="134" t="s">
        <v>1105</v>
      </c>
      <c r="F244" s="134" t="s">
        <v>1106</v>
      </c>
      <c r="G244" s="166">
        <v>1</v>
      </c>
      <c r="H244" s="27">
        <v>1</v>
      </c>
      <c r="I244" s="167">
        <v>2</v>
      </c>
      <c r="J244" s="134" t="s">
        <v>173</v>
      </c>
      <c r="K244" s="168">
        <v>15387438.152799999</v>
      </c>
      <c r="L244" s="211">
        <v>15899497.92</v>
      </c>
      <c r="M244" s="211" t="s">
        <v>90</v>
      </c>
      <c r="N244" s="212">
        <v>1</v>
      </c>
      <c r="O244" s="213">
        <v>45026</v>
      </c>
      <c r="P244" s="213">
        <v>45026</v>
      </c>
      <c r="Q244" s="211" t="s">
        <v>1107</v>
      </c>
      <c r="R244" s="211" t="s">
        <v>1108</v>
      </c>
      <c r="S244" s="213">
        <v>44862</v>
      </c>
      <c r="T244" s="213">
        <v>44872</v>
      </c>
      <c r="U244" s="213">
        <v>44883</v>
      </c>
      <c r="V244" s="213">
        <v>44896</v>
      </c>
      <c r="W244" s="213">
        <v>44902</v>
      </c>
      <c r="X244" s="211" t="s">
        <v>366</v>
      </c>
      <c r="Y244" s="211" t="s">
        <v>1109</v>
      </c>
      <c r="Z244" s="129">
        <f t="shared" si="67"/>
        <v>0</v>
      </c>
      <c r="AA244" s="129">
        <f t="shared" si="68"/>
        <v>0</v>
      </c>
      <c r="AB244" s="129">
        <f t="shared" si="69"/>
        <v>0</v>
      </c>
      <c r="AC244" s="129">
        <f t="shared" si="70"/>
        <v>0</v>
      </c>
      <c r="AD244" s="129">
        <f t="shared" si="71"/>
        <v>1</v>
      </c>
      <c r="AE244" s="127">
        <f t="shared" si="72"/>
        <v>0</v>
      </c>
      <c r="AF244" s="129">
        <f t="shared" si="73"/>
        <v>0</v>
      </c>
      <c r="AG244" s="129">
        <f t="shared" si="74"/>
        <v>0</v>
      </c>
      <c r="AH244" s="129">
        <f t="shared" si="75"/>
        <v>0</v>
      </c>
      <c r="AI244" s="129">
        <f t="shared" si="76"/>
        <v>0</v>
      </c>
      <c r="AJ244" s="130">
        <f t="shared" si="77"/>
        <v>2</v>
      </c>
      <c r="AK244" s="128">
        <f t="shared" si="78"/>
        <v>0</v>
      </c>
      <c r="AL244" s="27">
        <f t="shared" si="79"/>
        <v>0</v>
      </c>
      <c r="AM244" s="27">
        <f t="shared" si="80"/>
        <v>0</v>
      </c>
      <c r="AN244" s="27">
        <f t="shared" si="81"/>
        <v>0</v>
      </c>
      <c r="AO244" s="27">
        <f t="shared" si="82"/>
        <v>0</v>
      </c>
      <c r="AP244" s="100">
        <f t="shared" si="83"/>
        <v>1</v>
      </c>
      <c r="AQ244" s="127">
        <f t="shared" si="84"/>
        <v>0</v>
      </c>
      <c r="AR244" s="169">
        <v>1</v>
      </c>
      <c r="AS244" s="41">
        <f t="shared" si="85"/>
        <v>0</v>
      </c>
      <c r="AT244" s="40">
        <v>7.23</v>
      </c>
      <c r="AU244" s="156"/>
      <c r="AV244" s="156">
        <f>H244</f>
        <v>1</v>
      </c>
      <c r="AW244" s="156"/>
      <c r="AX244" s="156"/>
      <c r="AY244" s="156"/>
      <c r="AZ244" s="156"/>
      <c r="BA244" s="158" t="s">
        <v>123</v>
      </c>
      <c r="BB244" s="158"/>
      <c r="BC244" s="158"/>
      <c r="BD244" s="32">
        <v>1</v>
      </c>
    </row>
    <row r="245" spans="1:56" s="152" customFormat="1" ht="72">
      <c r="A245" s="153" t="s">
        <v>878</v>
      </c>
      <c r="B245" s="134" t="s">
        <v>24</v>
      </c>
      <c r="C245" s="134" t="s">
        <v>358</v>
      </c>
      <c r="D245" s="134">
        <v>124609</v>
      </c>
      <c r="E245" s="134" t="s">
        <v>1110</v>
      </c>
      <c r="F245" s="134" t="s">
        <v>1051</v>
      </c>
      <c r="G245" s="166">
        <v>1</v>
      </c>
      <c r="H245" s="27">
        <v>1</v>
      </c>
      <c r="I245" s="167">
        <v>4</v>
      </c>
      <c r="J245" s="134" t="s">
        <v>1111</v>
      </c>
      <c r="K245" s="168">
        <v>21731277.287677057</v>
      </c>
      <c r="L245" s="211">
        <v>22131576</v>
      </c>
      <c r="M245" s="211" t="s">
        <v>185</v>
      </c>
      <c r="N245" s="212">
        <v>1</v>
      </c>
      <c r="O245" s="213">
        <v>44926</v>
      </c>
      <c r="P245" s="213">
        <v>44977</v>
      </c>
      <c r="Q245" s="211" t="s">
        <v>1112</v>
      </c>
      <c r="R245" s="211" t="s">
        <v>1113</v>
      </c>
      <c r="S245" s="213">
        <v>44655</v>
      </c>
      <c r="T245" s="213">
        <v>44664</v>
      </c>
      <c r="U245" s="213">
        <v>44676</v>
      </c>
      <c r="V245" s="213">
        <v>44685</v>
      </c>
      <c r="W245" s="213">
        <v>44742</v>
      </c>
      <c r="X245" s="211" t="s">
        <v>1114</v>
      </c>
      <c r="Y245" s="211" t="s">
        <v>1109</v>
      </c>
      <c r="Z245" s="129">
        <f t="shared" si="67"/>
        <v>0</v>
      </c>
      <c r="AA245" s="129">
        <f t="shared" si="68"/>
        <v>0</v>
      </c>
      <c r="AB245" s="129">
        <f t="shared" si="69"/>
        <v>0</v>
      </c>
      <c r="AC245" s="129">
        <f t="shared" si="70"/>
        <v>0</v>
      </c>
      <c r="AD245" s="129">
        <f t="shared" si="71"/>
        <v>1</v>
      </c>
      <c r="AE245" s="127">
        <f t="shared" si="72"/>
        <v>0</v>
      </c>
      <c r="AF245" s="129">
        <f t="shared" si="73"/>
        <v>0</v>
      </c>
      <c r="AG245" s="129">
        <f t="shared" si="74"/>
        <v>0</v>
      </c>
      <c r="AH245" s="129">
        <f t="shared" si="75"/>
        <v>0</v>
      </c>
      <c r="AI245" s="129">
        <f t="shared" si="76"/>
        <v>0</v>
      </c>
      <c r="AJ245" s="130">
        <f t="shared" si="77"/>
        <v>4</v>
      </c>
      <c r="AK245" s="128">
        <f t="shared" si="78"/>
        <v>0</v>
      </c>
      <c r="AL245" s="27">
        <f t="shared" si="79"/>
        <v>0</v>
      </c>
      <c r="AM245" s="27">
        <f t="shared" si="80"/>
        <v>0</v>
      </c>
      <c r="AN245" s="27">
        <f t="shared" si="81"/>
        <v>0</v>
      </c>
      <c r="AO245" s="27">
        <f t="shared" si="82"/>
        <v>0</v>
      </c>
      <c r="AP245" s="100">
        <f t="shared" si="83"/>
        <v>1</v>
      </c>
      <c r="AQ245" s="127">
        <f t="shared" si="84"/>
        <v>0</v>
      </c>
      <c r="AR245" s="169">
        <v>1</v>
      </c>
      <c r="AS245" s="41">
        <f t="shared" si="85"/>
        <v>0</v>
      </c>
      <c r="AT245" s="40">
        <v>7.23</v>
      </c>
      <c r="AU245" s="156"/>
      <c r="AV245" s="156">
        <f>H245</f>
        <v>1</v>
      </c>
      <c r="AW245" s="156"/>
      <c r="AX245" s="156"/>
      <c r="AY245" s="156"/>
      <c r="AZ245" s="156"/>
      <c r="BA245" s="158" t="s">
        <v>123</v>
      </c>
      <c r="BB245" s="158"/>
      <c r="BC245" s="158"/>
      <c r="BD245" s="32">
        <v>1</v>
      </c>
    </row>
    <row r="246" spans="1:56" s="152" customFormat="1" ht="90">
      <c r="A246" s="153" t="s">
        <v>878</v>
      </c>
      <c r="B246" s="27" t="s">
        <v>24</v>
      </c>
      <c r="C246" s="27" t="s">
        <v>367</v>
      </c>
      <c r="D246" s="27">
        <v>125086</v>
      </c>
      <c r="E246" s="27" t="s">
        <v>1115</v>
      </c>
      <c r="F246" s="27" t="s">
        <v>1116</v>
      </c>
      <c r="G246" s="173">
        <v>1</v>
      </c>
      <c r="H246" s="27">
        <v>1</v>
      </c>
      <c r="I246" s="167">
        <v>4</v>
      </c>
      <c r="J246" s="134" t="s">
        <v>1117</v>
      </c>
      <c r="K246" s="168">
        <v>18280842.652100001</v>
      </c>
      <c r="L246" s="211">
        <v>17133688.899999999</v>
      </c>
      <c r="M246" s="211" t="s">
        <v>185</v>
      </c>
      <c r="N246" s="212">
        <v>1</v>
      </c>
      <c r="O246" s="213">
        <v>44921</v>
      </c>
      <c r="P246" s="213">
        <v>44914</v>
      </c>
      <c r="Q246" s="211" t="s">
        <v>1118</v>
      </c>
      <c r="R246" s="211" t="s">
        <v>1118</v>
      </c>
      <c r="S246" s="213">
        <v>45021</v>
      </c>
      <c r="T246" s="213">
        <v>45030</v>
      </c>
      <c r="U246" s="213">
        <v>45043</v>
      </c>
      <c r="V246" s="213">
        <v>45076</v>
      </c>
      <c r="W246" s="213">
        <v>45084</v>
      </c>
      <c r="X246" s="211" t="s">
        <v>371</v>
      </c>
      <c r="Y246" s="211" t="s">
        <v>351</v>
      </c>
      <c r="Z246" s="129">
        <f t="shared" si="67"/>
        <v>0</v>
      </c>
      <c r="AA246" s="129">
        <f t="shared" si="68"/>
        <v>0</v>
      </c>
      <c r="AB246" s="129">
        <f t="shared" si="69"/>
        <v>0</v>
      </c>
      <c r="AC246" s="129">
        <f t="shared" si="70"/>
        <v>0</v>
      </c>
      <c r="AD246" s="129">
        <f t="shared" si="71"/>
        <v>1</v>
      </c>
      <c r="AE246" s="127">
        <f t="shared" si="72"/>
        <v>0</v>
      </c>
      <c r="AF246" s="129">
        <f t="shared" si="73"/>
        <v>0</v>
      </c>
      <c r="AG246" s="129">
        <f t="shared" si="74"/>
        <v>0</v>
      </c>
      <c r="AH246" s="129">
        <f t="shared" si="75"/>
        <v>0</v>
      </c>
      <c r="AI246" s="129">
        <f t="shared" si="76"/>
        <v>0</v>
      </c>
      <c r="AJ246" s="130">
        <f t="shared" si="77"/>
        <v>4</v>
      </c>
      <c r="AK246" s="128">
        <f t="shared" si="78"/>
        <v>0</v>
      </c>
      <c r="AL246" s="27">
        <f t="shared" si="79"/>
        <v>0</v>
      </c>
      <c r="AM246" s="27">
        <f t="shared" si="80"/>
        <v>0</v>
      </c>
      <c r="AN246" s="27">
        <f t="shared" si="81"/>
        <v>0</v>
      </c>
      <c r="AO246" s="27">
        <f t="shared" si="82"/>
        <v>0</v>
      </c>
      <c r="AP246" s="100">
        <f t="shared" si="83"/>
        <v>1</v>
      </c>
      <c r="AQ246" s="127">
        <f t="shared" si="84"/>
        <v>0</v>
      </c>
      <c r="AR246" s="169">
        <v>1</v>
      </c>
      <c r="AS246" s="41">
        <f t="shared" si="85"/>
        <v>0</v>
      </c>
      <c r="AT246" s="156" t="s">
        <v>93</v>
      </c>
      <c r="AU246" s="156"/>
      <c r="AV246" s="156"/>
      <c r="AW246" s="156"/>
      <c r="AX246" s="156"/>
      <c r="AY246" s="156"/>
      <c r="AZ246" s="156"/>
      <c r="BA246" s="158" t="s">
        <v>94</v>
      </c>
      <c r="BB246" s="158"/>
      <c r="BC246" s="158"/>
      <c r="BD246" s="32">
        <v>1</v>
      </c>
    </row>
    <row r="247" spans="1:56" s="152" customFormat="1" ht="72">
      <c r="A247" s="153" t="s">
        <v>878</v>
      </c>
      <c r="B247" s="134" t="s">
        <v>24</v>
      </c>
      <c r="C247" s="134" t="s">
        <v>372</v>
      </c>
      <c r="D247" s="134">
        <v>125845</v>
      </c>
      <c r="E247" s="134" t="s">
        <v>1119</v>
      </c>
      <c r="F247" s="134" t="s">
        <v>1120</v>
      </c>
      <c r="G247" s="166">
        <v>1</v>
      </c>
      <c r="H247" s="27">
        <v>1</v>
      </c>
      <c r="I247" s="167">
        <v>2</v>
      </c>
      <c r="J247" s="134" t="s">
        <v>1121</v>
      </c>
      <c r="K247" s="168">
        <v>7551146.3957000002</v>
      </c>
      <c r="L247" s="211">
        <v>25295175.539999999</v>
      </c>
      <c r="M247" s="211" t="s">
        <v>185</v>
      </c>
      <c r="N247" s="212">
        <v>1</v>
      </c>
      <c r="O247" s="213">
        <v>45590</v>
      </c>
      <c r="P247" s="213">
        <v>45667</v>
      </c>
      <c r="Q247" s="211" t="s">
        <v>1122</v>
      </c>
      <c r="R247" s="211" t="s">
        <v>1123</v>
      </c>
      <c r="S247" s="213" t="s">
        <v>1124</v>
      </c>
      <c r="T247" s="213" t="s">
        <v>1125</v>
      </c>
      <c r="U247" s="213" t="s">
        <v>1126</v>
      </c>
      <c r="V247" s="213" t="s">
        <v>1127</v>
      </c>
      <c r="W247" s="213" t="s">
        <v>1128</v>
      </c>
      <c r="X247" s="211" t="s">
        <v>366</v>
      </c>
      <c r="Y247" s="211">
        <v>0</v>
      </c>
      <c r="Z247" s="129">
        <f t="shared" si="67"/>
        <v>0</v>
      </c>
      <c r="AA247" s="129">
        <f t="shared" si="68"/>
        <v>0</v>
      </c>
      <c r="AB247" s="129">
        <f t="shared" si="69"/>
        <v>0</v>
      </c>
      <c r="AC247" s="129">
        <f t="shared" si="70"/>
        <v>0</v>
      </c>
      <c r="AD247" s="129">
        <f t="shared" si="71"/>
        <v>1</v>
      </c>
      <c r="AE247" s="127">
        <f t="shared" si="72"/>
        <v>0</v>
      </c>
      <c r="AF247" s="129">
        <f t="shared" si="73"/>
        <v>0</v>
      </c>
      <c r="AG247" s="129">
        <f t="shared" si="74"/>
        <v>0</v>
      </c>
      <c r="AH247" s="129">
        <f t="shared" si="75"/>
        <v>0</v>
      </c>
      <c r="AI247" s="129">
        <f t="shared" si="76"/>
        <v>0</v>
      </c>
      <c r="AJ247" s="130">
        <f t="shared" si="77"/>
        <v>2</v>
      </c>
      <c r="AK247" s="128">
        <f t="shared" si="78"/>
        <v>0</v>
      </c>
      <c r="AL247" s="27">
        <f t="shared" si="79"/>
        <v>0</v>
      </c>
      <c r="AM247" s="27">
        <f t="shared" si="80"/>
        <v>0</v>
      </c>
      <c r="AN247" s="27">
        <f t="shared" si="81"/>
        <v>0</v>
      </c>
      <c r="AO247" s="27">
        <f t="shared" si="82"/>
        <v>0</v>
      </c>
      <c r="AP247" s="28">
        <f t="shared" si="83"/>
        <v>1</v>
      </c>
      <c r="AQ247" s="127">
        <f t="shared" si="84"/>
        <v>0</v>
      </c>
      <c r="AR247" s="169">
        <v>1</v>
      </c>
      <c r="AS247" s="41">
        <f t="shared" si="85"/>
        <v>0</v>
      </c>
      <c r="AT247" s="156">
        <v>2.2400000000000002</v>
      </c>
      <c r="AU247" s="156"/>
      <c r="AV247" s="156">
        <v>0</v>
      </c>
      <c r="AW247" s="156">
        <f>H247</f>
        <v>1</v>
      </c>
      <c r="AX247" s="156"/>
      <c r="AY247" s="156"/>
      <c r="AZ247" s="156"/>
      <c r="BA247" s="156" t="s">
        <v>662</v>
      </c>
      <c r="BB247" s="158"/>
      <c r="BC247" s="158"/>
      <c r="BD247" s="32">
        <v>0</v>
      </c>
    </row>
    <row r="248" spans="1:56" s="152" customFormat="1" ht="72">
      <c r="A248" s="153" t="s">
        <v>878</v>
      </c>
      <c r="B248" s="134" t="s">
        <v>24</v>
      </c>
      <c r="C248" s="134" t="s">
        <v>372</v>
      </c>
      <c r="D248" s="134">
        <v>303871</v>
      </c>
      <c r="E248" s="134" t="s">
        <v>1129</v>
      </c>
      <c r="F248" s="134" t="s">
        <v>1120</v>
      </c>
      <c r="G248" s="166">
        <v>1</v>
      </c>
      <c r="H248" s="27">
        <v>1</v>
      </c>
      <c r="I248" s="167">
        <v>2</v>
      </c>
      <c r="J248" s="134" t="s">
        <v>1121</v>
      </c>
      <c r="K248" s="168">
        <v>7571189.8457000004</v>
      </c>
      <c r="L248" s="211">
        <v>18787999.57</v>
      </c>
      <c r="M248" s="211" t="s">
        <v>90</v>
      </c>
      <c r="N248" s="212">
        <v>1</v>
      </c>
      <c r="O248" s="213">
        <v>45590</v>
      </c>
      <c r="P248" s="213">
        <v>45667</v>
      </c>
      <c r="Q248" s="211" t="s">
        <v>1130</v>
      </c>
      <c r="R248" s="211" t="s">
        <v>1130</v>
      </c>
      <c r="S248" s="213">
        <v>45029</v>
      </c>
      <c r="T248" s="213">
        <v>45042</v>
      </c>
      <c r="U248" s="213">
        <v>45054</v>
      </c>
      <c r="V248" s="213">
        <v>45068</v>
      </c>
      <c r="W248" s="213">
        <v>45077</v>
      </c>
      <c r="X248" s="211" t="s">
        <v>1131</v>
      </c>
      <c r="Y248" s="211" t="s">
        <v>351</v>
      </c>
      <c r="Z248" s="129">
        <f t="shared" si="67"/>
        <v>0</v>
      </c>
      <c r="AA248" s="129">
        <f t="shared" si="68"/>
        <v>0</v>
      </c>
      <c r="AB248" s="129">
        <f t="shared" si="69"/>
        <v>0</v>
      </c>
      <c r="AC248" s="129">
        <f t="shared" si="70"/>
        <v>0</v>
      </c>
      <c r="AD248" s="129">
        <f t="shared" si="71"/>
        <v>1</v>
      </c>
      <c r="AE248" s="127">
        <f t="shared" si="72"/>
        <v>0</v>
      </c>
      <c r="AF248" s="129">
        <f t="shared" si="73"/>
        <v>0</v>
      </c>
      <c r="AG248" s="129">
        <f t="shared" si="74"/>
        <v>0</v>
      </c>
      <c r="AH248" s="129">
        <f t="shared" si="75"/>
        <v>0</v>
      </c>
      <c r="AI248" s="129">
        <f t="shared" si="76"/>
        <v>0</v>
      </c>
      <c r="AJ248" s="130">
        <f t="shared" si="77"/>
        <v>2</v>
      </c>
      <c r="AK248" s="128">
        <f t="shared" si="78"/>
        <v>0</v>
      </c>
      <c r="AL248" s="27">
        <f t="shared" si="79"/>
        <v>0</v>
      </c>
      <c r="AM248" s="27">
        <f t="shared" si="80"/>
        <v>0</v>
      </c>
      <c r="AN248" s="27">
        <f t="shared" si="81"/>
        <v>0</v>
      </c>
      <c r="AO248" s="27">
        <f t="shared" si="82"/>
        <v>0</v>
      </c>
      <c r="AP248" s="28">
        <f t="shared" si="83"/>
        <v>1</v>
      </c>
      <c r="AQ248" s="127">
        <f t="shared" si="84"/>
        <v>0</v>
      </c>
      <c r="AR248" s="169">
        <v>1</v>
      </c>
      <c r="AS248" s="41">
        <f t="shared" si="85"/>
        <v>0</v>
      </c>
      <c r="AT248" s="156">
        <v>2.2400000000000002</v>
      </c>
      <c r="AU248" s="156"/>
      <c r="AV248" s="156">
        <v>0</v>
      </c>
      <c r="AW248" s="156">
        <f>H248</f>
        <v>1</v>
      </c>
      <c r="AX248" s="156"/>
      <c r="AY248" s="156"/>
      <c r="AZ248" s="156"/>
      <c r="BA248" s="156" t="s">
        <v>662</v>
      </c>
      <c r="BB248" s="158"/>
      <c r="BC248" s="158"/>
      <c r="BD248" s="32">
        <v>0</v>
      </c>
    </row>
    <row r="249" spans="1:56" s="152" customFormat="1" ht="72">
      <c r="A249" s="153" t="s">
        <v>878</v>
      </c>
      <c r="B249" s="134" t="s">
        <v>24</v>
      </c>
      <c r="C249" s="134" t="s">
        <v>372</v>
      </c>
      <c r="D249" s="134">
        <v>314308</v>
      </c>
      <c r="E249" s="134" t="s">
        <v>1132</v>
      </c>
      <c r="F249" s="134" t="s">
        <v>1120</v>
      </c>
      <c r="G249" s="166">
        <v>1</v>
      </c>
      <c r="H249" s="27">
        <v>1</v>
      </c>
      <c r="I249" s="167">
        <v>4</v>
      </c>
      <c r="J249" s="134" t="s">
        <v>703</v>
      </c>
      <c r="K249" s="168">
        <v>11431953.609499998</v>
      </c>
      <c r="L249" s="211">
        <v>18086919.559999999</v>
      </c>
      <c r="M249" s="211" t="s">
        <v>90</v>
      </c>
      <c r="N249" s="212">
        <v>1</v>
      </c>
      <c r="O249" s="213">
        <v>45234</v>
      </c>
      <c r="P249" s="213">
        <v>45415</v>
      </c>
      <c r="Q249" s="211" t="s">
        <v>1133</v>
      </c>
      <c r="R249" s="211" t="s">
        <v>1133</v>
      </c>
      <c r="S249" s="213">
        <v>45029</v>
      </c>
      <c r="T249" s="213">
        <v>45042</v>
      </c>
      <c r="U249" s="213">
        <v>45054</v>
      </c>
      <c r="V249" s="213">
        <v>45068</v>
      </c>
      <c r="W249" s="213">
        <v>45077</v>
      </c>
      <c r="X249" s="211" t="s">
        <v>1131</v>
      </c>
      <c r="Y249" s="211" t="s">
        <v>351</v>
      </c>
      <c r="Z249" s="129">
        <f t="shared" si="67"/>
        <v>0</v>
      </c>
      <c r="AA249" s="129">
        <f t="shared" si="68"/>
        <v>0</v>
      </c>
      <c r="AB249" s="129">
        <f t="shared" si="69"/>
        <v>0</v>
      </c>
      <c r="AC249" s="129">
        <f t="shared" si="70"/>
        <v>0</v>
      </c>
      <c r="AD249" s="129">
        <f t="shared" si="71"/>
        <v>1</v>
      </c>
      <c r="AE249" s="127">
        <f t="shared" si="72"/>
        <v>0</v>
      </c>
      <c r="AF249" s="129">
        <f t="shared" si="73"/>
        <v>0</v>
      </c>
      <c r="AG249" s="129">
        <f t="shared" si="74"/>
        <v>0</v>
      </c>
      <c r="AH249" s="129">
        <f t="shared" si="75"/>
        <v>0</v>
      </c>
      <c r="AI249" s="129">
        <f t="shared" si="76"/>
        <v>0</v>
      </c>
      <c r="AJ249" s="130">
        <f t="shared" si="77"/>
        <v>4</v>
      </c>
      <c r="AK249" s="128">
        <f t="shared" si="78"/>
        <v>0</v>
      </c>
      <c r="AL249" s="27">
        <f t="shared" si="79"/>
        <v>0</v>
      </c>
      <c r="AM249" s="27">
        <f t="shared" si="80"/>
        <v>0</v>
      </c>
      <c r="AN249" s="27">
        <f t="shared" si="81"/>
        <v>0</v>
      </c>
      <c r="AO249" s="27">
        <f t="shared" si="82"/>
        <v>0</v>
      </c>
      <c r="AP249" s="100">
        <f t="shared" si="83"/>
        <v>1</v>
      </c>
      <c r="AQ249" s="127">
        <f t="shared" si="84"/>
        <v>0</v>
      </c>
      <c r="AR249" s="169">
        <v>1</v>
      </c>
      <c r="AS249" s="41">
        <f t="shared" si="85"/>
        <v>0</v>
      </c>
      <c r="AT249" s="156">
        <v>8.23</v>
      </c>
      <c r="AU249" s="156"/>
      <c r="AV249" s="156"/>
      <c r="AW249" s="156"/>
      <c r="AX249" s="156"/>
      <c r="AY249" s="156"/>
      <c r="AZ249" s="156"/>
      <c r="BA249" s="158" t="s">
        <v>123</v>
      </c>
      <c r="BB249" s="158"/>
      <c r="BC249" s="158"/>
      <c r="BD249" s="32">
        <v>0</v>
      </c>
    </row>
    <row r="250" spans="1:56" s="152" customFormat="1" ht="72">
      <c r="A250" s="153" t="s">
        <v>878</v>
      </c>
      <c r="B250" s="134" t="s">
        <v>24</v>
      </c>
      <c r="C250" s="134" t="s">
        <v>372</v>
      </c>
      <c r="D250" s="134">
        <v>125850</v>
      </c>
      <c r="E250" s="134" t="s">
        <v>1134</v>
      </c>
      <c r="F250" s="134" t="s">
        <v>1120</v>
      </c>
      <c r="G250" s="166">
        <v>1</v>
      </c>
      <c r="H250" s="27">
        <v>1</v>
      </c>
      <c r="I250" s="167">
        <v>2</v>
      </c>
      <c r="J250" s="134" t="s">
        <v>1121</v>
      </c>
      <c r="K250" s="168">
        <v>7540541.3957000002</v>
      </c>
      <c r="L250" s="211">
        <v>11154681.24</v>
      </c>
      <c r="M250" s="211" t="s">
        <v>90</v>
      </c>
      <c r="N250" s="212">
        <v>1</v>
      </c>
      <c r="O250" s="213">
        <v>45590</v>
      </c>
      <c r="P250" s="213">
        <v>45667</v>
      </c>
      <c r="Q250" s="211" t="s">
        <v>1135</v>
      </c>
      <c r="R250" s="211" t="s">
        <v>1135</v>
      </c>
      <c r="S250" s="213">
        <v>45020</v>
      </c>
      <c r="T250" s="213">
        <v>45033</v>
      </c>
      <c r="U250" s="213">
        <v>45044</v>
      </c>
      <c r="V250" s="213">
        <v>45100</v>
      </c>
      <c r="W250" s="213">
        <v>45114</v>
      </c>
      <c r="X250" s="211" t="s">
        <v>1136</v>
      </c>
      <c r="Y250" s="211" t="s">
        <v>376</v>
      </c>
      <c r="Z250" s="129">
        <f t="shared" si="67"/>
        <v>0</v>
      </c>
      <c r="AA250" s="129">
        <f t="shared" si="68"/>
        <v>0</v>
      </c>
      <c r="AB250" s="129">
        <f t="shared" si="69"/>
        <v>0</v>
      </c>
      <c r="AC250" s="129">
        <f t="shared" si="70"/>
        <v>0</v>
      </c>
      <c r="AD250" s="129">
        <f t="shared" si="71"/>
        <v>1</v>
      </c>
      <c r="AE250" s="127">
        <f t="shared" si="72"/>
        <v>0</v>
      </c>
      <c r="AF250" s="129">
        <f t="shared" si="73"/>
        <v>0</v>
      </c>
      <c r="AG250" s="129">
        <f t="shared" si="74"/>
        <v>0</v>
      </c>
      <c r="AH250" s="129">
        <f t="shared" si="75"/>
        <v>0</v>
      </c>
      <c r="AI250" s="129">
        <f t="shared" si="76"/>
        <v>0</v>
      </c>
      <c r="AJ250" s="130">
        <f t="shared" si="77"/>
        <v>2</v>
      </c>
      <c r="AK250" s="128">
        <f t="shared" si="78"/>
        <v>0</v>
      </c>
      <c r="AL250" s="27">
        <f t="shared" si="79"/>
        <v>0</v>
      </c>
      <c r="AM250" s="27">
        <f t="shared" si="80"/>
        <v>0</v>
      </c>
      <c r="AN250" s="27">
        <f t="shared" si="81"/>
        <v>0</v>
      </c>
      <c r="AO250" s="27">
        <f t="shared" si="82"/>
        <v>0</v>
      </c>
      <c r="AP250" s="28">
        <f t="shared" si="83"/>
        <v>1</v>
      </c>
      <c r="AQ250" s="127">
        <f t="shared" si="84"/>
        <v>0</v>
      </c>
      <c r="AR250" s="169">
        <v>1</v>
      </c>
      <c r="AS250" s="41">
        <f t="shared" si="85"/>
        <v>0</v>
      </c>
      <c r="AT250" s="156">
        <v>2.2400000000000002</v>
      </c>
      <c r="AU250" s="156"/>
      <c r="AV250" s="156">
        <v>0</v>
      </c>
      <c r="AW250" s="156">
        <f>H250</f>
        <v>1</v>
      </c>
      <c r="AX250" s="156"/>
      <c r="AY250" s="156"/>
      <c r="AZ250" s="156"/>
      <c r="BA250" s="156" t="s">
        <v>662</v>
      </c>
      <c r="BB250" s="158"/>
      <c r="BC250" s="158"/>
      <c r="BD250" s="32">
        <v>0</v>
      </c>
    </row>
    <row r="251" spans="1:56" s="152" customFormat="1" ht="54">
      <c r="A251" s="153" t="s">
        <v>878</v>
      </c>
      <c r="B251" s="134" t="s">
        <v>25</v>
      </c>
      <c r="C251" s="134" t="s">
        <v>388</v>
      </c>
      <c r="D251" s="134">
        <v>302074</v>
      </c>
      <c r="E251" s="134" t="s">
        <v>1137</v>
      </c>
      <c r="F251" s="134" t="s">
        <v>1138</v>
      </c>
      <c r="G251" s="166">
        <v>0</v>
      </c>
      <c r="H251" s="27">
        <v>1</v>
      </c>
      <c r="I251" s="167">
        <v>4</v>
      </c>
      <c r="J251" s="134" t="s">
        <v>1139</v>
      </c>
      <c r="K251" s="168">
        <v>13040244.784499999</v>
      </c>
      <c r="L251" s="211">
        <v>17798245.809999999</v>
      </c>
      <c r="M251" s="211" t="s">
        <v>90</v>
      </c>
      <c r="N251" s="212">
        <v>1</v>
      </c>
      <c r="O251" s="213">
        <v>45231</v>
      </c>
      <c r="P251" s="213">
        <v>0</v>
      </c>
      <c r="Q251" s="211">
        <v>0</v>
      </c>
      <c r="R251" s="211">
        <v>0</v>
      </c>
      <c r="S251" s="213">
        <v>45054</v>
      </c>
      <c r="T251" s="213">
        <v>45061</v>
      </c>
      <c r="U251" s="213">
        <v>45082</v>
      </c>
      <c r="V251" s="213">
        <v>45093</v>
      </c>
      <c r="W251" s="213">
        <v>45106</v>
      </c>
      <c r="X251" s="211">
        <v>0</v>
      </c>
      <c r="Y251" s="211">
        <v>0</v>
      </c>
      <c r="Z251" s="129">
        <f t="shared" si="67"/>
        <v>0</v>
      </c>
      <c r="AA251" s="129">
        <f t="shared" si="68"/>
        <v>0</v>
      </c>
      <c r="AB251" s="129">
        <f t="shared" si="69"/>
        <v>0</v>
      </c>
      <c r="AC251" s="129">
        <f t="shared" si="70"/>
        <v>0</v>
      </c>
      <c r="AD251" s="129">
        <f t="shared" si="71"/>
        <v>1</v>
      </c>
      <c r="AE251" s="127">
        <f t="shared" si="72"/>
        <v>0</v>
      </c>
      <c r="AF251" s="129">
        <f t="shared" si="73"/>
        <v>0</v>
      </c>
      <c r="AG251" s="129">
        <f t="shared" si="74"/>
        <v>0</v>
      </c>
      <c r="AH251" s="129">
        <f t="shared" si="75"/>
        <v>0</v>
      </c>
      <c r="AI251" s="129">
        <f t="shared" si="76"/>
        <v>0</v>
      </c>
      <c r="AJ251" s="130">
        <f t="shared" si="77"/>
        <v>4</v>
      </c>
      <c r="AK251" s="128">
        <f t="shared" si="78"/>
        <v>0</v>
      </c>
      <c r="AL251" s="27">
        <f t="shared" si="79"/>
        <v>0</v>
      </c>
      <c r="AM251" s="27">
        <f t="shared" si="80"/>
        <v>0</v>
      </c>
      <c r="AN251" s="27">
        <f t="shared" si="81"/>
        <v>0</v>
      </c>
      <c r="AO251" s="27">
        <f t="shared" si="82"/>
        <v>0</v>
      </c>
      <c r="AP251" s="100">
        <f t="shared" si="83"/>
        <v>1</v>
      </c>
      <c r="AQ251" s="127">
        <f t="shared" si="84"/>
        <v>0</v>
      </c>
      <c r="AR251" s="169">
        <v>1</v>
      </c>
      <c r="AS251" s="41">
        <f t="shared" si="85"/>
        <v>0</v>
      </c>
      <c r="AT251" s="156">
        <v>8.23</v>
      </c>
      <c r="AU251" s="156"/>
      <c r="AV251" s="156">
        <f>H251</f>
        <v>1</v>
      </c>
      <c r="AW251" s="156"/>
      <c r="AX251" s="156"/>
      <c r="AY251" s="156"/>
      <c r="AZ251" s="156"/>
      <c r="BA251" s="158" t="s">
        <v>123</v>
      </c>
      <c r="BB251" s="158"/>
      <c r="BC251" s="158"/>
      <c r="BD251" s="32">
        <v>0</v>
      </c>
    </row>
    <row r="252" spans="1:56" s="152" customFormat="1" ht="54">
      <c r="A252" s="153" t="s">
        <v>878</v>
      </c>
      <c r="B252" s="134" t="s">
        <v>25</v>
      </c>
      <c r="C252" s="134" t="s">
        <v>388</v>
      </c>
      <c r="D252" s="134">
        <v>302087</v>
      </c>
      <c r="E252" s="134" t="s">
        <v>1140</v>
      </c>
      <c r="F252" s="134" t="s">
        <v>1141</v>
      </c>
      <c r="G252" s="166">
        <v>0</v>
      </c>
      <c r="H252" s="27">
        <v>1</v>
      </c>
      <c r="I252" s="167">
        <v>4</v>
      </c>
      <c r="J252" s="134" t="s">
        <v>1139</v>
      </c>
      <c r="K252" s="168">
        <v>23006293.534499999</v>
      </c>
      <c r="L252" s="211">
        <v>19137563.670000002</v>
      </c>
      <c r="M252" s="211" t="s">
        <v>90</v>
      </c>
      <c r="N252" s="212">
        <v>1</v>
      </c>
      <c r="O252" s="213">
        <v>44980</v>
      </c>
      <c r="P252" s="213">
        <v>0</v>
      </c>
      <c r="Q252" s="211">
        <v>0</v>
      </c>
      <c r="R252" s="211">
        <v>44743</v>
      </c>
      <c r="S252" s="213">
        <v>0</v>
      </c>
      <c r="T252" s="213">
        <v>0</v>
      </c>
      <c r="U252" s="213">
        <v>44707</v>
      </c>
      <c r="V252" s="213">
        <v>0</v>
      </c>
      <c r="W252" s="213">
        <v>44768</v>
      </c>
      <c r="X252" s="211" t="s">
        <v>1142</v>
      </c>
      <c r="Y252" s="211">
        <v>0</v>
      </c>
      <c r="Z252" s="129">
        <f t="shared" si="67"/>
        <v>0</v>
      </c>
      <c r="AA252" s="129">
        <f t="shared" si="68"/>
        <v>0</v>
      </c>
      <c r="AB252" s="129">
        <f t="shared" si="69"/>
        <v>0</v>
      </c>
      <c r="AC252" s="129">
        <f t="shared" si="70"/>
        <v>0</v>
      </c>
      <c r="AD252" s="129">
        <f t="shared" si="71"/>
        <v>1</v>
      </c>
      <c r="AE252" s="127">
        <f t="shared" si="72"/>
        <v>0</v>
      </c>
      <c r="AF252" s="129">
        <f t="shared" si="73"/>
        <v>0</v>
      </c>
      <c r="AG252" s="129">
        <f t="shared" si="74"/>
        <v>0</v>
      </c>
      <c r="AH252" s="129">
        <f t="shared" si="75"/>
        <v>0</v>
      </c>
      <c r="AI252" s="129">
        <f t="shared" si="76"/>
        <v>0</v>
      </c>
      <c r="AJ252" s="130">
        <f t="shared" si="77"/>
        <v>4</v>
      </c>
      <c r="AK252" s="128">
        <f t="shared" si="78"/>
        <v>0</v>
      </c>
      <c r="AL252" s="27">
        <f t="shared" si="79"/>
        <v>0</v>
      </c>
      <c r="AM252" s="27">
        <f t="shared" si="80"/>
        <v>0</v>
      </c>
      <c r="AN252" s="27">
        <f t="shared" si="81"/>
        <v>0</v>
      </c>
      <c r="AO252" s="27">
        <f t="shared" si="82"/>
        <v>0</v>
      </c>
      <c r="AP252" s="100">
        <f t="shared" si="83"/>
        <v>1</v>
      </c>
      <c r="AQ252" s="127">
        <f t="shared" si="84"/>
        <v>0</v>
      </c>
      <c r="AR252" s="169">
        <v>1</v>
      </c>
      <c r="AS252" s="41">
        <f t="shared" si="85"/>
        <v>0</v>
      </c>
      <c r="AT252" s="156">
        <v>8.23</v>
      </c>
      <c r="AU252" s="156"/>
      <c r="AV252" s="156"/>
      <c r="AW252" s="156"/>
      <c r="AX252" s="156"/>
      <c r="AY252" s="156"/>
      <c r="AZ252" s="156"/>
      <c r="BA252" s="158" t="s">
        <v>123</v>
      </c>
      <c r="BB252" s="158"/>
      <c r="BC252" s="158"/>
      <c r="BD252" s="32">
        <v>0</v>
      </c>
    </row>
    <row r="253" spans="1:56" s="152" customFormat="1" ht="108">
      <c r="A253" s="153" t="s">
        <v>878</v>
      </c>
      <c r="B253" s="134" t="s">
        <v>26</v>
      </c>
      <c r="C253" s="134" t="s">
        <v>720</v>
      </c>
      <c r="D253" s="134">
        <v>114710</v>
      </c>
      <c r="E253" s="134" t="s">
        <v>1143</v>
      </c>
      <c r="F253" s="134" t="s">
        <v>1144</v>
      </c>
      <c r="G253" s="166">
        <v>2</v>
      </c>
      <c r="H253" s="27">
        <v>1</v>
      </c>
      <c r="I253" s="167">
        <v>3</v>
      </c>
      <c r="J253" s="134" t="s">
        <v>1145</v>
      </c>
      <c r="K253" s="168">
        <v>19158007.744500231</v>
      </c>
      <c r="L253" s="211">
        <v>18808160.789999999</v>
      </c>
      <c r="M253" s="211" t="s">
        <v>90</v>
      </c>
      <c r="N253" s="212">
        <v>1</v>
      </c>
      <c r="O253" s="213">
        <v>45261</v>
      </c>
      <c r="P253" s="213">
        <v>45265</v>
      </c>
      <c r="Q253" s="211" t="s">
        <v>1146</v>
      </c>
      <c r="R253" s="211" t="s">
        <v>1147</v>
      </c>
      <c r="S253" s="213">
        <v>45057</v>
      </c>
      <c r="T253" s="213">
        <v>45065</v>
      </c>
      <c r="U253" s="213">
        <v>45079</v>
      </c>
      <c r="V253" s="213">
        <v>45110</v>
      </c>
      <c r="W253" s="213">
        <v>45117</v>
      </c>
      <c r="X253" s="211" t="s">
        <v>1148</v>
      </c>
      <c r="Y253" s="211">
        <v>0</v>
      </c>
      <c r="Z253" s="129">
        <f t="shared" si="67"/>
        <v>0</v>
      </c>
      <c r="AA253" s="129">
        <f t="shared" si="68"/>
        <v>0</v>
      </c>
      <c r="AB253" s="129">
        <f t="shared" si="69"/>
        <v>0</v>
      </c>
      <c r="AC253" s="129">
        <f t="shared" si="70"/>
        <v>0</v>
      </c>
      <c r="AD253" s="129">
        <f t="shared" si="71"/>
        <v>1</v>
      </c>
      <c r="AE253" s="127">
        <f t="shared" si="72"/>
        <v>0</v>
      </c>
      <c r="AF253" s="129">
        <f t="shared" si="73"/>
        <v>0</v>
      </c>
      <c r="AG253" s="129">
        <f t="shared" si="74"/>
        <v>0</v>
      </c>
      <c r="AH253" s="129">
        <f t="shared" si="75"/>
        <v>0</v>
      </c>
      <c r="AI253" s="129">
        <f t="shared" si="76"/>
        <v>0</v>
      </c>
      <c r="AJ253" s="130">
        <f t="shared" si="77"/>
        <v>3</v>
      </c>
      <c r="AK253" s="128">
        <f t="shared" si="78"/>
        <v>0</v>
      </c>
      <c r="AL253" s="27">
        <f t="shared" si="79"/>
        <v>0</v>
      </c>
      <c r="AM253" s="27">
        <f t="shared" si="80"/>
        <v>0</v>
      </c>
      <c r="AN253" s="27">
        <f t="shared" si="81"/>
        <v>0</v>
      </c>
      <c r="AO253" s="27">
        <f t="shared" si="82"/>
        <v>0</v>
      </c>
      <c r="AP253" s="100">
        <f t="shared" si="83"/>
        <v>1</v>
      </c>
      <c r="AQ253" s="127">
        <f t="shared" si="84"/>
        <v>0</v>
      </c>
      <c r="AR253" s="169">
        <v>1</v>
      </c>
      <c r="AS253" s="41">
        <f t="shared" si="85"/>
        <v>0</v>
      </c>
      <c r="AT253" s="156">
        <v>12.23</v>
      </c>
      <c r="AU253" s="156"/>
      <c r="AV253" s="156">
        <f>H253</f>
        <v>1</v>
      </c>
      <c r="AW253" s="156"/>
      <c r="AX253" s="156"/>
      <c r="AY253" s="156"/>
      <c r="AZ253" s="156"/>
      <c r="BA253" s="156" t="s">
        <v>123</v>
      </c>
      <c r="BB253" s="158"/>
      <c r="BC253" s="158"/>
      <c r="BD253" s="32">
        <v>1</v>
      </c>
    </row>
    <row r="254" spans="1:56" s="152" customFormat="1" ht="90">
      <c r="A254" s="153" t="s">
        <v>878</v>
      </c>
      <c r="B254" s="134" t="s">
        <v>26</v>
      </c>
      <c r="C254" s="134" t="s">
        <v>720</v>
      </c>
      <c r="D254" s="134">
        <v>501181</v>
      </c>
      <c r="E254" s="134" t="s">
        <v>1149</v>
      </c>
      <c r="F254" s="134" t="s">
        <v>1150</v>
      </c>
      <c r="G254" s="166">
        <v>2</v>
      </c>
      <c r="H254" s="27">
        <v>1</v>
      </c>
      <c r="I254" s="167">
        <v>3</v>
      </c>
      <c r="J254" s="134" t="s">
        <v>1151</v>
      </c>
      <c r="K254" s="168">
        <v>19740374.524226066</v>
      </c>
      <c r="L254" s="211">
        <v>19000879.050000001</v>
      </c>
      <c r="M254" s="211" t="s">
        <v>90</v>
      </c>
      <c r="N254" s="212">
        <v>1</v>
      </c>
      <c r="O254" s="213">
        <v>45261</v>
      </c>
      <c r="P254" s="213" t="s">
        <v>1152</v>
      </c>
      <c r="Q254" s="211" t="s">
        <v>1146</v>
      </c>
      <c r="R254" s="211" t="s">
        <v>1153</v>
      </c>
      <c r="S254" s="213">
        <v>45057</v>
      </c>
      <c r="T254" s="213">
        <v>45065</v>
      </c>
      <c r="U254" s="213">
        <v>45079</v>
      </c>
      <c r="V254" s="213">
        <v>45110</v>
      </c>
      <c r="W254" s="213">
        <v>45113</v>
      </c>
      <c r="X254" s="211" t="s">
        <v>1154</v>
      </c>
      <c r="Y254" s="211">
        <v>0</v>
      </c>
      <c r="Z254" s="129">
        <f t="shared" si="67"/>
        <v>0</v>
      </c>
      <c r="AA254" s="129">
        <f t="shared" si="68"/>
        <v>0</v>
      </c>
      <c r="AB254" s="129">
        <f t="shared" si="69"/>
        <v>0</v>
      </c>
      <c r="AC254" s="129">
        <f t="shared" si="70"/>
        <v>0</v>
      </c>
      <c r="AD254" s="129">
        <f t="shared" si="71"/>
        <v>1</v>
      </c>
      <c r="AE254" s="127">
        <f t="shared" si="72"/>
        <v>0</v>
      </c>
      <c r="AF254" s="129">
        <f t="shared" si="73"/>
        <v>0</v>
      </c>
      <c r="AG254" s="129">
        <f t="shared" si="74"/>
        <v>0</v>
      </c>
      <c r="AH254" s="129">
        <f t="shared" si="75"/>
        <v>0</v>
      </c>
      <c r="AI254" s="129">
        <f t="shared" si="76"/>
        <v>0</v>
      </c>
      <c r="AJ254" s="130">
        <f t="shared" si="77"/>
        <v>3</v>
      </c>
      <c r="AK254" s="128">
        <f t="shared" si="78"/>
        <v>0</v>
      </c>
      <c r="AL254" s="27">
        <f t="shared" si="79"/>
        <v>0</v>
      </c>
      <c r="AM254" s="27">
        <f t="shared" si="80"/>
        <v>0</v>
      </c>
      <c r="AN254" s="27">
        <f t="shared" si="81"/>
        <v>0</v>
      </c>
      <c r="AO254" s="27">
        <f t="shared" si="82"/>
        <v>0</v>
      </c>
      <c r="AP254" s="100">
        <f t="shared" si="83"/>
        <v>1</v>
      </c>
      <c r="AQ254" s="127">
        <f t="shared" si="84"/>
        <v>0</v>
      </c>
      <c r="AR254" s="169">
        <v>1</v>
      </c>
      <c r="AS254" s="41">
        <f t="shared" si="85"/>
        <v>0</v>
      </c>
      <c r="AT254" s="156">
        <v>12.23</v>
      </c>
      <c r="AU254" s="156"/>
      <c r="AV254" s="156">
        <f>H254</f>
        <v>1</v>
      </c>
      <c r="AW254" s="156"/>
      <c r="AX254" s="156"/>
      <c r="AY254" s="156"/>
      <c r="AZ254" s="156"/>
      <c r="BA254" s="156" t="s">
        <v>123</v>
      </c>
      <c r="BB254" s="158"/>
      <c r="BC254" s="158"/>
      <c r="BD254" s="32">
        <v>1</v>
      </c>
    </row>
    <row r="255" spans="1:56" s="152" customFormat="1" ht="90">
      <c r="A255" s="153" t="s">
        <v>878</v>
      </c>
      <c r="B255" s="134" t="s">
        <v>26</v>
      </c>
      <c r="C255" s="134" t="s">
        <v>400</v>
      </c>
      <c r="D255" s="134">
        <v>114975</v>
      </c>
      <c r="E255" s="134" t="s">
        <v>712</v>
      </c>
      <c r="F255" s="134" t="s">
        <v>1155</v>
      </c>
      <c r="G255" s="166">
        <v>0</v>
      </c>
      <c r="H255" s="27">
        <v>1</v>
      </c>
      <c r="I255" s="167">
        <v>11</v>
      </c>
      <c r="J255" s="134" t="s">
        <v>1156</v>
      </c>
      <c r="K255" s="168">
        <v>21786950.509603884</v>
      </c>
      <c r="L255" s="211">
        <v>16550995.27</v>
      </c>
      <c r="M255" s="211" t="s">
        <v>90</v>
      </c>
      <c r="N255" s="212">
        <v>1</v>
      </c>
      <c r="O255" s="213">
        <v>45261</v>
      </c>
      <c r="P255" s="213">
        <v>45481</v>
      </c>
      <c r="Q255" s="211" t="s">
        <v>1157</v>
      </c>
      <c r="R255" s="211" t="s">
        <v>1157</v>
      </c>
      <c r="S255" s="213">
        <v>44890</v>
      </c>
      <c r="T255" s="213">
        <v>44897</v>
      </c>
      <c r="U255" s="213">
        <v>44904</v>
      </c>
      <c r="V255" s="213">
        <v>44916</v>
      </c>
      <c r="W255" s="213">
        <v>44916</v>
      </c>
      <c r="X255" s="211" t="s">
        <v>405</v>
      </c>
      <c r="Y255" s="211" t="s">
        <v>1158</v>
      </c>
      <c r="Z255" s="129">
        <f t="shared" si="67"/>
        <v>0</v>
      </c>
      <c r="AA255" s="129">
        <f t="shared" si="68"/>
        <v>0</v>
      </c>
      <c r="AB255" s="129">
        <f t="shared" si="69"/>
        <v>0</v>
      </c>
      <c r="AC255" s="129">
        <f t="shared" si="70"/>
        <v>0</v>
      </c>
      <c r="AD255" s="129">
        <f t="shared" si="71"/>
        <v>1</v>
      </c>
      <c r="AE255" s="127">
        <f t="shared" si="72"/>
        <v>0</v>
      </c>
      <c r="AF255" s="129">
        <f t="shared" si="73"/>
        <v>0</v>
      </c>
      <c r="AG255" s="129">
        <f t="shared" si="74"/>
        <v>0</v>
      </c>
      <c r="AH255" s="129">
        <f t="shared" si="75"/>
        <v>0</v>
      </c>
      <c r="AI255" s="129">
        <f t="shared" si="76"/>
        <v>0</v>
      </c>
      <c r="AJ255" s="130">
        <f t="shared" si="77"/>
        <v>11</v>
      </c>
      <c r="AK255" s="128">
        <f t="shared" si="78"/>
        <v>0</v>
      </c>
      <c r="AL255" s="27">
        <f t="shared" si="79"/>
        <v>0</v>
      </c>
      <c r="AM255" s="27">
        <f t="shared" si="80"/>
        <v>0</v>
      </c>
      <c r="AN255" s="27">
        <f t="shared" si="81"/>
        <v>0</v>
      </c>
      <c r="AO255" s="27">
        <f t="shared" si="82"/>
        <v>0</v>
      </c>
      <c r="AP255" s="28">
        <f t="shared" si="83"/>
        <v>1</v>
      </c>
      <c r="AQ255" s="127">
        <f t="shared" si="84"/>
        <v>0</v>
      </c>
      <c r="AR255" s="169">
        <v>1</v>
      </c>
      <c r="AS255" s="41">
        <f t="shared" si="85"/>
        <v>0</v>
      </c>
      <c r="AT255" s="156">
        <v>9.24</v>
      </c>
      <c r="AU255" s="156"/>
      <c r="AV255" s="156">
        <f>H255</f>
        <v>1</v>
      </c>
      <c r="AW255" s="156"/>
      <c r="AX255" s="156"/>
      <c r="AY255" s="156"/>
      <c r="AZ255" s="156"/>
      <c r="BA255" s="158"/>
      <c r="BB255" s="158"/>
      <c r="BC255" s="158"/>
      <c r="BD255" s="32">
        <v>1</v>
      </c>
    </row>
    <row r="256" spans="1:56" s="152" customFormat="1" ht="90">
      <c r="A256" s="153" t="s">
        <v>878</v>
      </c>
      <c r="B256" s="134" t="s">
        <v>26</v>
      </c>
      <c r="C256" s="134" t="s">
        <v>400</v>
      </c>
      <c r="D256" s="134">
        <v>115129</v>
      </c>
      <c r="E256" s="134" t="s">
        <v>1159</v>
      </c>
      <c r="F256" s="134" t="s">
        <v>1160</v>
      </c>
      <c r="G256" s="166">
        <v>0</v>
      </c>
      <c r="H256" s="27">
        <v>1</v>
      </c>
      <c r="I256" s="167">
        <v>2</v>
      </c>
      <c r="J256" s="134" t="s">
        <v>1161</v>
      </c>
      <c r="K256" s="168">
        <v>15795342.76</v>
      </c>
      <c r="L256" s="211">
        <v>12901507.380000001</v>
      </c>
      <c r="M256" s="211" t="s">
        <v>90</v>
      </c>
      <c r="N256" s="212">
        <v>1</v>
      </c>
      <c r="O256" s="213">
        <v>45261</v>
      </c>
      <c r="P256" s="213" t="s">
        <v>1162</v>
      </c>
      <c r="Q256" s="211" t="s">
        <v>1163</v>
      </c>
      <c r="R256" s="211" t="s">
        <v>1163</v>
      </c>
      <c r="S256" s="213">
        <v>45096</v>
      </c>
      <c r="T256" s="213">
        <v>45103</v>
      </c>
      <c r="U256" s="213">
        <v>45110</v>
      </c>
      <c r="V256" s="213" t="s">
        <v>1164</v>
      </c>
      <c r="W256" s="213">
        <v>45167</v>
      </c>
      <c r="X256" s="211" t="s">
        <v>1165</v>
      </c>
      <c r="Y256" s="211" t="s">
        <v>1158</v>
      </c>
      <c r="Z256" s="129">
        <f t="shared" si="67"/>
        <v>0</v>
      </c>
      <c r="AA256" s="129">
        <f t="shared" si="68"/>
        <v>0</v>
      </c>
      <c r="AB256" s="129">
        <f t="shared" si="69"/>
        <v>0</v>
      </c>
      <c r="AC256" s="129">
        <f t="shared" si="70"/>
        <v>0</v>
      </c>
      <c r="AD256" s="129">
        <f t="shared" si="71"/>
        <v>1</v>
      </c>
      <c r="AE256" s="127">
        <f t="shared" si="72"/>
        <v>0</v>
      </c>
      <c r="AF256" s="129">
        <f t="shared" si="73"/>
        <v>0</v>
      </c>
      <c r="AG256" s="129">
        <f t="shared" si="74"/>
        <v>0</v>
      </c>
      <c r="AH256" s="129">
        <f t="shared" si="75"/>
        <v>0</v>
      </c>
      <c r="AI256" s="129">
        <f t="shared" si="76"/>
        <v>0</v>
      </c>
      <c r="AJ256" s="130">
        <f t="shared" si="77"/>
        <v>2</v>
      </c>
      <c r="AK256" s="128">
        <f t="shared" si="78"/>
        <v>0</v>
      </c>
      <c r="AL256" s="27">
        <f t="shared" si="79"/>
        <v>0</v>
      </c>
      <c r="AM256" s="27">
        <f t="shared" si="80"/>
        <v>0</v>
      </c>
      <c r="AN256" s="27">
        <f t="shared" si="81"/>
        <v>0</v>
      </c>
      <c r="AO256" s="27">
        <f t="shared" si="82"/>
        <v>0</v>
      </c>
      <c r="AP256" s="28">
        <f t="shared" si="83"/>
        <v>1</v>
      </c>
      <c r="AQ256" s="127">
        <f t="shared" si="84"/>
        <v>0</v>
      </c>
      <c r="AR256" s="169">
        <v>1</v>
      </c>
      <c r="AS256" s="41">
        <f t="shared" si="85"/>
        <v>0</v>
      </c>
      <c r="AT256" s="156">
        <v>10.24</v>
      </c>
      <c r="AU256" s="156"/>
      <c r="AV256" s="156">
        <v>0</v>
      </c>
      <c r="AW256" s="156">
        <f>H256</f>
        <v>1</v>
      </c>
      <c r="AX256" s="156">
        <v>1</v>
      </c>
      <c r="AY256" s="156">
        <v>4</v>
      </c>
      <c r="AZ256" s="170">
        <v>15795342.76</v>
      </c>
      <c r="BA256" s="158"/>
      <c r="BB256" s="158"/>
      <c r="BC256" s="158"/>
      <c r="BD256" s="32">
        <v>1</v>
      </c>
    </row>
    <row r="257" spans="1:56" s="152" customFormat="1" ht="108">
      <c r="A257" s="153" t="s">
        <v>878</v>
      </c>
      <c r="B257" s="134" t="s">
        <v>26</v>
      </c>
      <c r="C257" s="134" t="s">
        <v>425</v>
      </c>
      <c r="D257" s="134">
        <v>115853</v>
      </c>
      <c r="E257" s="134" t="s">
        <v>1166</v>
      </c>
      <c r="F257" s="134" t="s">
        <v>1167</v>
      </c>
      <c r="G257" s="166">
        <v>0</v>
      </c>
      <c r="H257" s="27">
        <v>1</v>
      </c>
      <c r="I257" s="167">
        <v>4</v>
      </c>
      <c r="J257" s="134" t="s">
        <v>1168</v>
      </c>
      <c r="K257" s="168">
        <v>12611496.178800002</v>
      </c>
      <c r="L257" s="211">
        <v>12298193.75</v>
      </c>
      <c r="M257" s="211" t="s">
        <v>90</v>
      </c>
      <c r="N257" s="212">
        <v>1</v>
      </c>
      <c r="O257" s="213">
        <v>45261</v>
      </c>
      <c r="P257" s="213">
        <v>45192</v>
      </c>
      <c r="Q257" s="211" t="s">
        <v>1169</v>
      </c>
      <c r="R257" s="211" t="s">
        <v>1170</v>
      </c>
      <c r="S257" s="213">
        <v>44694</v>
      </c>
      <c r="T257" s="213">
        <v>44706</v>
      </c>
      <c r="U257" s="213">
        <v>44726</v>
      </c>
      <c r="V257" s="213">
        <v>44743</v>
      </c>
      <c r="W257" s="213">
        <v>44830</v>
      </c>
      <c r="X257" s="211" t="s">
        <v>1171</v>
      </c>
      <c r="Y257" s="211">
        <v>0</v>
      </c>
      <c r="Z257" s="129">
        <f t="shared" si="67"/>
        <v>0</v>
      </c>
      <c r="AA257" s="129">
        <f t="shared" si="68"/>
        <v>0</v>
      </c>
      <c r="AB257" s="129">
        <f t="shared" si="69"/>
        <v>0</v>
      </c>
      <c r="AC257" s="129">
        <f t="shared" si="70"/>
        <v>0</v>
      </c>
      <c r="AD257" s="129">
        <f t="shared" si="71"/>
        <v>1</v>
      </c>
      <c r="AE257" s="127">
        <f t="shared" si="72"/>
        <v>0</v>
      </c>
      <c r="AF257" s="129">
        <f t="shared" si="73"/>
        <v>0</v>
      </c>
      <c r="AG257" s="129">
        <f t="shared" si="74"/>
        <v>0</v>
      </c>
      <c r="AH257" s="129">
        <f t="shared" si="75"/>
        <v>0</v>
      </c>
      <c r="AI257" s="129">
        <f t="shared" si="76"/>
        <v>0</v>
      </c>
      <c r="AJ257" s="130">
        <f t="shared" si="77"/>
        <v>4</v>
      </c>
      <c r="AK257" s="128">
        <f t="shared" si="78"/>
        <v>0</v>
      </c>
      <c r="AL257" s="27">
        <f t="shared" si="79"/>
        <v>0</v>
      </c>
      <c r="AM257" s="27">
        <f t="shared" si="80"/>
        <v>0</v>
      </c>
      <c r="AN257" s="27">
        <f t="shared" si="81"/>
        <v>0</v>
      </c>
      <c r="AO257" s="27">
        <f t="shared" si="82"/>
        <v>0</v>
      </c>
      <c r="AP257" s="100">
        <f t="shared" si="83"/>
        <v>1</v>
      </c>
      <c r="AQ257" s="127">
        <f t="shared" si="84"/>
        <v>0</v>
      </c>
      <c r="AR257" s="169">
        <v>1</v>
      </c>
      <c r="AS257" s="41">
        <f t="shared" si="85"/>
        <v>0</v>
      </c>
      <c r="AT257" s="156">
        <v>8.23</v>
      </c>
      <c r="AU257" s="156"/>
      <c r="AV257" s="156">
        <f>H257</f>
        <v>1</v>
      </c>
      <c r="AW257" s="156"/>
      <c r="AX257" s="156"/>
      <c r="AY257" s="156"/>
      <c r="AZ257" s="156"/>
      <c r="BA257" s="158" t="s">
        <v>123</v>
      </c>
      <c r="BB257" s="158"/>
      <c r="BC257" s="158"/>
      <c r="BD257" s="32">
        <v>0</v>
      </c>
    </row>
    <row r="258" spans="1:56" s="152" customFormat="1" ht="54">
      <c r="A258" s="153" t="s">
        <v>878</v>
      </c>
      <c r="B258" s="134" t="s">
        <v>26</v>
      </c>
      <c r="C258" s="134" t="s">
        <v>433</v>
      </c>
      <c r="D258" s="134">
        <v>116117</v>
      </c>
      <c r="E258" s="134" t="s">
        <v>1172</v>
      </c>
      <c r="F258" s="134" t="s">
        <v>1173</v>
      </c>
      <c r="G258" s="166">
        <v>3</v>
      </c>
      <c r="H258" s="27">
        <v>1</v>
      </c>
      <c r="I258" s="167">
        <v>4</v>
      </c>
      <c r="J258" s="134" t="s">
        <v>1174</v>
      </c>
      <c r="K258" s="168">
        <v>16950819.239999998</v>
      </c>
      <c r="L258" s="211">
        <v>13831624.51</v>
      </c>
      <c r="M258" s="211" t="s">
        <v>90</v>
      </c>
      <c r="N258" s="212">
        <v>1</v>
      </c>
      <c r="O258" s="213">
        <v>45388</v>
      </c>
      <c r="P258" s="213">
        <v>45511</v>
      </c>
      <c r="Q258" s="211" t="s">
        <v>1175</v>
      </c>
      <c r="R258" s="211" t="s">
        <v>1175</v>
      </c>
      <c r="S258" s="213" t="s">
        <v>1176</v>
      </c>
      <c r="T258" s="213" t="s">
        <v>1177</v>
      </c>
      <c r="U258" s="213">
        <v>45143</v>
      </c>
      <c r="V258" s="213" t="s">
        <v>1178</v>
      </c>
      <c r="W258" s="213">
        <v>44993</v>
      </c>
      <c r="X258" s="211" t="s">
        <v>1179</v>
      </c>
      <c r="Y258" s="211">
        <v>0</v>
      </c>
      <c r="Z258" s="129">
        <f t="shared" si="67"/>
        <v>0</v>
      </c>
      <c r="AA258" s="129">
        <f t="shared" si="68"/>
        <v>0</v>
      </c>
      <c r="AB258" s="129">
        <f t="shared" si="69"/>
        <v>0</v>
      </c>
      <c r="AC258" s="129">
        <f t="shared" si="70"/>
        <v>0</v>
      </c>
      <c r="AD258" s="129">
        <f t="shared" si="71"/>
        <v>1</v>
      </c>
      <c r="AE258" s="127">
        <f t="shared" si="72"/>
        <v>0</v>
      </c>
      <c r="AF258" s="129">
        <f t="shared" si="73"/>
        <v>0</v>
      </c>
      <c r="AG258" s="129">
        <f t="shared" si="74"/>
        <v>0</v>
      </c>
      <c r="AH258" s="129">
        <f t="shared" si="75"/>
        <v>0</v>
      </c>
      <c r="AI258" s="129">
        <f t="shared" si="76"/>
        <v>0</v>
      </c>
      <c r="AJ258" s="130">
        <f t="shared" si="77"/>
        <v>4</v>
      </c>
      <c r="AK258" s="128">
        <f t="shared" si="78"/>
        <v>0</v>
      </c>
      <c r="AL258" s="27">
        <f t="shared" si="79"/>
        <v>0</v>
      </c>
      <c r="AM258" s="27">
        <f t="shared" si="80"/>
        <v>0</v>
      </c>
      <c r="AN258" s="27">
        <f t="shared" si="81"/>
        <v>0</v>
      </c>
      <c r="AO258" s="27">
        <f t="shared" si="82"/>
        <v>0</v>
      </c>
      <c r="AP258" s="28">
        <f t="shared" si="83"/>
        <v>1</v>
      </c>
      <c r="AQ258" s="127">
        <f t="shared" si="84"/>
        <v>0</v>
      </c>
      <c r="AR258" s="169">
        <v>1</v>
      </c>
      <c r="AS258" s="41">
        <f t="shared" si="85"/>
        <v>0</v>
      </c>
      <c r="AT258" s="156">
        <v>10.24</v>
      </c>
      <c r="AU258" s="156"/>
      <c r="AV258" s="156">
        <v>0</v>
      </c>
      <c r="AW258" s="156">
        <f>H258</f>
        <v>1</v>
      </c>
      <c r="AX258" s="156">
        <v>1</v>
      </c>
      <c r="AY258" s="156">
        <v>4</v>
      </c>
      <c r="AZ258" s="170">
        <v>16950819.239999998</v>
      </c>
      <c r="BA258" s="158"/>
      <c r="BB258" s="158"/>
      <c r="BC258" s="158"/>
      <c r="BD258" s="32">
        <v>1</v>
      </c>
    </row>
    <row r="259" spans="1:56" s="152" customFormat="1" ht="72">
      <c r="A259" s="153" t="s">
        <v>878</v>
      </c>
      <c r="B259" s="134" t="s">
        <v>27</v>
      </c>
      <c r="C259" s="134" t="s">
        <v>784</v>
      </c>
      <c r="D259" s="134">
        <v>189514</v>
      </c>
      <c r="E259" s="134" t="s">
        <v>1180</v>
      </c>
      <c r="F259" s="134" t="s">
        <v>1181</v>
      </c>
      <c r="G259" s="166">
        <v>2</v>
      </c>
      <c r="H259" s="27">
        <v>1</v>
      </c>
      <c r="I259" s="167">
        <v>4</v>
      </c>
      <c r="J259" s="134" t="s">
        <v>192</v>
      </c>
      <c r="K259" s="168">
        <v>16249807.02072526</v>
      </c>
      <c r="L259" s="211">
        <v>16152092.890000001</v>
      </c>
      <c r="M259" s="211" t="s">
        <v>90</v>
      </c>
      <c r="N259" s="212">
        <v>1</v>
      </c>
      <c r="O259" s="213">
        <v>45126</v>
      </c>
      <c r="P259" s="213">
        <v>45126</v>
      </c>
      <c r="Q259" s="211" t="s">
        <v>1182</v>
      </c>
      <c r="R259" s="211" t="s">
        <v>1183</v>
      </c>
      <c r="S259" s="213">
        <v>44852</v>
      </c>
      <c r="T259" s="213" t="s">
        <v>1184</v>
      </c>
      <c r="U259" s="213" t="s">
        <v>1184</v>
      </c>
      <c r="V259" s="213" t="s">
        <v>1184</v>
      </c>
      <c r="W259" s="213">
        <v>44904</v>
      </c>
      <c r="X259" s="211" t="s">
        <v>1185</v>
      </c>
      <c r="Y259" s="211" t="s">
        <v>1186</v>
      </c>
      <c r="Z259" s="129">
        <f t="shared" si="67"/>
        <v>0</v>
      </c>
      <c r="AA259" s="129">
        <f t="shared" si="68"/>
        <v>0</v>
      </c>
      <c r="AB259" s="129">
        <f t="shared" si="69"/>
        <v>0</v>
      </c>
      <c r="AC259" s="129">
        <f t="shared" si="70"/>
        <v>0</v>
      </c>
      <c r="AD259" s="129">
        <f t="shared" si="71"/>
        <v>1</v>
      </c>
      <c r="AE259" s="127">
        <f t="shared" si="72"/>
        <v>0</v>
      </c>
      <c r="AF259" s="129">
        <f t="shared" si="73"/>
        <v>0</v>
      </c>
      <c r="AG259" s="129">
        <f t="shared" si="74"/>
        <v>0</v>
      </c>
      <c r="AH259" s="129">
        <f t="shared" si="75"/>
        <v>0</v>
      </c>
      <c r="AI259" s="129">
        <f t="shared" si="76"/>
        <v>0</v>
      </c>
      <c r="AJ259" s="130">
        <f t="shared" si="77"/>
        <v>4</v>
      </c>
      <c r="AK259" s="128">
        <f t="shared" si="78"/>
        <v>0</v>
      </c>
      <c r="AL259" s="27">
        <f t="shared" si="79"/>
        <v>0</v>
      </c>
      <c r="AM259" s="27">
        <f t="shared" si="80"/>
        <v>0</v>
      </c>
      <c r="AN259" s="27">
        <f t="shared" si="81"/>
        <v>0</v>
      </c>
      <c r="AO259" s="27">
        <f t="shared" si="82"/>
        <v>0</v>
      </c>
      <c r="AP259" s="100">
        <f t="shared" si="83"/>
        <v>1</v>
      </c>
      <c r="AQ259" s="127">
        <f t="shared" si="84"/>
        <v>0</v>
      </c>
      <c r="AR259" s="169">
        <v>1</v>
      </c>
      <c r="AS259" s="41">
        <f t="shared" si="85"/>
        <v>0</v>
      </c>
      <c r="AT259" s="156">
        <v>8.23</v>
      </c>
      <c r="AU259" s="156"/>
      <c r="AV259" s="156"/>
      <c r="AW259" s="156"/>
      <c r="AX259" s="156"/>
      <c r="AY259" s="156"/>
      <c r="AZ259" s="156"/>
      <c r="BA259" s="158" t="s">
        <v>123</v>
      </c>
      <c r="BB259" s="158"/>
      <c r="BC259" s="158"/>
      <c r="BD259" s="32">
        <v>1</v>
      </c>
    </row>
    <row r="260" spans="1:56" s="152" customFormat="1" ht="72">
      <c r="A260" s="153" t="s">
        <v>878</v>
      </c>
      <c r="B260" s="134" t="s">
        <v>28</v>
      </c>
      <c r="C260" s="134" t="s">
        <v>444</v>
      </c>
      <c r="D260" s="134">
        <v>120765</v>
      </c>
      <c r="E260" s="134" t="s">
        <v>1187</v>
      </c>
      <c r="F260" s="134" t="s">
        <v>1188</v>
      </c>
      <c r="G260" s="166">
        <v>0</v>
      </c>
      <c r="H260" s="99">
        <v>1</v>
      </c>
      <c r="I260" s="174">
        <v>2</v>
      </c>
      <c r="J260" s="139" t="s">
        <v>842</v>
      </c>
      <c r="K260" s="175">
        <v>16596356.168100001</v>
      </c>
      <c r="L260" s="211">
        <v>11728643.08</v>
      </c>
      <c r="M260" s="211" t="s">
        <v>90</v>
      </c>
      <c r="N260" s="212">
        <v>1</v>
      </c>
      <c r="O260" s="213">
        <v>45413</v>
      </c>
      <c r="P260" s="213">
        <v>45468</v>
      </c>
      <c r="Q260" s="211" t="s">
        <v>1189</v>
      </c>
      <c r="R260" s="211" t="s">
        <v>1190</v>
      </c>
      <c r="S260" s="211">
        <v>45089</v>
      </c>
      <c r="T260" s="211">
        <v>45096</v>
      </c>
      <c r="U260" s="211">
        <v>45110</v>
      </c>
      <c r="V260" s="211">
        <v>45187</v>
      </c>
      <c r="W260" s="211">
        <v>45258</v>
      </c>
      <c r="X260" s="211" t="s">
        <v>1191</v>
      </c>
      <c r="Y260" s="211" t="s">
        <v>449</v>
      </c>
      <c r="Z260" s="129">
        <f t="shared" si="67"/>
        <v>0</v>
      </c>
      <c r="AA260" s="129">
        <f t="shared" si="68"/>
        <v>0</v>
      </c>
      <c r="AB260" s="129">
        <f t="shared" si="69"/>
        <v>0</v>
      </c>
      <c r="AC260" s="129">
        <f t="shared" si="70"/>
        <v>0</v>
      </c>
      <c r="AD260" s="129">
        <f t="shared" si="71"/>
        <v>1</v>
      </c>
      <c r="AE260" s="127">
        <f t="shared" si="72"/>
        <v>0</v>
      </c>
      <c r="AF260" s="129">
        <f t="shared" si="73"/>
        <v>0</v>
      </c>
      <c r="AG260" s="129">
        <f t="shared" si="74"/>
        <v>0</v>
      </c>
      <c r="AH260" s="129">
        <f t="shared" si="75"/>
        <v>0</v>
      </c>
      <c r="AI260" s="129">
        <f t="shared" si="76"/>
        <v>0</v>
      </c>
      <c r="AJ260" s="130">
        <f t="shared" si="77"/>
        <v>2</v>
      </c>
      <c r="AK260" s="128">
        <f t="shared" si="78"/>
        <v>0</v>
      </c>
      <c r="AL260" s="27">
        <f t="shared" si="79"/>
        <v>0</v>
      </c>
      <c r="AM260" s="27">
        <f t="shared" si="80"/>
        <v>0</v>
      </c>
      <c r="AN260" s="27">
        <f t="shared" si="81"/>
        <v>0</v>
      </c>
      <c r="AO260" s="27">
        <f t="shared" si="82"/>
        <v>0</v>
      </c>
      <c r="AP260" s="28">
        <f t="shared" si="83"/>
        <v>1</v>
      </c>
      <c r="AQ260" s="127">
        <f t="shared" si="84"/>
        <v>0</v>
      </c>
      <c r="AR260" s="169">
        <v>1</v>
      </c>
      <c r="AS260" s="41">
        <f t="shared" si="85"/>
        <v>0</v>
      </c>
      <c r="AT260" s="156">
        <v>12.23</v>
      </c>
      <c r="AU260" s="156"/>
      <c r="AV260" s="156">
        <v>0</v>
      </c>
      <c r="AW260" s="156">
        <f>H260</f>
        <v>1</v>
      </c>
      <c r="AX260" s="156"/>
      <c r="AY260" s="156"/>
      <c r="AZ260" s="156"/>
      <c r="BA260" s="32" t="s">
        <v>123</v>
      </c>
      <c r="BB260" s="158"/>
      <c r="BC260" s="158"/>
      <c r="BD260" s="32">
        <v>1</v>
      </c>
    </row>
    <row r="261" spans="1:56" s="152" customFormat="1" ht="144">
      <c r="A261" s="153" t="s">
        <v>878</v>
      </c>
      <c r="B261" s="134" t="s">
        <v>28</v>
      </c>
      <c r="C261" s="134" t="s">
        <v>450</v>
      </c>
      <c r="D261" s="134">
        <v>501925</v>
      </c>
      <c r="E261" s="134" t="s">
        <v>1192</v>
      </c>
      <c r="F261" s="134" t="s">
        <v>1193</v>
      </c>
      <c r="G261" s="166">
        <v>0</v>
      </c>
      <c r="H261" s="27">
        <v>1</v>
      </c>
      <c r="I261" s="167">
        <v>4</v>
      </c>
      <c r="J261" s="134" t="s">
        <v>1194</v>
      </c>
      <c r="K261" s="168">
        <v>16608334.202500001</v>
      </c>
      <c r="L261" s="211">
        <v>12209995.279999999</v>
      </c>
      <c r="M261" s="211" t="s">
        <v>90</v>
      </c>
      <c r="N261" s="212">
        <v>1</v>
      </c>
      <c r="O261" s="213">
        <v>45310</v>
      </c>
      <c r="P261" s="213">
        <v>45366</v>
      </c>
      <c r="Q261" s="211">
        <v>44986</v>
      </c>
      <c r="R261" s="211" t="s">
        <v>1195</v>
      </c>
      <c r="S261" s="211">
        <v>45028</v>
      </c>
      <c r="T261" s="211">
        <v>45044</v>
      </c>
      <c r="U261" s="211">
        <v>45057</v>
      </c>
      <c r="V261" s="211">
        <v>45083</v>
      </c>
      <c r="W261" s="211">
        <v>45093</v>
      </c>
      <c r="X261" s="211" t="s">
        <v>1196</v>
      </c>
      <c r="Y261" s="211" t="s">
        <v>1197</v>
      </c>
      <c r="Z261" s="129">
        <f t="shared" si="67"/>
        <v>0</v>
      </c>
      <c r="AA261" s="129">
        <f t="shared" si="68"/>
        <v>0</v>
      </c>
      <c r="AB261" s="129">
        <f t="shared" si="69"/>
        <v>0</v>
      </c>
      <c r="AC261" s="129">
        <f t="shared" si="70"/>
        <v>0</v>
      </c>
      <c r="AD261" s="129">
        <f t="shared" si="71"/>
        <v>1</v>
      </c>
      <c r="AE261" s="127">
        <f t="shared" si="72"/>
        <v>0</v>
      </c>
      <c r="AF261" s="129">
        <f t="shared" si="73"/>
        <v>0</v>
      </c>
      <c r="AG261" s="129">
        <f t="shared" si="74"/>
        <v>0</v>
      </c>
      <c r="AH261" s="129">
        <f t="shared" si="75"/>
        <v>0</v>
      </c>
      <c r="AI261" s="129">
        <f t="shared" si="76"/>
        <v>0</v>
      </c>
      <c r="AJ261" s="130">
        <f t="shared" si="77"/>
        <v>4</v>
      </c>
      <c r="AK261" s="128">
        <f t="shared" si="78"/>
        <v>0</v>
      </c>
      <c r="AL261" s="27">
        <f t="shared" si="79"/>
        <v>0</v>
      </c>
      <c r="AM261" s="27">
        <f t="shared" si="80"/>
        <v>0</v>
      </c>
      <c r="AN261" s="27">
        <f t="shared" si="81"/>
        <v>0</v>
      </c>
      <c r="AO261" s="27">
        <f t="shared" si="82"/>
        <v>0</v>
      </c>
      <c r="AP261" s="28">
        <f t="shared" si="83"/>
        <v>1</v>
      </c>
      <c r="AQ261" s="127">
        <f t="shared" si="84"/>
        <v>0</v>
      </c>
      <c r="AR261" s="169">
        <v>1</v>
      </c>
      <c r="AS261" s="41">
        <f t="shared" si="85"/>
        <v>0</v>
      </c>
      <c r="AT261" s="156">
        <v>3.24</v>
      </c>
      <c r="AU261" s="156"/>
      <c r="AV261" s="156">
        <f>H261</f>
        <v>1</v>
      </c>
      <c r="AW261" s="156"/>
      <c r="AX261" s="156"/>
      <c r="AY261" s="156"/>
      <c r="AZ261" s="156"/>
      <c r="BA261" s="156" t="s">
        <v>662</v>
      </c>
      <c r="BB261" s="158"/>
      <c r="BC261" s="158"/>
      <c r="BD261" s="32">
        <v>1</v>
      </c>
    </row>
    <row r="262" spans="1:56" s="152" customFormat="1" ht="72">
      <c r="A262" s="153" t="s">
        <v>878</v>
      </c>
      <c r="B262" s="134" t="s">
        <v>28</v>
      </c>
      <c r="C262" s="134" t="s">
        <v>450</v>
      </c>
      <c r="D262" s="134">
        <v>122471</v>
      </c>
      <c r="E262" s="134" t="s">
        <v>1198</v>
      </c>
      <c r="F262" s="134" t="s">
        <v>1199</v>
      </c>
      <c r="G262" s="166">
        <v>0</v>
      </c>
      <c r="H262" s="27">
        <v>1</v>
      </c>
      <c r="I262" s="167">
        <v>2</v>
      </c>
      <c r="J262" s="134" t="s">
        <v>842</v>
      </c>
      <c r="K262" s="168">
        <v>15036383.786999999</v>
      </c>
      <c r="L262" s="211">
        <v>12144077.99</v>
      </c>
      <c r="M262" s="211" t="s">
        <v>90</v>
      </c>
      <c r="N262" s="212">
        <v>1</v>
      </c>
      <c r="O262" s="213">
        <v>45381</v>
      </c>
      <c r="P262" s="213">
        <v>0</v>
      </c>
      <c r="Q262" s="211" t="s">
        <v>1200</v>
      </c>
      <c r="R262" s="211" t="s">
        <v>1200</v>
      </c>
      <c r="S262" s="211">
        <v>45033</v>
      </c>
      <c r="T262" s="211">
        <v>45040</v>
      </c>
      <c r="U262" s="211">
        <v>45054</v>
      </c>
      <c r="V262" s="211">
        <v>45106</v>
      </c>
      <c r="W262" s="211">
        <v>45141</v>
      </c>
      <c r="X262" s="211" t="s">
        <v>1179</v>
      </c>
      <c r="Y262" s="211">
        <v>0</v>
      </c>
      <c r="Z262" s="129">
        <f t="shared" si="67"/>
        <v>0</v>
      </c>
      <c r="AA262" s="129">
        <f t="shared" si="68"/>
        <v>0</v>
      </c>
      <c r="AB262" s="129">
        <f t="shared" si="69"/>
        <v>0</v>
      </c>
      <c r="AC262" s="129">
        <f t="shared" si="70"/>
        <v>0</v>
      </c>
      <c r="AD262" s="129">
        <f t="shared" si="71"/>
        <v>1</v>
      </c>
      <c r="AE262" s="127">
        <f t="shared" si="72"/>
        <v>0</v>
      </c>
      <c r="AF262" s="129">
        <f t="shared" si="73"/>
        <v>0</v>
      </c>
      <c r="AG262" s="129">
        <f t="shared" si="74"/>
        <v>0</v>
      </c>
      <c r="AH262" s="129">
        <f t="shared" si="75"/>
        <v>0</v>
      </c>
      <c r="AI262" s="129">
        <f t="shared" si="76"/>
        <v>0</v>
      </c>
      <c r="AJ262" s="130">
        <f t="shared" si="77"/>
        <v>2</v>
      </c>
      <c r="AK262" s="128">
        <f t="shared" si="78"/>
        <v>0</v>
      </c>
      <c r="AL262" s="27">
        <f t="shared" si="79"/>
        <v>0</v>
      </c>
      <c r="AM262" s="27">
        <f t="shared" si="80"/>
        <v>0</v>
      </c>
      <c r="AN262" s="27">
        <f t="shared" si="81"/>
        <v>0</v>
      </c>
      <c r="AO262" s="27">
        <f t="shared" si="82"/>
        <v>0</v>
      </c>
      <c r="AP262" s="28">
        <f t="shared" si="83"/>
        <v>1</v>
      </c>
      <c r="AQ262" s="127">
        <f t="shared" si="84"/>
        <v>0</v>
      </c>
      <c r="AR262" s="169">
        <v>1</v>
      </c>
      <c r="AS262" s="41">
        <f t="shared" si="85"/>
        <v>0</v>
      </c>
      <c r="AT262" s="156">
        <v>3.24</v>
      </c>
      <c r="AU262" s="156"/>
      <c r="AV262" s="156">
        <f>H262</f>
        <v>1</v>
      </c>
      <c r="AW262" s="156"/>
      <c r="AX262" s="156"/>
      <c r="AY262" s="156"/>
      <c r="AZ262" s="156"/>
      <c r="BA262" s="156" t="s">
        <v>662</v>
      </c>
      <c r="BB262" s="158"/>
      <c r="BC262" s="158"/>
      <c r="BD262" s="32">
        <v>1</v>
      </c>
    </row>
    <row r="263" spans="1:56" s="152" customFormat="1" ht="90">
      <c r="A263" s="153" t="s">
        <v>878</v>
      </c>
      <c r="B263" s="134" t="s">
        <v>28</v>
      </c>
      <c r="C263" s="134" t="s">
        <v>450</v>
      </c>
      <c r="D263" s="134">
        <v>122729</v>
      </c>
      <c r="E263" s="27" t="s">
        <v>1201</v>
      </c>
      <c r="F263" s="134" t="s">
        <v>1202</v>
      </c>
      <c r="G263" s="166">
        <v>0</v>
      </c>
      <c r="H263" s="27">
        <v>1</v>
      </c>
      <c r="I263" s="167">
        <v>2</v>
      </c>
      <c r="J263" s="134" t="s">
        <v>811</v>
      </c>
      <c r="K263" s="168">
        <v>13104079.168100001</v>
      </c>
      <c r="L263" s="211">
        <v>15174823.710000001</v>
      </c>
      <c r="M263" s="211" t="s">
        <v>185</v>
      </c>
      <c r="N263" s="212">
        <v>1</v>
      </c>
      <c r="O263" s="213">
        <v>45381</v>
      </c>
      <c r="P263" s="213">
        <v>0</v>
      </c>
      <c r="Q263" s="211" t="s">
        <v>1203</v>
      </c>
      <c r="R263" s="211" t="s">
        <v>1203</v>
      </c>
      <c r="S263" s="211">
        <v>45033</v>
      </c>
      <c r="T263" s="211">
        <v>45040</v>
      </c>
      <c r="U263" s="211">
        <v>45054</v>
      </c>
      <c r="V263" s="211">
        <v>45106</v>
      </c>
      <c r="W263" s="211">
        <v>45141</v>
      </c>
      <c r="X263" s="211" t="s">
        <v>1179</v>
      </c>
      <c r="Y263" s="211">
        <v>0</v>
      </c>
      <c r="Z263" s="129">
        <f t="shared" si="67"/>
        <v>0</v>
      </c>
      <c r="AA263" s="129">
        <f t="shared" si="68"/>
        <v>0</v>
      </c>
      <c r="AB263" s="129">
        <f t="shared" si="69"/>
        <v>0</v>
      </c>
      <c r="AC263" s="129">
        <f t="shared" si="70"/>
        <v>0</v>
      </c>
      <c r="AD263" s="129">
        <f t="shared" si="71"/>
        <v>1</v>
      </c>
      <c r="AE263" s="127">
        <f t="shared" si="72"/>
        <v>0</v>
      </c>
      <c r="AF263" s="129">
        <f t="shared" si="73"/>
        <v>0</v>
      </c>
      <c r="AG263" s="129">
        <f t="shared" si="74"/>
        <v>0</v>
      </c>
      <c r="AH263" s="129">
        <f t="shared" si="75"/>
        <v>0</v>
      </c>
      <c r="AI263" s="129">
        <f t="shared" si="76"/>
        <v>0</v>
      </c>
      <c r="AJ263" s="130">
        <f t="shared" si="77"/>
        <v>2</v>
      </c>
      <c r="AK263" s="128">
        <f t="shared" si="78"/>
        <v>0</v>
      </c>
      <c r="AL263" s="27">
        <f t="shared" si="79"/>
        <v>0</v>
      </c>
      <c r="AM263" s="27">
        <f t="shared" si="80"/>
        <v>0</v>
      </c>
      <c r="AN263" s="27">
        <f t="shared" si="81"/>
        <v>0</v>
      </c>
      <c r="AO263" s="27">
        <f t="shared" si="82"/>
        <v>0</v>
      </c>
      <c r="AP263" s="100">
        <f t="shared" si="83"/>
        <v>1</v>
      </c>
      <c r="AQ263" s="127">
        <f t="shared" si="84"/>
        <v>0</v>
      </c>
      <c r="AR263" s="169">
        <v>1</v>
      </c>
      <c r="AS263" s="41">
        <f t="shared" si="85"/>
        <v>0</v>
      </c>
      <c r="AT263" s="156">
        <v>8.23</v>
      </c>
      <c r="AU263" s="156"/>
      <c r="AV263" s="156">
        <f>H263</f>
        <v>1</v>
      </c>
      <c r="AW263" s="156"/>
      <c r="AX263" s="156"/>
      <c r="AY263" s="156"/>
      <c r="AZ263" s="156"/>
      <c r="BA263" s="158" t="s">
        <v>123</v>
      </c>
      <c r="BB263" s="158"/>
      <c r="BC263" s="158"/>
      <c r="BD263" s="32">
        <v>1</v>
      </c>
    </row>
    <row r="264" spans="1:56" s="152" customFormat="1" ht="72">
      <c r="A264" s="153" t="s">
        <v>878</v>
      </c>
      <c r="B264" s="134" t="s">
        <v>28</v>
      </c>
      <c r="C264" s="134" t="s">
        <v>450</v>
      </c>
      <c r="D264" s="134">
        <v>122745</v>
      </c>
      <c r="E264" s="134" t="s">
        <v>1204</v>
      </c>
      <c r="F264" s="134" t="s">
        <v>1205</v>
      </c>
      <c r="G264" s="166">
        <v>0</v>
      </c>
      <c r="H264" s="27">
        <v>1</v>
      </c>
      <c r="I264" s="167">
        <v>4</v>
      </c>
      <c r="J264" s="134" t="s">
        <v>842</v>
      </c>
      <c r="K264" s="168">
        <v>15933377.715</v>
      </c>
      <c r="L264" s="211">
        <v>10644375.550000001</v>
      </c>
      <c r="M264" s="211" t="s">
        <v>90</v>
      </c>
      <c r="N264" s="212">
        <v>1</v>
      </c>
      <c r="O264" s="213">
        <v>0</v>
      </c>
      <c r="P264" s="213" t="s">
        <v>1206</v>
      </c>
      <c r="Q264" s="211">
        <v>0</v>
      </c>
      <c r="R264" s="211">
        <v>0</v>
      </c>
      <c r="S264" s="211">
        <v>0</v>
      </c>
      <c r="T264" s="211">
        <v>0</v>
      </c>
      <c r="U264" s="211">
        <v>0</v>
      </c>
      <c r="V264" s="211">
        <v>0</v>
      </c>
      <c r="W264" s="211">
        <v>0</v>
      </c>
      <c r="X264" s="211">
        <v>0</v>
      </c>
      <c r="Y264" s="211">
        <v>0</v>
      </c>
      <c r="Z264" s="129">
        <f t="shared" ref="Z264:Z327" si="88">IF($M264="Reverted",1,0)</f>
        <v>0</v>
      </c>
      <c r="AA264" s="129">
        <f t="shared" ref="AA264:AA327" si="89">IF($M264="Not yet started",1,0)</f>
        <v>0</v>
      </c>
      <c r="AB264" s="129">
        <f t="shared" ref="AB264:AB327" si="90">IF($M264="Under Procurement",1,0)</f>
        <v>0</v>
      </c>
      <c r="AC264" s="129">
        <f t="shared" ref="AC264:AC327" si="91">IF($M264="Ongoing",1,0)</f>
        <v>0</v>
      </c>
      <c r="AD264" s="129">
        <f t="shared" ref="AD264:AD327" si="92">IF($M264="Completed",1,0)</f>
        <v>1</v>
      </c>
      <c r="AE264" s="127">
        <f t="shared" ref="AE264:AE327" si="93">IF(OR($M264="Terminated",$M264="Abandoned"),1,0)</f>
        <v>0</v>
      </c>
      <c r="AF264" s="129">
        <f t="shared" ref="AF264:AF327" si="94">IF($Z264=1,$I264,0)</f>
        <v>0</v>
      </c>
      <c r="AG264" s="129">
        <f t="shared" ref="AG264:AG327" si="95">IF($AA264=1,$I264,0)</f>
        <v>0</v>
      </c>
      <c r="AH264" s="129">
        <f t="shared" ref="AH264:AH327" si="96">IF($AB264=1,$I264,0)</f>
        <v>0</v>
      </c>
      <c r="AI264" s="129">
        <f t="shared" ref="AI264:AI327" si="97">IF($AC264=1,$I264,0)</f>
        <v>0</v>
      </c>
      <c r="AJ264" s="130">
        <f t="shared" ref="AJ264:AJ327" si="98">IF($AD264=1,$I264,0)</f>
        <v>4</v>
      </c>
      <c r="AK264" s="128">
        <f t="shared" ref="AK264:AK327" si="99">IF($AE264=1,$I264,0)</f>
        <v>0</v>
      </c>
      <c r="AL264" s="27">
        <f t="shared" ref="AL264:AL327" si="100">IF($M264="Reverted",H264,0)</f>
        <v>0</v>
      </c>
      <c r="AM264" s="27">
        <f t="shared" ref="AM264:AM327" si="101">IF($M264="Not Yet Started",H264,0)</f>
        <v>0</v>
      </c>
      <c r="AN264" s="27">
        <f t="shared" ref="AN264:AN327" si="102">IF($M264="Under Procurement",H264,0)</f>
        <v>0</v>
      </c>
      <c r="AO264" s="27">
        <f t="shared" ref="AO264:AO327" si="103">IF($M264="Ongoing",H264,0)</f>
        <v>0</v>
      </c>
      <c r="AP264" s="100">
        <f t="shared" ref="AP264:AP327" si="104">IF($M264="Completed",H264,0)</f>
        <v>1</v>
      </c>
      <c r="AQ264" s="127">
        <f t="shared" ref="AQ264:AQ327" si="105">IF(OR($M264="Terminated",$M264="Abandoned"),H264,0)</f>
        <v>0</v>
      </c>
      <c r="AR264" s="169">
        <v>1</v>
      </c>
      <c r="AS264" s="41">
        <f t="shared" ref="AS264:AS327" si="106">N264-AR264</f>
        <v>0</v>
      </c>
      <c r="AT264" s="156">
        <v>3.23</v>
      </c>
      <c r="AU264" s="156"/>
      <c r="AV264" s="156"/>
      <c r="AW264" s="156"/>
      <c r="AX264" s="156"/>
      <c r="AY264" s="156"/>
      <c r="AZ264" s="156"/>
      <c r="BA264" s="158" t="s">
        <v>123</v>
      </c>
      <c r="BB264" s="158"/>
      <c r="BC264" s="158"/>
      <c r="BD264" s="32">
        <v>1</v>
      </c>
    </row>
    <row r="265" spans="1:56" s="152" customFormat="1" ht="72">
      <c r="A265" s="153" t="s">
        <v>878</v>
      </c>
      <c r="B265" s="134" t="s">
        <v>28</v>
      </c>
      <c r="C265" s="134" t="s">
        <v>462</v>
      </c>
      <c r="D265" s="134">
        <v>121878</v>
      </c>
      <c r="E265" s="134" t="s">
        <v>1207</v>
      </c>
      <c r="F265" s="134" t="s">
        <v>1208</v>
      </c>
      <c r="G265" s="166">
        <v>1</v>
      </c>
      <c r="H265" s="27">
        <v>1</v>
      </c>
      <c r="I265" s="167">
        <v>2</v>
      </c>
      <c r="J265" s="134" t="s">
        <v>1209</v>
      </c>
      <c r="K265" s="168">
        <v>13098706.696412055</v>
      </c>
      <c r="L265" s="211">
        <v>13379302.42</v>
      </c>
      <c r="M265" s="211" t="s">
        <v>90</v>
      </c>
      <c r="N265" s="212">
        <v>1</v>
      </c>
      <c r="O265" s="213">
        <v>45050</v>
      </c>
      <c r="P265" s="213">
        <v>45047</v>
      </c>
      <c r="Q265" s="211" t="s">
        <v>1210</v>
      </c>
      <c r="R265" s="211" t="s">
        <v>1210</v>
      </c>
      <c r="S265" s="211">
        <v>44839</v>
      </c>
      <c r="T265" s="211">
        <v>44848</v>
      </c>
      <c r="U265" s="211">
        <v>44867</v>
      </c>
      <c r="V265" s="211">
        <v>44888</v>
      </c>
      <c r="W265" s="211">
        <v>44893</v>
      </c>
      <c r="X265" s="211" t="s">
        <v>1211</v>
      </c>
      <c r="Y265" s="211" t="s">
        <v>151</v>
      </c>
      <c r="Z265" s="129">
        <f t="shared" si="88"/>
        <v>0</v>
      </c>
      <c r="AA265" s="129">
        <f t="shared" si="89"/>
        <v>0</v>
      </c>
      <c r="AB265" s="129">
        <f t="shared" si="90"/>
        <v>0</v>
      </c>
      <c r="AC265" s="129">
        <f t="shared" si="91"/>
        <v>0</v>
      </c>
      <c r="AD265" s="129">
        <f t="shared" si="92"/>
        <v>1</v>
      </c>
      <c r="AE265" s="127">
        <f t="shared" si="93"/>
        <v>0</v>
      </c>
      <c r="AF265" s="129">
        <f t="shared" si="94"/>
        <v>0</v>
      </c>
      <c r="AG265" s="129">
        <f t="shared" si="95"/>
        <v>0</v>
      </c>
      <c r="AH265" s="129">
        <f t="shared" si="96"/>
        <v>0</v>
      </c>
      <c r="AI265" s="129">
        <f t="shared" si="97"/>
        <v>0</v>
      </c>
      <c r="AJ265" s="130">
        <f t="shared" si="98"/>
        <v>2</v>
      </c>
      <c r="AK265" s="128">
        <f t="shared" si="99"/>
        <v>0</v>
      </c>
      <c r="AL265" s="27">
        <f t="shared" si="100"/>
        <v>0</v>
      </c>
      <c r="AM265" s="27">
        <f t="shared" si="101"/>
        <v>0</v>
      </c>
      <c r="AN265" s="27">
        <f t="shared" si="102"/>
        <v>0</v>
      </c>
      <c r="AO265" s="27">
        <f t="shared" si="103"/>
        <v>0</v>
      </c>
      <c r="AP265" s="100">
        <f t="shared" si="104"/>
        <v>1</v>
      </c>
      <c r="AQ265" s="127">
        <f t="shared" si="105"/>
        <v>0</v>
      </c>
      <c r="AR265" s="169">
        <v>1</v>
      </c>
      <c r="AS265" s="41">
        <f t="shared" si="106"/>
        <v>0</v>
      </c>
      <c r="AT265" s="156">
        <v>8.23</v>
      </c>
      <c r="AU265" s="156"/>
      <c r="AV265" s="156">
        <f>H265</f>
        <v>1</v>
      </c>
      <c r="AW265" s="156"/>
      <c r="AX265" s="156"/>
      <c r="AY265" s="156"/>
      <c r="AZ265" s="156"/>
      <c r="BA265" s="158" t="s">
        <v>123</v>
      </c>
      <c r="BB265" s="158"/>
      <c r="BC265" s="158"/>
      <c r="BD265" s="32">
        <v>1</v>
      </c>
    </row>
    <row r="266" spans="1:56" s="152" customFormat="1" ht="72">
      <c r="A266" s="153" t="s">
        <v>878</v>
      </c>
      <c r="B266" s="134" t="s">
        <v>28</v>
      </c>
      <c r="C266" s="134" t="s">
        <v>462</v>
      </c>
      <c r="D266" s="134">
        <v>121948</v>
      </c>
      <c r="E266" s="134" t="s">
        <v>1212</v>
      </c>
      <c r="F266" s="134" t="s">
        <v>1213</v>
      </c>
      <c r="G266" s="166">
        <v>1</v>
      </c>
      <c r="H266" s="27">
        <v>1</v>
      </c>
      <c r="I266" s="167">
        <v>2</v>
      </c>
      <c r="J266" s="134" t="s">
        <v>1214</v>
      </c>
      <c r="K266" s="168">
        <v>13353072.290604701</v>
      </c>
      <c r="L266" s="211">
        <v>6133609.4400000004</v>
      </c>
      <c r="M266" s="211" t="s">
        <v>90</v>
      </c>
      <c r="N266" s="212">
        <v>1</v>
      </c>
      <c r="O266" s="213">
        <v>45050</v>
      </c>
      <c r="P266" s="213">
        <v>45044</v>
      </c>
      <c r="Q266" s="211" t="s">
        <v>1215</v>
      </c>
      <c r="R266" s="211" t="s">
        <v>1215</v>
      </c>
      <c r="S266" s="211">
        <v>44839</v>
      </c>
      <c r="T266" s="211">
        <v>44848</v>
      </c>
      <c r="U266" s="211">
        <v>44867</v>
      </c>
      <c r="V266" s="211">
        <v>44888</v>
      </c>
      <c r="W266" s="211">
        <v>44893</v>
      </c>
      <c r="X266" s="211" t="s">
        <v>1216</v>
      </c>
      <c r="Y266" s="211" t="s">
        <v>151</v>
      </c>
      <c r="Z266" s="129">
        <f t="shared" si="88"/>
        <v>0</v>
      </c>
      <c r="AA266" s="129">
        <f t="shared" si="89"/>
        <v>0</v>
      </c>
      <c r="AB266" s="129">
        <f t="shared" si="90"/>
        <v>0</v>
      </c>
      <c r="AC266" s="129">
        <f t="shared" si="91"/>
        <v>0</v>
      </c>
      <c r="AD266" s="129">
        <f t="shared" si="92"/>
        <v>1</v>
      </c>
      <c r="AE266" s="127">
        <f t="shared" si="93"/>
        <v>0</v>
      </c>
      <c r="AF266" s="129">
        <f t="shared" si="94"/>
        <v>0</v>
      </c>
      <c r="AG266" s="129">
        <f t="shared" si="95"/>
        <v>0</v>
      </c>
      <c r="AH266" s="129">
        <f t="shared" si="96"/>
        <v>0</v>
      </c>
      <c r="AI266" s="129">
        <f t="shared" si="97"/>
        <v>0</v>
      </c>
      <c r="AJ266" s="130">
        <f t="shared" si="98"/>
        <v>2</v>
      </c>
      <c r="AK266" s="128">
        <f t="shared" si="99"/>
        <v>0</v>
      </c>
      <c r="AL266" s="27">
        <f t="shared" si="100"/>
        <v>0</v>
      </c>
      <c r="AM266" s="27">
        <f t="shared" si="101"/>
        <v>0</v>
      </c>
      <c r="AN266" s="27">
        <f t="shared" si="102"/>
        <v>0</v>
      </c>
      <c r="AO266" s="27">
        <f t="shared" si="103"/>
        <v>0</v>
      </c>
      <c r="AP266" s="28">
        <f t="shared" si="104"/>
        <v>1</v>
      </c>
      <c r="AQ266" s="127">
        <f t="shared" si="105"/>
        <v>0</v>
      </c>
      <c r="AR266" s="169">
        <v>1</v>
      </c>
      <c r="AS266" s="41">
        <f t="shared" si="106"/>
        <v>0</v>
      </c>
      <c r="AT266" s="156">
        <v>12.23</v>
      </c>
      <c r="AU266" s="156"/>
      <c r="AV266" s="156">
        <f>H266</f>
        <v>1</v>
      </c>
      <c r="AW266" s="156"/>
      <c r="AX266" s="156"/>
      <c r="AY266" s="156"/>
      <c r="AZ266" s="156"/>
      <c r="BA266" s="32" t="s">
        <v>123</v>
      </c>
      <c r="BB266" s="158"/>
      <c r="BC266" s="158"/>
      <c r="BD266" s="32">
        <v>1</v>
      </c>
    </row>
    <row r="267" spans="1:56" s="152" customFormat="1" ht="90">
      <c r="A267" s="153" t="s">
        <v>878</v>
      </c>
      <c r="B267" s="134" t="s">
        <v>28</v>
      </c>
      <c r="C267" s="134" t="s">
        <v>462</v>
      </c>
      <c r="D267" s="134">
        <v>121521</v>
      </c>
      <c r="E267" s="134" t="s">
        <v>1217</v>
      </c>
      <c r="F267" s="134" t="s">
        <v>1218</v>
      </c>
      <c r="G267" s="166">
        <v>2</v>
      </c>
      <c r="H267" s="27">
        <v>1</v>
      </c>
      <c r="I267" s="167">
        <v>4</v>
      </c>
      <c r="J267" s="134" t="s">
        <v>192</v>
      </c>
      <c r="K267" s="168">
        <v>18012019.060907707</v>
      </c>
      <c r="L267" s="211">
        <v>13314317.27</v>
      </c>
      <c r="M267" s="211" t="s">
        <v>90</v>
      </c>
      <c r="N267" s="212">
        <v>1</v>
      </c>
      <c r="O267" s="213">
        <v>45107</v>
      </c>
      <c r="P267" s="213">
        <v>45115</v>
      </c>
      <c r="Q267" s="211" t="s">
        <v>1219</v>
      </c>
      <c r="R267" s="211" t="s">
        <v>1219</v>
      </c>
      <c r="S267" s="211">
        <v>44839</v>
      </c>
      <c r="T267" s="211">
        <v>44848</v>
      </c>
      <c r="U267" s="211">
        <v>44867</v>
      </c>
      <c r="V267" s="211">
        <v>44887</v>
      </c>
      <c r="W267" s="211">
        <v>44890</v>
      </c>
      <c r="X267" s="211" t="s">
        <v>1220</v>
      </c>
      <c r="Y267" s="211" t="s">
        <v>151</v>
      </c>
      <c r="Z267" s="129">
        <f t="shared" si="88"/>
        <v>0</v>
      </c>
      <c r="AA267" s="129">
        <f t="shared" si="89"/>
        <v>0</v>
      </c>
      <c r="AB267" s="129">
        <f t="shared" si="90"/>
        <v>0</v>
      </c>
      <c r="AC267" s="129">
        <f t="shared" si="91"/>
        <v>0</v>
      </c>
      <c r="AD267" s="129">
        <f t="shared" si="92"/>
        <v>1</v>
      </c>
      <c r="AE267" s="127">
        <f t="shared" si="93"/>
        <v>0</v>
      </c>
      <c r="AF267" s="129">
        <f t="shared" si="94"/>
        <v>0</v>
      </c>
      <c r="AG267" s="129">
        <f t="shared" si="95"/>
        <v>0</v>
      </c>
      <c r="AH267" s="129">
        <f t="shared" si="96"/>
        <v>0</v>
      </c>
      <c r="AI267" s="129">
        <f t="shared" si="97"/>
        <v>0</v>
      </c>
      <c r="AJ267" s="130">
        <f t="shared" si="98"/>
        <v>4</v>
      </c>
      <c r="AK267" s="128">
        <f t="shared" si="99"/>
        <v>0</v>
      </c>
      <c r="AL267" s="27">
        <f t="shared" si="100"/>
        <v>0</v>
      </c>
      <c r="AM267" s="27">
        <f t="shared" si="101"/>
        <v>0</v>
      </c>
      <c r="AN267" s="27">
        <f t="shared" si="102"/>
        <v>0</v>
      </c>
      <c r="AO267" s="27">
        <f t="shared" si="103"/>
        <v>0</v>
      </c>
      <c r="AP267" s="28">
        <f t="shared" si="104"/>
        <v>1</v>
      </c>
      <c r="AQ267" s="127">
        <f t="shared" si="105"/>
        <v>0</v>
      </c>
      <c r="AR267" s="169">
        <v>1</v>
      </c>
      <c r="AS267" s="41">
        <f t="shared" si="106"/>
        <v>0</v>
      </c>
      <c r="AT267" s="156">
        <v>1.24</v>
      </c>
      <c r="AU267" s="156"/>
      <c r="AV267" s="156">
        <f>H267</f>
        <v>1</v>
      </c>
      <c r="AW267" s="156"/>
      <c r="AX267" s="156"/>
      <c r="AY267" s="156"/>
      <c r="AZ267" s="156"/>
      <c r="BA267" s="156" t="s">
        <v>662</v>
      </c>
      <c r="BB267" s="158"/>
      <c r="BC267" s="158"/>
      <c r="BD267" s="32">
        <v>1</v>
      </c>
    </row>
    <row r="268" spans="1:56" s="152" customFormat="1" ht="90">
      <c r="A268" s="153" t="s">
        <v>878</v>
      </c>
      <c r="B268" s="134" t="s">
        <v>28</v>
      </c>
      <c r="C268" s="134" t="s">
        <v>462</v>
      </c>
      <c r="D268" s="134">
        <v>121734</v>
      </c>
      <c r="E268" s="134" t="s">
        <v>1221</v>
      </c>
      <c r="F268" s="134" t="s">
        <v>1222</v>
      </c>
      <c r="G268" s="166">
        <v>4</v>
      </c>
      <c r="H268" s="27">
        <v>1</v>
      </c>
      <c r="I268" s="167">
        <v>4</v>
      </c>
      <c r="J268" s="134" t="s">
        <v>1223</v>
      </c>
      <c r="K268" s="168">
        <v>18232629.247986235</v>
      </c>
      <c r="L268" s="211">
        <v>12604337.279999999</v>
      </c>
      <c r="M268" s="211" t="s">
        <v>90</v>
      </c>
      <c r="N268" s="212">
        <v>1</v>
      </c>
      <c r="O268" s="213">
        <v>45107</v>
      </c>
      <c r="P268" s="213">
        <v>45324</v>
      </c>
      <c r="Q268" s="211" t="s">
        <v>1224</v>
      </c>
      <c r="R268" s="211" t="s">
        <v>1224</v>
      </c>
      <c r="S268" s="211">
        <v>44839</v>
      </c>
      <c r="T268" s="211">
        <v>44848</v>
      </c>
      <c r="U268" s="211">
        <v>44867</v>
      </c>
      <c r="V268" s="211">
        <v>44887</v>
      </c>
      <c r="W268" s="211">
        <v>44890</v>
      </c>
      <c r="X268" s="211" t="s">
        <v>1220</v>
      </c>
      <c r="Y268" s="211" t="s">
        <v>151</v>
      </c>
      <c r="Z268" s="129">
        <f t="shared" si="88"/>
        <v>0</v>
      </c>
      <c r="AA268" s="129">
        <f t="shared" si="89"/>
        <v>0</v>
      </c>
      <c r="AB268" s="129">
        <f t="shared" si="90"/>
        <v>0</v>
      </c>
      <c r="AC268" s="129">
        <f t="shared" si="91"/>
        <v>0</v>
      </c>
      <c r="AD268" s="129">
        <f t="shared" si="92"/>
        <v>1</v>
      </c>
      <c r="AE268" s="127">
        <f t="shared" si="93"/>
        <v>0</v>
      </c>
      <c r="AF268" s="129">
        <f t="shared" si="94"/>
        <v>0</v>
      </c>
      <c r="AG268" s="129">
        <f t="shared" si="95"/>
        <v>0</v>
      </c>
      <c r="AH268" s="129">
        <f t="shared" si="96"/>
        <v>0</v>
      </c>
      <c r="AI268" s="129">
        <f t="shared" si="97"/>
        <v>0</v>
      </c>
      <c r="AJ268" s="130">
        <f t="shared" si="98"/>
        <v>4</v>
      </c>
      <c r="AK268" s="128">
        <f t="shared" si="99"/>
        <v>0</v>
      </c>
      <c r="AL268" s="27">
        <f t="shared" si="100"/>
        <v>0</v>
      </c>
      <c r="AM268" s="27">
        <f t="shared" si="101"/>
        <v>0</v>
      </c>
      <c r="AN268" s="27">
        <f t="shared" si="102"/>
        <v>0</v>
      </c>
      <c r="AO268" s="27">
        <f t="shared" si="103"/>
        <v>0</v>
      </c>
      <c r="AP268" s="28">
        <f t="shared" si="104"/>
        <v>1</v>
      </c>
      <c r="AQ268" s="127">
        <f t="shared" si="105"/>
        <v>0</v>
      </c>
      <c r="AR268" s="169">
        <v>1</v>
      </c>
      <c r="AS268" s="41">
        <f t="shared" si="106"/>
        <v>0</v>
      </c>
      <c r="AT268" s="156">
        <v>12.23</v>
      </c>
      <c r="AU268" s="156"/>
      <c r="AV268" s="156">
        <v>0</v>
      </c>
      <c r="AW268" s="156">
        <f>H268</f>
        <v>1</v>
      </c>
      <c r="AX268" s="156"/>
      <c r="AY268" s="156"/>
      <c r="AZ268" s="156"/>
      <c r="BA268" s="32" t="s">
        <v>123</v>
      </c>
      <c r="BB268" s="158"/>
      <c r="BC268" s="158"/>
      <c r="BD268" s="32">
        <v>1</v>
      </c>
    </row>
    <row r="269" spans="1:56" s="152" customFormat="1" ht="72">
      <c r="A269" s="153" t="s">
        <v>878</v>
      </c>
      <c r="B269" s="134" t="s">
        <v>28</v>
      </c>
      <c r="C269" s="134" t="s">
        <v>462</v>
      </c>
      <c r="D269" s="134">
        <v>121407</v>
      </c>
      <c r="E269" s="134" t="s">
        <v>1225</v>
      </c>
      <c r="F269" s="134" t="s">
        <v>1226</v>
      </c>
      <c r="G269" s="166">
        <v>5</v>
      </c>
      <c r="H269" s="27">
        <v>1</v>
      </c>
      <c r="I269" s="167">
        <v>4</v>
      </c>
      <c r="J269" s="134" t="s">
        <v>1227</v>
      </c>
      <c r="K269" s="168">
        <v>16283462.690947121</v>
      </c>
      <c r="L269" s="211">
        <v>16112917.300000001</v>
      </c>
      <c r="M269" s="211" t="s">
        <v>90</v>
      </c>
      <c r="N269" s="212">
        <v>1</v>
      </c>
      <c r="O269" s="213">
        <v>45044</v>
      </c>
      <c r="P269" s="213">
        <v>45044</v>
      </c>
      <c r="Q269" s="211" t="s">
        <v>1219</v>
      </c>
      <c r="R269" s="211" t="s">
        <v>1219</v>
      </c>
      <c r="S269" s="211">
        <v>44676</v>
      </c>
      <c r="T269" s="211">
        <v>44693</v>
      </c>
      <c r="U269" s="211">
        <v>44708</v>
      </c>
      <c r="V269" s="211">
        <v>44827</v>
      </c>
      <c r="W269" s="211">
        <v>44827</v>
      </c>
      <c r="X269" s="211" t="s">
        <v>1228</v>
      </c>
      <c r="Y269" s="211" t="s">
        <v>185</v>
      </c>
      <c r="Z269" s="129">
        <f t="shared" si="88"/>
        <v>0</v>
      </c>
      <c r="AA269" s="129">
        <f t="shared" si="89"/>
        <v>0</v>
      </c>
      <c r="AB269" s="129">
        <f t="shared" si="90"/>
        <v>0</v>
      </c>
      <c r="AC269" s="129">
        <f t="shared" si="91"/>
        <v>0</v>
      </c>
      <c r="AD269" s="129">
        <f t="shared" si="92"/>
        <v>1</v>
      </c>
      <c r="AE269" s="127">
        <f t="shared" si="93"/>
        <v>0</v>
      </c>
      <c r="AF269" s="129">
        <f t="shared" si="94"/>
        <v>0</v>
      </c>
      <c r="AG269" s="129">
        <f t="shared" si="95"/>
        <v>0</v>
      </c>
      <c r="AH269" s="129">
        <f t="shared" si="96"/>
        <v>0</v>
      </c>
      <c r="AI269" s="129">
        <f t="shared" si="97"/>
        <v>0</v>
      </c>
      <c r="AJ269" s="130">
        <f t="shared" si="98"/>
        <v>4</v>
      </c>
      <c r="AK269" s="128">
        <f t="shared" si="99"/>
        <v>0</v>
      </c>
      <c r="AL269" s="27">
        <f t="shared" si="100"/>
        <v>0</v>
      </c>
      <c r="AM269" s="27">
        <f t="shared" si="101"/>
        <v>0</v>
      </c>
      <c r="AN269" s="27">
        <f t="shared" si="102"/>
        <v>0</v>
      </c>
      <c r="AO269" s="27">
        <f t="shared" si="103"/>
        <v>0</v>
      </c>
      <c r="AP269" s="100">
        <f t="shared" si="104"/>
        <v>1</v>
      </c>
      <c r="AQ269" s="127">
        <f t="shared" si="105"/>
        <v>0</v>
      </c>
      <c r="AR269" s="169">
        <v>1</v>
      </c>
      <c r="AS269" s="41">
        <f t="shared" si="106"/>
        <v>0</v>
      </c>
      <c r="AT269" s="156">
        <v>8.23</v>
      </c>
      <c r="AU269" s="156"/>
      <c r="AV269" s="156">
        <f>H269</f>
        <v>1</v>
      </c>
      <c r="AW269" s="156"/>
      <c r="AX269" s="156"/>
      <c r="AY269" s="156"/>
      <c r="AZ269" s="156"/>
      <c r="BA269" s="158" t="s">
        <v>123</v>
      </c>
      <c r="BB269" s="158"/>
      <c r="BC269" s="158"/>
      <c r="BD269" s="32">
        <v>1</v>
      </c>
    </row>
    <row r="270" spans="1:56" s="152" customFormat="1" ht="72">
      <c r="A270" s="153" t="s">
        <v>878</v>
      </c>
      <c r="B270" s="134" t="s">
        <v>28</v>
      </c>
      <c r="C270" s="134" t="s">
        <v>472</v>
      </c>
      <c r="D270" s="134">
        <v>122790</v>
      </c>
      <c r="E270" s="134" t="s">
        <v>1229</v>
      </c>
      <c r="F270" s="134" t="s">
        <v>1230</v>
      </c>
      <c r="G270" s="166">
        <v>1</v>
      </c>
      <c r="H270" s="27">
        <v>1</v>
      </c>
      <c r="I270" s="167">
        <v>3</v>
      </c>
      <c r="J270" s="134" t="s">
        <v>475</v>
      </c>
      <c r="K270" s="168">
        <v>18778633.5953</v>
      </c>
      <c r="L270" s="211">
        <v>16732343.93</v>
      </c>
      <c r="M270" s="211" t="s">
        <v>90</v>
      </c>
      <c r="N270" s="212">
        <v>1</v>
      </c>
      <c r="O270" s="213">
        <v>45332</v>
      </c>
      <c r="P270" s="213">
        <v>45596</v>
      </c>
      <c r="Q270" s="211" t="s">
        <v>1231</v>
      </c>
      <c r="R270" s="211" t="s">
        <v>1231</v>
      </c>
      <c r="S270" s="211">
        <v>45056</v>
      </c>
      <c r="T270" s="211">
        <v>45066</v>
      </c>
      <c r="U270" s="211">
        <v>45076</v>
      </c>
      <c r="V270" s="211">
        <v>45131</v>
      </c>
      <c r="W270" s="211">
        <v>45142</v>
      </c>
      <c r="X270" s="211" t="s">
        <v>1232</v>
      </c>
      <c r="Y270" s="211" t="s">
        <v>90</v>
      </c>
      <c r="Z270" s="129">
        <f t="shared" si="88"/>
        <v>0</v>
      </c>
      <c r="AA270" s="129">
        <f t="shared" si="89"/>
        <v>0</v>
      </c>
      <c r="AB270" s="129">
        <f t="shared" si="90"/>
        <v>0</v>
      </c>
      <c r="AC270" s="129">
        <f t="shared" si="91"/>
        <v>0</v>
      </c>
      <c r="AD270" s="129">
        <f t="shared" si="92"/>
        <v>1</v>
      </c>
      <c r="AE270" s="127">
        <f t="shared" si="93"/>
        <v>0</v>
      </c>
      <c r="AF270" s="129">
        <f t="shared" si="94"/>
        <v>0</v>
      </c>
      <c r="AG270" s="129">
        <f t="shared" si="95"/>
        <v>0</v>
      </c>
      <c r="AH270" s="129">
        <f t="shared" si="96"/>
        <v>0</v>
      </c>
      <c r="AI270" s="129">
        <f t="shared" si="97"/>
        <v>0</v>
      </c>
      <c r="AJ270" s="130">
        <f t="shared" si="98"/>
        <v>3</v>
      </c>
      <c r="AK270" s="128">
        <f t="shared" si="99"/>
        <v>0</v>
      </c>
      <c r="AL270" s="27">
        <f t="shared" si="100"/>
        <v>0</v>
      </c>
      <c r="AM270" s="27">
        <f t="shared" si="101"/>
        <v>0</v>
      </c>
      <c r="AN270" s="27">
        <f t="shared" si="102"/>
        <v>0</v>
      </c>
      <c r="AO270" s="27">
        <f t="shared" si="103"/>
        <v>0</v>
      </c>
      <c r="AP270" s="28">
        <f t="shared" si="104"/>
        <v>1</v>
      </c>
      <c r="AQ270" s="127">
        <f t="shared" si="105"/>
        <v>0</v>
      </c>
      <c r="AR270" s="169">
        <v>1</v>
      </c>
      <c r="AS270" s="41">
        <f t="shared" si="106"/>
        <v>0</v>
      </c>
      <c r="AT270" s="156">
        <v>10.24</v>
      </c>
      <c r="AU270" s="156"/>
      <c r="AV270" s="156">
        <v>0</v>
      </c>
      <c r="AW270" s="156">
        <f>H270</f>
        <v>1</v>
      </c>
      <c r="AX270" s="156"/>
      <c r="AY270" s="156"/>
      <c r="AZ270" s="156"/>
      <c r="BA270" s="158"/>
      <c r="BB270" s="158"/>
      <c r="BC270" s="158"/>
      <c r="BD270" s="32">
        <v>1</v>
      </c>
    </row>
    <row r="271" spans="1:56" s="152" customFormat="1" ht="108">
      <c r="A271" s="153" t="s">
        <v>878</v>
      </c>
      <c r="B271" s="134" t="s">
        <v>28</v>
      </c>
      <c r="C271" s="134" t="s">
        <v>472</v>
      </c>
      <c r="D271" s="134">
        <v>122823</v>
      </c>
      <c r="E271" s="134" t="s">
        <v>1233</v>
      </c>
      <c r="F271" s="134" t="s">
        <v>1234</v>
      </c>
      <c r="G271" s="166">
        <v>1</v>
      </c>
      <c r="H271" s="27">
        <v>1</v>
      </c>
      <c r="I271" s="167">
        <v>3</v>
      </c>
      <c r="J271" s="134" t="s">
        <v>1235</v>
      </c>
      <c r="K271" s="168">
        <v>17825575.284400001</v>
      </c>
      <c r="L271" s="211">
        <v>19434689.34</v>
      </c>
      <c r="M271" s="211" t="s">
        <v>90</v>
      </c>
      <c r="N271" s="212">
        <v>1</v>
      </c>
      <c r="O271" s="213">
        <v>45095</v>
      </c>
      <c r="P271" s="213">
        <v>45095</v>
      </c>
      <c r="Q271" s="211" t="s">
        <v>1236</v>
      </c>
      <c r="R271" s="211" t="s">
        <v>1236</v>
      </c>
      <c r="S271" s="211">
        <v>44888</v>
      </c>
      <c r="T271" s="211">
        <v>44896</v>
      </c>
      <c r="U271" s="211">
        <v>44908</v>
      </c>
      <c r="V271" s="211">
        <v>44928</v>
      </c>
      <c r="W271" s="211">
        <v>44942</v>
      </c>
      <c r="X271" s="211" t="s">
        <v>1237</v>
      </c>
      <c r="Y271" s="211" t="s">
        <v>90</v>
      </c>
      <c r="Z271" s="129">
        <f t="shared" si="88"/>
        <v>0</v>
      </c>
      <c r="AA271" s="129">
        <f t="shared" si="89"/>
        <v>0</v>
      </c>
      <c r="AB271" s="129">
        <f t="shared" si="90"/>
        <v>0</v>
      </c>
      <c r="AC271" s="129">
        <f t="shared" si="91"/>
        <v>0</v>
      </c>
      <c r="AD271" s="129">
        <f t="shared" si="92"/>
        <v>1</v>
      </c>
      <c r="AE271" s="127">
        <f t="shared" si="93"/>
        <v>0</v>
      </c>
      <c r="AF271" s="129">
        <f t="shared" si="94"/>
        <v>0</v>
      </c>
      <c r="AG271" s="129">
        <f t="shared" si="95"/>
        <v>0</v>
      </c>
      <c r="AH271" s="129">
        <f t="shared" si="96"/>
        <v>0</v>
      </c>
      <c r="AI271" s="129">
        <f t="shared" si="97"/>
        <v>0</v>
      </c>
      <c r="AJ271" s="130">
        <f t="shared" si="98"/>
        <v>3</v>
      </c>
      <c r="AK271" s="128">
        <f t="shared" si="99"/>
        <v>0</v>
      </c>
      <c r="AL271" s="27">
        <f t="shared" si="100"/>
        <v>0</v>
      </c>
      <c r="AM271" s="27">
        <f t="shared" si="101"/>
        <v>0</v>
      </c>
      <c r="AN271" s="27">
        <f t="shared" si="102"/>
        <v>0</v>
      </c>
      <c r="AO271" s="27">
        <f t="shared" si="103"/>
        <v>0</v>
      </c>
      <c r="AP271" s="28">
        <f t="shared" si="104"/>
        <v>1</v>
      </c>
      <c r="AQ271" s="127">
        <f t="shared" si="105"/>
        <v>0</v>
      </c>
      <c r="AR271" s="169">
        <v>1</v>
      </c>
      <c r="AS271" s="41">
        <f t="shared" si="106"/>
        <v>0</v>
      </c>
      <c r="AT271" s="156">
        <v>3.24</v>
      </c>
      <c r="AU271" s="156"/>
      <c r="AV271" s="156">
        <v>0</v>
      </c>
      <c r="AW271" s="156">
        <f>H271</f>
        <v>1</v>
      </c>
      <c r="AX271" s="156"/>
      <c r="AY271" s="156"/>
      <c r="AZ271" s="156"/>
      <c r="BA271" s="156" t="s">
        <v>662</v>
      </c>
      <c r="BB271" s="158"/>
      <c r="BC271" s="158"/>
      <c r="BD271" s="32">
        <v>1</v>
      </c>
    </row>
    <row r="272" spans="1:56" s="152" customFormat="1" ht="72">
      <c r="A272" s="153" t="s">
        <v>878</v>
      </c>
      <c r="B272" s="134" t="s">
        <v>28</v>
      </c>
      <c r="C272" s="134" t="s">
        <v>472</v>
      </c>
      <c r="D272" s="134">
        <v>193004</v>
      </c>
      <c r="E272" s="134" t="s">
        <v>1238</v>
      </c>
      <c r="F272" s="134" t="s">
        <v>1239</v>
      </c>
      <c r="G272" s="166">
        <v>1</v>
      </c>
      <c r="H272" s="27">
        <v>1</v>
      </c>
      <c r="I272" s="167">
        <v>3</v>
      </c>
      <c r="J272" s="134" t="s">
        <v>1235</v>
      </c>
      <c r="K272" s="168">
        <v>17471692.6459</v>
      </c>
      <c r="L272" s="211"/>
      <c r="M272" s="211" t="s">
        <v>90</v>
      </c>
      <c r="N272" s="212">
        <v>1</v>
      </c>
      <c r="O272" s="213"/>
      <c r="P272" s="213"/>
      <c r="Q272" s="211"/>
      <c r="R272" s="211"/>
      <c r="S272" s="211"/>
      <c r="T272" s="211"/>
      <c r="U272" s="211"/>
      <c r="V272" s="211"/>
      <c r="W272" s="211"/>
      <c r="X272" s="211"/>
      <c r="Y272" s="211" t="s">
        <v>1240</v>
      </c>
      <c r="Z272" s="129">
        <f t="shared" si="88"/>
        <v>0</v>
      </c>
      <c r="AA272" s="129">
        <f t="shared" si="89"/>
        <v>0</v>
      </c>
      <c r="AB272" s="129">
        <f t="shared" si="90"/>
        <v>0</v>
      </c>
      <c r="AC272" s="129">
        <f t="shared" si="91"/>
        <v>0</v>
      </c>
      <c r="AD272" s="129">
        <f t="shared" si="92"/>
        <v>1</v>
      </c>
      <c r="AE272" s="127">
        <f t="shared" si="93"/>
        <v>0</v>
      </c>
      <c r="AF272" s="129">
        <f t="shared" si="94"/>
        <v>0</v>
      </c>
      <c r="AG272" s="129">
        <f t="shared" si="95"/>
        <v>0</v>
      </c>
      <c r="AH272" s="129">
        <f t="shared" si="96"/>
        <v>0</v>
      </c>
      <c r="AI272" s="129">
        <f t="shared" si="97"/>
        <v>0</v>
      </c>
      <c r="AJ272" s="130">
        <f t="shared" si="98"/>
        <v>3</v>
      </c>
      <c r="AK272" s="128">
        <f t="shared" si="99"/>
        <v>0</v>
      </c>
      <c r="AL272" s="27">
        <f t="shared" si="100"/>
        <v>0</v>
      </c>
      <c r="AM272" s="27">
        <f t="shared" si="101"/>
        <v>0</v>
      </c>
      <c r="AN272" s="27">
        <f t="shared" si="102"/>
        <v>0</v>
      </c>
      <c r="AO272" s="27">
        <f t="shared" si="103"/>
        <v>0</v>
      </c>
      <c r="AP272" s="28">
        <f t="shared" si="104"/>
        <v>1</v>
      </c>
      <c r="AQ272" s="127">
        <f t="shared" si="105"/>
        <v>0</v>
      </c>
      <c r="AR272" s="169">
        <v>1</v>
      </c>
      <c r="AS272" s="41">
        <f t="shared" si="106"/>
        <v>0</v>
      </c>
      <c r="AT272" s="156">
        <v>10.24</v>
      </c>
      <c r="AU272" s="156"/>
      <c r="AV272" s="156">
        <v>0</v>
      </c>
      <c r="AW272" s="156">
        <f>H272</f>
        <v>1</v>
      </c>
      <c r="AX272" s="156"/>
      <c r="AY272" s="156"/>
      <c r="AZ272" s="156"/>
      <c r="BA272" s="158"/>
      <c r="BB272" s="158"/>
      <c r="BC272" s="158"/>
      <c r="BD272" s="32">
        <v>1</v>
      </c>
    </row>
    <row r="273" spans="1:56" s="152" customFormat="1" ht="72">
      <c r="A273" s="153" t="s">
        <v>878</v>
      </c>
      <c r="B273" s="134" t="s">
        <v>28</v>
      </c>
      <c r="C273" s="134" t="s">
        <v>472</v>
      </c>
      <c r="D273" s="134">
        <v>123271</v>
      </c>
      <c r="E273" s="134" t="s">
        <v>1241</v>
      </c>
      <c r="F273" s="134" t="s">
        <v>1242</v>
      </c>
      <c r="G273" s="166">
        <v>1</v>
      </c>
      <c r="H273" s="27">
        <v>1</v>
      </c>
      <c r="I273" s="167">
        <v>2</v>
      </c>
      <c r="J273" s="134" t="s">
        <v>842</v>
      </c>
      <c r="K273" s="168">
        <v>15631093.108100001</v>
      </c>
      <c r="L273" s="211">
        <v>15310510.460000001</v>
      </c>
      <c r="M273" s="211" t="s">
        <v>90</v>
      </c>
      <c r="N273" s="212">
        <v>1</v>
      </c>
      <c r="O273" s="213">
        <v>45084</v>
      </c>
      <c r="P273" s="213">
        <v>45084</v>
      </c>
      <c r="Q273" s="211" t="s">
        <v>1243</v>
      </c>
      <c r="R273" s="211" t="s">
        <v>1243</v>
      </c>
      <c r="S273" s="211">
        <v>44888</v>
      </c>
      <c r="T273" s="211">
        <v>44896</v>
      </c>
      <c r="U273" s="211">
        <v>44908</v>
      </c>
      <c r="V273" s="211">
        <v>44928</v>
      </c>
      <c r="W273" s="211">
        <v>44942</v>
      </c>
      <c r="X273" s="211" t="s">
        <v>1244</v>
      </c>
      <c r="Y273" s="211" t="s">
        <v>90</v>
      </c>
      <c r="Z273" s="129">
        <f t="shared" si="88"/>
        <v>0</v>
      </c>
      <c r="AA273" s="129">
        <f t="shared" si="89"/>
        <v>0</v>
      </c>
      <c r="AB273" s="129">
        <f t="shared" si="90"/>
        <v>0</v>
      </c>
      <c r="AC273" s="129">
        <f t="shared" si="91"/>
        <v>0</v>
      </c>
      <c r="AD273" s="129">
        <f t="shared" si="92"/>
        <v>1</v>
      </c>
      <c r="AE273" s="127">
        <f t="shared" si="93"/>
        <v>0</v>
      </c>
      <c r="AF273" s="129">
        <f t="shared" si="94"/>
        <v>0</v>
      </c>
      <c r="AG273" s="129">
        <f t="shared" si="95"/>
        <v>0</v>
      </c>
      <c r="AH273" s="129">
        <f t="shared" si="96"/>
        <v>0</v>
      </c>
      <c r="AI273" s="129">
        <f t="shared" si="97"/>
        <v>0</v>
      </c>
      <c r="AJ273" s="130">
        <f t="shared" si="98"/>
        <v>2</v>
      </c>
      <c r="AK273" s="128">
        <f t="shared" si="99"/>
        <v>0</v>
      </c>
      <c r="AL273" s="27">
        <f t="shared" si="100"/>
        <v>0</v>
      </c>
      <c r="AM273" s="27">
        <f t="shared" si="101"/>
        <v>0</v>
      </c>
      <c r="AN273" s="27">
        <f t="shared" si="102"/>
        <v>0</v>
      </c>
      <c r="AO273" s="27">
        <f t="shared" si="103"/>
        <v>0</v>
      </c>
      <c r="AP273" s="28">
        <f t="shared" si="104"/>
        <v>1</v>
      </c>
      <c r="AQ273" s="127">
        <f t="shared" si="105"/>
        <v>0</v>
      </c>
      <c r="AR273" s="169">
        <v>1</v>
      </c>
      <c r="AS273" s="41">
        <f t="shared" si="106"/>
        <v>0</v>
      </c>
      <c r="AT273" s="156">
        <v>12.23</v>
      </c>
      <c r="AU273" s="156"/>
      <c r="AV273" s="156">
        <v>0</v>
      </c>
      <c r="AW273" s="156">
        <f>H273</f>
        <v>1</v>
      </c>
      <c r="AX273" s="156"/>
      <c r="AY273" s="156"/>
      <c r="AZ273" s="156"/>
      <c r="BA273" s="32" t="s">
        <v>123</v>
      </c>
      <c r="BB273" s="158"/>
      <c r="BC273" s="158"/>
      <c r="BD273" s="32">
        <v>1</v>
      </c>
    </row>
    <row r="274" spans="1:56" s="152" customFormat="1" ht="90">
      <c r="A274" s="153" t="s">
        <v>878</v>
      </c>
      <c r="B274" s="134" t="s">
        <v>28</v>
      </c>
      <c r="C274" s="134" t="s">
        <v>486</v>
      </c>
      <c r="D274" s="134">
        <v>123549</v>
      </c>
      <c r="E274" s="134" t="s">
        <v>1245</v>
      </c>
      <c r="F274" s="134" t="s">
        <v>1246</v>
      </c>
      <c r="G274" s="166">
        <v>1</v>
      </c>
      <c r="H274" s="27">
        <v>1</v>
      </c>
      <c r="I274" s="167">
        <v>10</v>
      </c>
      <c r="J274" s="134" t="s">
        <v>1247</v>
      </c>
      <c r="K274" s="168">
        <v>22455102.9318</v>
      </c>
      <c r="L274" s="211">
        <v>22842142.859999999</v>
      </c>
      <c r="M274" s="211" t="s">
        <v>90</v>
      </c>
      <c r="N274" s="212">
        <v>1</v>
      </c>
      <c r="O274" s="213">
        <v>45049</v>
      </c>
      <c r="P274" s="213">
        <v>45049</v>
      </c>
      <c r="Q274" s="211" t="s">
        <v>1248</v>
      </c>
      <c r="R274" s="211" t="s">
        <v>1249</v>
      </c>
      <c r="S274" s="211">
        <v>44841</v>
      </c>
      <c r="T274" s="211">
        <v>44848</v>
      </c>
      <c r="U274" s="211">
        <v>44860</v>
      </c>
      <c r="V274" s="211">
        <v>44876</v>
      </c>
      <c r="W274" s="211">
        <v>44887</v>
      </c>
      <c r="X274" s="211" t="s">
        <v>1250</v>
      </c>
      <c r="Y274" s="211" t="s">
        <v>491</v>
      </c>
      <c r="Z274" s="129">
        <f t="shared" si="88"/>
        <v>0</v>
      </c>
      <c r="AA274" s="129">
        <f t="shared" si="89"/>
        <v>0</v>
      </c>
      <c r="AB274" s="129">
        <f t="shared" si="90"/>
        <v>0</v>
      </c>
      <c r="AC274" s="129">
        <f t="shared" si="91"/>
        <v>0</v>
      </c>
      <c r="AD274" s="129">
        <f t="shared" si="92"/>
        <v>1</v>
      </c>
      <c r="AE274" s="127">
        <f t="shared" si="93"/>
        <v>0</v>
      </c>
      <c r="AF274" s="129">
        <f t="shared" si="94"/>
        <v>0</v>
      </c>
      <c r="AG274" s="129">
        <f t="shared" si="95"/>
        <v>0</v>
      </c>
      <c r="AH274" s="129">
        <f t="shared" si="96"/>
        <v>0</v>
      </c>
      <c r="AI274" s="129">
        <f t="shared" si="97"/>
        <v>0</v>
      </c>
      <c r="AJ274" s="130">
        <f t="shared" si="98"/>
        <v>10</v>
      </c>
      <c r="AK274" s="128">
        <f t="shared" si="99"/>
        <v>0</v>
      </c>
      <c r="AL274" s="27">
        <f t="shared" si="100"/>
        <v>0</v>
      </c>
      <c r="AM274" s="27">
        <f t="shared" si="101"/>
        <v>0</v>
      </c>
      <c r="AN274" s="27">
        <f t="shared" si="102"/>
        <v>0</v>
      </c>
      <c r="AO274" s="27">
        <f t="shared" si="103"/>
        <v>0</v>
      </c>
      <c r="AP274" s="100">
        <f t="shared" si="104"/>
        <v>1</v>
      </c>
      <c r="AQ274" s="127">
        <f t="shared" si="105"/>
        <v>0</v>
      </c>
      <c r="AR274" s="169">
        <v>1</v>
      </c>
      <c r="AS274" s="41">
        <f t="shared" si="106"/>
        <v>0</v>
      </c>
      <c r="AT274" s="156">
        <v>8.23</v>
      </c>
      <c r="AU274" s="156"/>
      <c r="AV274" s="156"/>
      <c r="AW274" s="156"/>
      <c r="AX274" s="156"/>
      <c r="AY274" s="156"/>
      <c r="AZ274" s="156"/>
      <c r="BA274" s="158" t="s">
        <v>123</v>
      </c>
      <c r="BB274" s="158"/>
      <c r="BC274" s="158"/>
      <c r="BD274" s="32">
        <v>1</v>
      </c>
    </row>
    <row r="275" spans="1:56" s="152" customFormat="1" ht="72">
      <c r="A275" s="153" t="s">
        <v>878</v>
      </c>
      <c r="B275" s="134" t="s">
        <v>28</v>
      </c>
      <c r="C275" s="134" t="s">
        <v>486</v>
      </c>
      <c r="D275" s="134">
        <v>123583</v>
      </c>
      <c r="E275" s="134" t="s">
        <v>1251</v>
      </c>
      <c r="F275" s="134" t="s">
        <v>1252</v>
      </c>
      <c r="G275" s="166">
        <v>2</v>
      </c>
      <c r="H275" s="27">
        <v>1</v>
      </c>
      <c r="I275" s="167">
        <v>4</v>
      </c>
      <c r="J275" s="134" t="s">
        <v>1253</v>
      </c>
      <c r="K275" s="168">
        <v>19752204.430500001</v>
      </c>
      <c r="L275" s="211">
        <v>19455461.719999999</v>
      </c>
      <c r="M275" s="211" t="s">
        <v>90</v>
      </c>
      <c r="N275" s="212">
        <v>1</v>
      </c>
      <c r="O275" s="213">
        <v>44898</v>
      </c>
      <c r="P275" s="213">
        <v>44907</v>
      </c>
      <c r="Q275" s="211" t="s">
        <v>1254</v>
      </c>
      <c r="R275" s="211" t="s">
        <v>1255</v>
      </c>
      <c r="S275" s="211">
        <v>44705</v>
      </c>
      <c r="T275" s="211">
        <v>44714</v>
      </c>
      <c r="U275" s="211">
        <v>44726</v>
      </c>
      <c r="V275" s="211">
        <v>44764</v>
      </c>
      <c r="W275" s="211">
        <v>44776</v>
      </c>
      <c r="X275" s="211" t="s">
        <v>1256</v>
      </c>
      <c r="Y275" s="211" t="s">
        <v>491</v>
      </c>
      <c r="Z275" s="129">
        <f t="shared" si="88"/>
        <v>0</v>
      </c>
      <c r="AA275" s="129">
        <f t="shared" si="89"/>
        <v>0</v>
      </c>
      <c r="AB275" s="129">
        <f t="shared" si="90"/>
        <v>0</v>
      </c>
      <c r="AC275" s="129">
        <f t="shared" si="91"/>
        <v>0</v>
      </c>
      <c r="AD275" s="129">
        <f t="shared" si="92"/>
        <v>1</v>
      </c>
      <c r="AE275" s="127">
        <f t="shared" si="93"/>
        <v>0</v>
      </c>
      <c r="AF275" s="129">
        <f t="shared" si="94"/>
        <v>0</v>
      </c>
      <c r="AG275" s="129">
        <f t="shared" si="95"/>
        <v>0</v>
      </c>
      <c r="AH275" s="129">
        <f t="shared" si="96"/>
        <v>0</v>
      </c>
      <c r="AI275" s="129">
        <f t="shared" si="97"/>
        <v>0</v>
      </c>
      <c r="AJ275" s="130">
        <f t="shared" si="98"/>
        <v>4</v>
      </c>
      <c r="AK275" s="128">
        <f t="shared" si="99"/>
        <v>0</v>
      </c>
      <c r="AL275" s="27">
        <f t="shared" si="100"/>
        <v>0</v>
      </c>
      <c r="AM275" s="27">
        <f t="shared" si="101"/>
        <v>0</v>
      </c>
      <c r="AN275" s="27">
        <f t="shared" si="102"/>
        <v>0</v>
      </c>
      <c r="AO275" s="27">
        <f t="shared" si="103"/>
        <v>0</v>
      </c>
      <c r="AP275" s="100">
        <f t="shared" si="104"/>
        <v>1</v>
      </c>
      <c r="AQ275" s="127">
        <f t="shared" si="105"/>
        <v>0</v>
      </c>
      <c r="AR275" s="169">
        <v>1</v>
      </c>
      <c r="AS275" s="41">
        <f t="shared" si="106"/>
        <v>0</v>
      </c>
      <c r="AT275" s="156" t="s">
        <v>93</v>
      </c>
      <c r="AU275" s="156"/>
      <c r="AV275" s="156"/>
      <c r="AW275" s="156"/>
      <c r="AX275" s="156"/>
      <c r="AY275" s="156"/>
      <c r="AZ275" s="156"/>
      <c r="BA275" s="158" t="s">
        <v>94</v>
      </c>
      <c r="BB275" s="158"/>
      <c r="BC275" s="158"/>
      <c r="BD275" s="32">
        <v>1</v>
      </c>
    </row>
    <row r="276" spans="1:56" s="152" customFormat="1" ht="72">
      <c r="A276" s="153" t="s">
        <v>878</v>
      </c>
      <c r="B276" s="134" t="s">
        <v>28</v>
      </c>
      <c r="C276" s="134" t="s">
        <v>486</v>
      </c>
      <c r="D276" s="134">
        <v>501931</v>
      </c>
      <c r="E276" s="134" t="s">
        <v>1257</v>
      </c>
      <c r="F276" s="134" t="s">
        <v>1258</v>
      </c>
      <c r="G276" s="166">
        <v>2</v>
      </c>
      <c r="H276" s="27">
        <v>1</v>
      </c>
      <c r="I276" s="167">
        <v>4</v>
      </c>
      <c r="J276" s="134" t="s">
        <v>1253</v>
      </c>
      <c r="K276" s="168">
        <v>20597729.182700001</v>
      </c>
      <c r="L276" s="211">
        <v>23519497.039999999</v>
      </c>
      <c r="M276" s="211" t="s">
        <v>90</v>
      </c>
      <c r="N276" s="212">
        <v>1</v>
      </c>
      <c r="O276" s="213">
        <v>45123</v>
      </c>
      <c r="P276" s="213">
        <v>45163</v>
      </c>
      <c r="Q276" s="211" t="s">
        <v>1259</v>
      </c>
      <c r="R276" s="211" t="s">
        <v>1260</v>
      </c>
      <c r="S276" s="211">
        <v>44841</v>
      </c>
      <c r="T276" s="211">
        <v>44848</v>
      </c>
      <c r="U276" s="211">
        <v>44860</v>
      </c>
      <c r="V276" s="211">
        <v>44876</v>
      </c>
      <c r="W276" s="211">
        <v>44887</v>
      </c>
      <c r="X276" s="211" t="s">
        <v>1261</v>
      </c>
      <c r="Y276" s="211" t="s">
        <v>1262</v>
      </c>
      <c r="Z276" s="129">
        <f t="shared" si="88"/>
        <v>0</v>
      </c>
      <c r="AA276" s="129">
        <f t="shared" si="89"/>
        <v>0</v>
      </c>
      <c r="AB276" s="129">
        <f t="shared" si="90"/>
        <v>0</v>
      </c>
      <c r="AC276" s="129">
        <f t="shared" si="91"/>
        <v>0</v>
      </c>
      <c r="AD276" s="129">
        <f t="shared" si="92"/>
        <v>1</v>
      </c>
      <c r="AE276" s="127">
        <f t="shared" si="93"/>
        <v>0</v>
      </c>
      <c r="AF276" s="129">
        <f t="shared" si="94"/>
        <v>0</v>
      </c>
      <c r="AG276" s="129">
        <f t="shared" si="95"/>
        <v>0</v>
      </c>
      <c r="AH276" s="129">
        <f t="shared" si="96"/>
        <v>0</v>
      </c>
      <c r="AI276" s="129">
        <f t="shared" si="97"/>
        <v>0</v>
      </c>
      <c r="AJ276" s="130">
        <f t="shared" si="98"/>
        <v>4</v>
      </c>
      <c r="AK276" s="128">
        <f t="shared" si="99"/>
        <v>0</v>
      </c>
      <c r="AL276" s="27">
        <f t="shared" si="100"/>
        <v>0</v>
      </c>
      <c r="AM276" s="27">
        <f t="shared" si="101"/>
        <v>0</v>
      </c>
      <c r="AN276" s="27">
        <f t="shared" si="102"/>
        <v>0</v>
      </c>
      <c r="AO276" s="27">
        <f t="shared" si="103"/>
        <v>0</v>
      </c>
      <c r="AP276" s="28">
        <f t="shared" si="104"/>
        <v>1</v>
      </c>
      <c r="AQ276" s="127">
        <f t="shared" si="105"/>
        <v>0</v>
      </c>
      <c r="AR276" s="169">
        <v>1</v>
      </c>
      <c r="AS276" s="41">
        <f t="shared" si="106"/>
        <v>0</v>
      </c>
      <c r="AT276" s="156">
        <v>12.23</v>
      </c>
      <c r="AU276" s="156"/>
      <c r="AV276" s="156">
        <f>H276</f>
        <v>1</v>
      </c>
      <c r="AW276" s="156"/>
      <c r="AX276" s="156"/>
      <c r="AY276" s="156"/>
      <c r="AZ276" s="156"/>
      <c r="BA276" s="32" t="s">
        <v>123</v>
      </c>
      <c r="BB276" s="158"/>
      <c r="BC276" s="158"/>
      <c r="BD276" s="32">
        <v>1</v>
      </c>
    </row>
    <row r="277" spans="1:56" s="152" customFormat="1" ht="108">
      <c r="A277" s="153" t="s">
        <v>878</v>
      </c>
      <c r="B277" s="134" t="s">
        <v>28</v>
      </c>
      <c r="C277" s="134" t="s">
        <v>497</v>
      </c>
      <c r="D277" s="134">
        <v>122062</v>
      </c>
      <c r="E277" s="134" t="s">
        <v>1263</v>
      </c>
      <c r="F277" s="134" t="s">
        <v>1264</v>
      </c>
      <c r="G277" s="166">
        <v>0</v>
      </c>
      <c r="H277" s="27">
        <v>1</v>
      </c>
      <c r="I277" s="167">
        <v>4</v>
      </c>
      <c r="J277" s="134" t="s">
        <v>1265</v>
      </c>
      <c r="K277" s="168">
        <v>20946372.153299998</v>
      </c>
      <c r="L277" s="211">
        <v>20663270.390000001</v>
      </c>
      <c r="M277" s="211" t="s">
        <v>90</v>
      </c>
      <c r="N277" s="212">
        <v>1</v>
      </c>
      <c r="O277" s="213">
        <v>44956</v>
      </c>
      <c r="P277" s="213">
        <v>45009</v>
      </c>
      <c r="Q277" s="211" t="s">
        <v>1266</v>
      </c>
      <c r="R277" s="211" t="s">
        <v>1266</v>
      </c>
      <c r="S277" s="211">
        <v>44677</v>
      </c>
      <c r="T277" s="211">
        <v>44685</v>
      </c>
      <c r="U277" s="211">
        <v>44698</v>
      </c>
      <c r="V277" s="211">
        <v>44739</v>
      </c>
      <c r="W277" s="211">
        <v>44774</v>
      </c>
      <c r="X277" s="211" t="s">
        <v>510</v>
      </c>
      <c r="Y277" s="211" t="s">
        <v>90</v>
      </c>
      <c r="Z277" s="129">
        <f t="shared" si="88"/>
        <v>0</v>
      </c>
      <c r="AA277" s="129">
        <f t="shared" si="89"/>
        <v>0</v>
      </c>
      <c r="AB277" s="129">
        <f t="shared" si="90"/>
        <v>0</v>
      </c>
      <c r="AC277" s="129">
        <f t="shared" si="91"/>
        <v>0</v>
      </c>
      <c r="AD277" s="129">
        <f t="shared" si="92"/>
        <v>1</v>
      </c>
      <c r="AE277" s="127">
        <f t="shared" si="93"/>
        <v>0</v>
      </c>
      <c r="AF277" s="129">
        <f t="shared" si="94"/>
        <v>0</v>
      </c>
      <c r="AG277" s="129">
        <f t="shared" si="95"/>
        <v>0</v>
      </c>
      <c r="AH277" s="129">
        <f t="shared" si="96"/>
        <v>0</v>
      </c>
      <c r="AI277" s="129">
        <f t="shared" si="97"/>
        <v>0</v>
      </c>
      <c r="AJ277" s="130">
        <f t="shared" si="98"/>
        <v>4</v>
      </c>
      <c r="AK277" s="128">
        <f t="shared" si="99"/>
        <v>0</v>
      </c>
      <c r="AL277" s="27">
        <f t="shared" si="100"/>
        <v>0</v>
      </c>
      <c r="AM277" s="27">
        <f t="shared" si="101"/>
        <v>0</v>
      </c>
      <c r="AN277" s="27">
        <f t="shared" si="102"/>
        <v>0</v>
      </c>
      <c r="AO277" s="27">
        <f t="shared" si="103"/>
        <v>0</v>
      </c>
      <c r="AP277" s="100">
        <f t="shared" si="104"/>
        <v>1</v>
      </c>
      <c r="AQ277" s="127">
        <f t="shared" si="105"/>
        <v>0</v>
      </c>
      <c r="AR277" s="169">
        <v>1</v>
      </c>
      <c r="AS277" s="41">
        <f t="shared" si="106"/>
        <v>0</v>
      </c>
      <c r="AT277" s="156">
        <v>8.23</v>
      </c>
      <c r="AU277" s="156"/>
      <c r="AV277" s="156">
        <f>H277</f>
        <v>1</v>
      </c>
      <c r="AW277" s="156"/>
      <c r="AX277" s="156"/>
      <c r="AY277" s="156"/>
      <c r="AZ277" s="156"/>
      <c r="BA277" s="158" t="s">
        <v>123</v>
      </c>
      <c r="BB277" s="158"/>
      <c r="BC277" s="158"/>
      <c r="BD277" s="32">
        <v>1</v>
      </c>
    </row>
    <row r="278" spans="1:56" s="152" customFormat="1" ht="90">
      <c r="A278" s="153" t="s">
        <v>878</v>
      </c>
      <c r="B278" s="134" t="s">
        <v>28</v>
      </c>
      <c r="C278" s="134" t="s">
        <v>497</v>
      </c>
      <c r="D278" s="134">
        <v>192031</v>
      </c>
      <c r="E278" s="134" t="s">
        <v>1267</v>
      </c>
      <c r="F278" s="134" t="s">
        <v>1264</v>
      </c>
      <c r="G278" s="166">
        <v>0</v>
      </c>
      <c r="H278" s="27">
        <v>1</v>
      </c>
      <c r="I278" s="167">
        <v>4</v>
      </c>
      <c r="J278" s="134" t="s">
        <v>1268</v>
      </c>
      <c r="K278" s="168">
        <v>13697447.694</v>
      </c>
      <c r="L278" s="211">
        <v>13750750.189999999</v>
      </c>
      <c r="M278" s="211" t="s">
        <v>90</v>
      </c>
      <c r="N278" s="212">
        <v>1</v>
      </c>
      <c r="O278" s="213">
        <v>44963</v>
      </c>
      <c r="P278" s="213">
        <v>44952</v>
      </c>
      <c r="Q278" s="211" t="s">
        <v>1269</v>
      </c>
      <c r="R278" s="211" t="s">
        <v>1269</v>
      </c>
      <c r="S278" s="211">
        <v>44844</v>
      </c>
      <c r="T278" s="211">
        <v>44851</v>
      </c>
      <c r="U278" s="211">
        <v>44865</v>
      </c>
      <c r="V278" s="211">
        <v>44916</v>
      </c>
      <c r="W278" s="211">
        <v>44937</v>
      </c>
      <c r="X278" s="211" t="s">
        <v>1270</v>
      </c>
      <c r="Y278" s="211" t="s">
        <v>90</v>
      </c>
      <c r="Z278" s="129">
        <f t="shared" si="88"/>
        <v>0</v>
      </c>
      <c r="AA278" s="129">
        <f t="shared" si="89"/>
        <v>0</v>
      </c>
      <c r="AB278" s="129">
        <f t="shared" si="90"/>
        <v>0</v>
      </c>
      <c r="AC278" s="129">
        <f t="shared" si="91"/>
        <v>0</v>
      </c>
      <c r="AD278" s="129">
        <f t="shared" si="92"/>
        <v>1</v>
      </c>
      <c r="AE278" s="127">
        <f t="shared" si="93"/>
        <v>0</v>
      </c>
      <c r="AF278" s="129">
        <f t="shared" si="94"/>
        <v>0</v>
      </c>
      <c r="AG278" s="129">
        <f t="shared" si="95"/>
        <v>0</v>
      </c>
      <c r="AH278" s="129">
        <f t="shared" si="96"/>
        <v>0</v>
      </c>
      <c r="AI278" s="129">
        <f t="shared" si="97"/>
        <v>0</v>
      </c>
      <c r="AJ278" s="130">
        <f t="shared" si="98"/>
        <v>4</v>
      </c>
      <c r="AK278" s="128">
        <f t="shared" si="99"/>
        <v>0</v>
      </c>
      <c r="AL278" s="27">
        <f t="shared" si="100"/>
        <v>0</v>
      </c>
      <c r="AM278" s="27">
        <f t="shared" si="101"/>
        <v>0</v>
      </c>
      <c r="AN278" s="27">
        <f t="shared" si="102"/>
        <v>0</v>
      </c>
      <c r="AO278" s="27">
        <f t="shared" si="103"/>
        <v>0</v>
      </c>
      <c r="AP278" s="100">
        <f t="shared" si="104"/>
        <v>1</v>
      </c>
      <c r="AQ278" s="127">
        <f t="shared" si="105"/>
        <v>0</v>
      </c>
      <c r="AR278" s="169">
        <v>1</v>
      </c>
      <c r="AS278" s="41">
        <f t="shared" si="106"/>
        <v>0</v>
      </c>
      <c r="AT278" s="156">
        <v>8.23</v>
      </c>
      <c r="AU278" s="156"/>
      <c r="AV278" s="156">
        <v>0</v>
      </c>
      <c r="AW278" s="156">
        <f>H278</f>
        <v>1</v>
      </c>
      <c r="AX278" s="156"/>
      <c r="AY278" s="156"/>
      <c r="AZ278" s="156"/>
      <c r="BA278" s="158" t="s">
        <v>123</v>
      </c>
      <c r="BB278" s="158"/>
      <c r="BC278" s="158"/>
      <c r="BD278" s="32">
        <v>1</v>
      </c>
    </row>
    <row r="279" spans="1:56" s="152" customFormat="1" ht="108">
      <c r="A279" s="153" t="s">
        <v>878</v>
      </c>
      <c r="B279" s="134" t="s">
        <v>28</v>
      </c>
      <c r="C279" s="134" t="s">
        <v>497</v>
      </c>
      <c r="D279" s="134">
        <v>122233</v>
      </c>
      <c r="E279" s="134" t="s">
        <v>1271</v>
      </c>
      <c r="F279" s="134" t="s">
        <v>1272</v>
      </c>
      <c r="G279" s="166">
        <v>0</v>
      </c>
      <c r="H279" s="27">
        <v>1</v>
      </c>
      <c r="I279" s="167">
        <v>4</v>
      </c>
      <c r="J279" s="134" t="s">
        <v>1273</v>
      </c>
      <c r="K279" s="168">
        <v>14948077.497300001</v>
      </c>
      <c r="L279" s="211">
        <v>13082478.98</v>
      </c>
      <c r="M279" s="211" t="s">
        <v>90</v>
      </c>
      <c r="N279" s="212">
        <v>1</v>
      </c>
      <c r="O279" s="213">
        <v>44963</v>
      </c>
      <c r="P279" s="213">
        <v>45260</v>
      </c>
      <c r="Q279" s="211" t="s">
        <v>1274</v>
      </c>
      <c r="R279" s="211" t="s">
        <v>1274</v>
      </c>
      <c r="S279" s="211">
        <v>44844</v>
      </c>
      <c r="T279" s="211">
        <v>44851</v>
      </c>
      <c r="U279" s="211">
        <v>44865</v>
      </c>
      <c r="V279" s="211">
        <v>44916</v>
      </c>
      <c r="W279" s="211">
        <v>44937</v>
      </c>
      <c r="X279" s="211" t="s">
        <v>510</v>
      </c>
      <c r="Y279" s="211" t="s">
        <v>90</v>
      </c>
      <c r="Z279" s="129">
        <f t="shared" si="88"/>
        <v>0</v>
      </c>
      <c r="AA279" s="129">
        <f t="shared" si="89"/>
        <v>0</v>
      </c>
      <c r="AB279" s="129">
        <f t="shared" si="90"/>
        <v>0</v>
      </c>
      <c r="AC279" s="129">
        <f t="shared" si="91"/>
        <v>0</v>
      </c>
      <c r="AD279" s="129">
        <f t="shared" si="92"/>
        <v>1</v>
      </c>
      <c r="AE279" s="127">
        <f t="shared" si="93"/>
        <v>0</v>
      </c>
      <c r="AF279" s="129">
        <f t="shared" si="94"/>
        <v>0</v>
      </c>
      <c r="AG279" s="129">
        <f t="shared" si="95"/>
        <v>0</v>
      </c>
      <c r="AH279" s="129">
        <f t="shared" si="96"/>
        <v>0</v>
      </c>
      <c r="AI279" s="129">
        <f t="shared" si="97"/>
        <v>0</v>
      </c>
      <c r="AJ279" s="130">
        <f t="shared" si="98"/>
        <v>4</v>
      </c>
      <c r="AK279" s="128">
        <f t="shared" si="99"/>
        <v>0</v>
      </c>
      <c r="AL279" s="27">
        <f t="shared" si="100"/>
        <v>0</v>
      </c>
      <c r="AM279" s="27">
        <f t="shared" si="101"/>
        <v>0</v>
      </c>
      <c r="AN279" s="27">
        <f t="shared" si="102"/>
        <v>0</v>
      </c>
      <c r="AO279" s="27">
        <f t="shared" si="103"/>
        <v>0</v>
      </c>
      <c r="AP279" s="100">
        <f t="shared" si="104"/>
        <v>1</v>
      </c>
      <c r="AQ279" s="127">
        <f t="shared" si="105"/>
        <v>0</v>
      </c>
      <c r="AR279" s="169">
        <v>1</v>
      </c>
      <c r="AS279" s="41">
        <f t="shared" si="106"/>
        <v>0</v>
      </c>
      <c r="AT279" s="156">
        <v>8.23</v>
      </c>
      <c r="AU279" s="156"/>
      <c r="AV279" s="156">
        <v>0</v>
      </c>
      <c r="AW279" s="156">
        <f>H279</f>
        <v>1</v>
      </c>
      <c r="AX279" s="156"/>
      <c r="AY279" s="156"/>
      <c r="AZ279" s="156"/>
      <c r="BA279" s="158" t="s">
        <v>123</v>
      </c>
      <c r="BB279" s="158"/>
      <c r="BC279" s="158"/>
      <c r="BD279" s="32">
        <v>1</v>
      </c>
    </row>
    <row r="280" spans="1:56" s="152" customFormat="1" ht="108">
      <c r="A280" s="153" t="s">
        <v>878</v>
      </c>
      <c r="B280" s="27" t="s">
        <v>28</v>
      </c>
      <c r="C280" s="27" t="s">
        <v>497</v>
      </c>
      <c r="D280" s="27">
        <v>122313</v>
      </c>
      <c r="E280" s="27" t="s">
        <v>832</v>
      </c>
      <c r="F280" s="27" t="s">
        <v>833</v>
      </c>
      <c r="G280" s="173">
        <v>0</v>
      </c>
      <c r="H280" s="27">
        <v>1</v>
      </c>
      <c r="I280" s="167">
        <v>2</v>
      </c>
      <c r="J280" s="134" t="s">
        <v>1275</v>
      </c>
      <c r="K280" s="168">
        <v>14814618.2991</v>
      </c>
      <c r="L280" s="211">
        <v>14592604.890000001</v>
      </c>
      <c r="M280" s="211" t="s">
        <v>90</v>
      </c>
      <c r="N280" s="212">
        <v>1</v>
      </c>
      <c r="O280" s="213">
        <v>44916</v>
      </c>
      <c r="P280" s="213">
        <v>44994</v>
      </c>
      <c r="Q280" s="211" t="s">
        <v>1276</v>
      </c>
      <c r="R280" s="211" t="s">
        <v>1276</v>
      </c>
      <c r="S280" s="211">
        <v>44677</v>
      </c>
      <c r="T280" s="211">
        <v>44685</v>
      </c>
      <c r="U280" s="211">
        <v>44698</v>
      </c>
      <c r="V280" s="211">
        <v>44739</v>
      </c>
      <c r="W280" s="211">
        <v>44774</v>
      </c>
      <c r="X280" s="211" t="s">
        <v>510</v>
      </c>
      <c r="Y280" s="211" t="s">
        <v>90</v>
      </c>
      <c r="Z280" s="129">
        <f t="shared" si="88"/>
        <v>0</v>
      </c>
      <c r="AA280" s="129">
        <f t="shared" si="89"/>
        <v>0</v>
      </c>
      <c r="AB280" s="129">
        <f t="shared" si="90"/>
        <v>0</v>
      </c>
      <c r="AC280" s="129">
        <f t="shared" si="91"/>
        <v>0</v>
      </c>
      <c r="AD280" s="129">
        <f t="shared" si="92"/>
        <v>1</v>
      </c>
      <c r="AE280" s="127">
        <f t="shared" si="93"/>
        <v>0</v>
      </c>
      <c r="AF280" s="129">
        <f t="shared" si="94"/>
        <v>0</v>
      </c>
      <c r="AG280" s="129">
        <f t="shared" si="95"/>
        <v>0</v>
      </c>
      <c r="AH280" s="129">
        <f t="shared" si="96"/>
        <v>0</v>
      </c>
      <c r="AI280" s="129">
        <f t="shared" si="97"/>
        <v>0</v>
      </c>
      <c r="AJ280" s="130">
        <f t="shared" si="98"/>
        <v>2</v>
      </c>
      <c r="AK280" s="128">
        <f t="shared" si="99"/>
        <v>0</v>
      </c>
      <c r="AL280" s="27">
        <f t="shared" si="100"/>
        <v>0</v>
      </c>
      <c r="AM280" s="27">
        <f t="shared" si="101"/>
        <v>0</v>
      </c>
      <c r="AN280" s="27">
        <f t="shared" si="102"/>
        <v>0</v>
      </c>
      <c r="AO280" s="27">
        <f t="shared" si="103"/>
        <v>0</v>
      </c>
      <c r="AP280" s="100">
        <f t="shared" si="104"/>
        <v>1</v>
      </c>
      <c r="AQ280" s="127">
        <f t="shared" si="105"/>
        <v>0</v>
      </c>
      <c r="AR280" s="169">
        <v>1</v>
      </c>
      <c r="AS280" s="41">
        <f t="shared" si="106"/>
        <v>0</v>
      </c>
      <c r="AT280" s="156" t="s">
        <v>93</v>
      </c>
      <c r="AU280" s="156"/>
      <c r="AV280" s="156"/>
      <c r="AW280" s="156"/>
      <c r="AX280" s="156"/>
      <c r="AY280" s="156"/>
      <c r="AZ280" s="156"/>
      <c r="BA280" s="158" t="s">
        <v>94</v>
      </c>
      <c r="BB280" s="158"/>
      <c r="BC280" s="158"/>
      <c r="BD280" s="32">
        <v>1</v>
      </c>
    </row>
    <row r="281" spans="1:56" s="152" customFormat="1" ht="90">
      <c r="A281" s="153" t="s">
        <v>878</v>
      </c>
      <c r="B281" s="134" t="s">
        <v>29</v>
      </c>
      <c r="C281" s="134" t="s">
        <v>1277</v>
      </c>
      <c r="D281" s="134">
        <v>304768</v>
      </c>
      <c r="E281" s="134" t="s">
        <v>1278</v>
      </c>
      <c r="F281" s="134" t="s">
        <v>1279</v>
      </c>
      <c r="G281" s="166">
        <v>2</v>
      </c>
      <c r="H281" s="27">
        <v>1</v>
      </c>
      <c r="I281" s="167">
        <v>3</v>
      </c>
      <c r="J281" s="134" t="s">
        <v>611</v>
      </c>
      <c r="K281" s="168">
        <v>16459251.536499999</v>
      </c>
      <c r="L281" s="211">
        <v>11765349.85</v>
      </c>
      <c r="M281" s="211" t="s">
        <v>90</v>
      </c>
      <c r="N281" s="212">
        <v>1</v>
      </c>
      <c r="O281" s="213">
        <v>45308</v>
      </c>
      <c r="P281" s="213">
        <v>45156</v>
      </c>
      <c r="Q281" s="211" t="s">
        <v>1280</v>
      </c>
      <c r="R281" s="211" t="s">
        <v>1281</v>
      </c>
      <c r="S281" s="213">
        <v>45041</v>
      </c>
      <c r="T281" s="213">
        <v>45049</v>
      </c>
      <c r="U281" s="213">
        <v>45061</v>
      </c>
      <c r="V281" s="213">
        <v>45118</v>
      </c>
      <c r="W281" s="213">
        <v>45121</v>
      </c>
      <c r="X281" s="211" t="s">
        <v>1282</v>
      </c>
      <c r="Y281" s="211" t="s">
        <v>90</v>
      </c>
      <c r="Z281" s="129">
        <f t="shared" si="88"/>
        <v>0</v>
      </c>
      <c r="AA281" s="129">
        <f t="shared" si="89"/>
        <v>0</v>
      </c>
      <c r="AB281" s="129">
        <f t="shared" si="90"/>
        <v>0</v>
      </c>
      <c r="AC281" s="129">
        <f t="shared" si="91"/>
        <v>0</v>
      </c>
      <c r="AD281" s="129">
        <f t="shared" si="92"/>
        <v>1</v>
      </c>
      <c r="AE281" s="127">
        <f t="shared" si="93"/>
        <v>0</v>
      </c>
      <c r="AF281" s="129">
        <f t="shared" si="94"/>
        <v>0</v>
      </c>
      <c r="AG281" s="129">
        <f t="shared" si="95"/>
        <v>0</v>
      </c>
      <c r="AH281" s="129">
        <f t="shared" si="96"/>
        <v>0</v>
      </c>
      <c r="AI281" s="129">
        <f t="shared" si="97"/>
        <v>0</v>
      </c>
      <c r="AJ281" s="130">
        <f t="shared" si="98"/>
        <v>3</v>
      </c>
      <c r="AK281" s="128">
        <f t="shared" si="99"/>
        <v>0</v>
      </c>
      <c r="AL281" s="27">
        <f t="shared" si="100"/>
        <v>0</v>
      </c>
      <c r="AM281" s="27">
        <f t="shared" si="101"/>
        <v>0</v>
      </c>
      <c r="AN281" s="27">
        <f t="shared" si="102"/>
        <v>0</v>
      </c>
      <c r="AO281" s="27">
        <f t="shared" si="103"/>
        <v>0</v>
      </c>
      <c r="AP281" s="100">
        <f t="shared" si="104"/>
        <v>1</v>
      </c>
      <c r="AQ281" s="127">
        <f t="shared" si="105"/>
        <v>0</v>
      </c>
      <c r="AR281" s="176">
        <v>1</v>
      </c>
      <c r="AS281" s="41">
        <f t="shared" si="106"/>
        <v>0</v>
      </c>
      <c r="AT281" s="156">
        <v>8.23</v>
      </c>
      <c r="AU281" s="156"/>
      <c r="AV281" s="156">
        <f>H281</f>
        <v>1</v>
      </c>
      <c r="AW281" s="156"/>
      <c r="AX281" s="156"/>
      <c r="AY281" s="156"/>
      <c r="AZ281" s="156"/>
      <c r="BA281" s="158" t="s">
        <v>123</v>
      </c>
      <c r="BB281" s="158"/>
      <c r="BC281" s="158"/>
      <c r="BD281" s="32">
        <v>1</v>
      </c>
    </row>
    <row r="282" spans="1:56" s="152" customFormat="1" ht="90">
      <c r="A282" s="153" t="s">
        <v>878</v>
      </c>
      <c r="B282" s="134" t="s">
        <v>29</v>
      </c>
      <c r="C282" s="134" t="s">
        <v>1277</v>
      </c>
      <c r="D282" s="134">
        <v>305683</v>
      </c>
      <c r="E282" s="134" t="s">
        <v>1283</v>
      </c>
      <c r="F282" s="134" t="s">
        <v>1279</v>
      </c>
      <c r="G282" s="166">
        <v>2</v>
      </c>
      <c r="H282" s="27">
        <v>1</v>
      </c>
      <c r="I282" s="167">
        <v>3</v>
      </c>
      <c r="J282" s="134" t="s">
        <v>611</v>
      </c>
      <c r="K282" s="168">
        <v>16469856.536499999</v>
      </c>
      <c r="L282" s="211">
        <v>12076295.82</v>
      </c>
      <c r="M282" s="211" t="s">
        <v>90</v>
      </c>
      <c r="N282" s="212">
        <v>1</v>
      </c>
      <c r="O282" s="213">
        <v>45291</v>
      </c>
      <c r="P282" s="213">
        <v>45175</v>
      </c>
      <c r="Q282" s="211" t="s">
        <v>1284</v>
      </c>
      <c r="R282" s="211" t="s">
        <v>1285</v>
      </c>
      <c r="S282" s="213">
        <v>45041</v>
      </c>
      <c r="T282" s="213">
        <v>45049</v>
      </c>
      <c r="U282" s="213">
        <v>45061</v>
      </c>
      <c r="V282" s="213">
        <v>45114</v>
      </c>
      <c r="W282" s="213">
        <v>45134</v>
      </c>
      <c r="X282" s="211" t="s">
        <v>1286</v>
      </c>
      <c r="Y282" s="211" t="s">
        <v>90</v>
      </c>
      <c r="Z282" s="129">
        <f t="shared" si="88"/>
        <v>0</v>
      </c>
      <c r="AA282" s="129">
        <f t="shared" si="89"/>
        <v>0</v>
      </c>
      <c r="AB282" s="129">
        <f t="shared" si="90"/>
        <v>0</v>
      </c>
      <c r="AC282" s="129">
        <f t="shared" si="91"/>
        <v>0</v>
      </c>
      <c r="AD282" s="129">
        <f t="shared" si="92"/>
        <v>1</v>
      </c>
      <c r="AE282" s="127">
        <f t="shared" si="93"/>
        <v>0</v>
      </c>
      <c r="AF282" s="129">
        <f t="shared" si="94"/>
        <v>0</v>
      </c>
      <c r="AG282" s="129">
        <f t="shared" si="95"/>
        <v>0</v>
      </c>
      <c r="AH282" s="129">
        <f t="shared" si="96"/>
        <v>0</v>
      </c>
      <c r="AI282" s="129">
        <f t="shared" si="97"/>
        <v>0</v>
      </c>
      <c r="AJ282" s="130">
        <f t="shared" si="98"/>
        <v>3</v>
      </c>
      <c r="AK282" s="128">
        <f t="shared" si="99"/>
        <v>0</v>
      </c>
      <c r="AL282" s="27">
        <f t="shared" si="100"/>
        <v>0</v>
      </c>
      <c r="AM282" s="27">
        <f t="shared" si="101"/>
        <v>0</v>
      </c>
      <c r="AN282" s="27">
        <f t="shared" si="102"/>
        <v>0</v>
      </c>
      <c r="AO282" s="27">
        <f t="shared" si="103"/>
        <v>0</v>
      </c>
      <c r="AP282" s="100">
        <f t="shared" si="104"/>
        <v>1</v>
      </c>
      <c r="AQ282" s="127">
        <f t="shared" si="105"/>
        <v>0</v>
      </c>
      <c r="AR282" s="177">
        <v>1</v>
      </c>
      <c r="AS282" s="41">
        <f t="shared" si="106"/>
        <v>0</v>
      </c>
      <c r="AT282" s="156">
        <v>8.23</v>
      </c>
      <c r="AU282" s="156"/>
      <c r="AV282" s="156">
        <f>H282</f>
        <v>1</v>
      </c>
      <c r="AW282" s="156"/>
      <c r="AX282" s="156"/>
      <c r="AY282" s="156"/>
      <c r="AZ282" s="156"/>
      <c r="BA282" s="158" t="s">
        <v>123</v>
      </c>
      <c r="BB282" s="158"/>
      <c r="BC282" s="158"/>
      <c r="BD282" s="32">
        <v>1</v>
      </c>
    </row>
    <row r="283" spans="1:56" s="152" customFormat="1" ht="72">
      <c r="A283" s="153" t="s">
        <v>878</v>
      </c>
      <c r="B283" s="134" t="s">
        <v>29</v>
      </c>
      <c r="C283" s="134" t="s">
        <v>524</v>
      </c>
      <c r="D283" s="134">
        <v>127171</v>
      </c>
      <c r="E283" s="134" t="s">
        <v>1287</v>
      </c>
      <c r="F283" s="134" t="s">
        <v>1288</v>
      </c>
      <c r="G283" s="166">
        <v>1</v>
      </c>
      <c r="H283" s="27">
        <v>1</v>
      </c>
      <c r="I283" s="167">
        <v>4</v>
      </c>
      <c r="J283" s="134" t="s">
        <v>1289</v>
      </c>
      <c r="K283" s="168">
        <v>17137950.740599997</v>
      </c>
      <c r="L283" s="211">
        <v>12954954.09</v>
      </c>
      <c r="M283" s="211" t="s">
        <v>90</v>
      </c>
      <c r="N283" s="212">
        <v>1</v>
      </c>
      <c r="O283" s="213">
        <v>45086</v>
      </c>
      <c r="P283" s="213">
        <v>45087</v>
      </c>
      <c r="Q283" s="211" t="s">
        <v>1290</v>
      </c>
      <c r="R283" s="211">
        <v>44958</v>
      </c>
      <c r="S283" s="213">
        <v>44888</v>
      </c>
      <c r="T283" s="213">
        <v>44896</v>
      </c>
      <c r="U283" s="213">
        <v>44914</v>
      </c>
      <c r="V283" s="213">
        <v>44935</v>
      </c>
      <c r="W283" s="213">
        <v>44966</v>
      </c>
      <c r="X283" s="211" t="s">
        <v>1291</v>
      </c>
      <c r="Y283" s="211" t="s">
        <v>90</v>
      </c>
      <c r="Z283" s="129">
        <f t="shared" si="88"/>
        <v>0</v>
      </c>
      <c r="AA283" s="129">
        <f t="shared" si="89"/>
        <v>0</v>
      </c>
      <c r="AB283" s="129">
        <f t="shared" si="90"/>
        <v>0</v>
      </c>
      <c r="AC283" s="129">
        <f t="shared" si="91"/>
        <v>0</v>
      </c>
      <c r="AD283" s="129">
        <f t="shared" si="92"/>
        <v>1</v>
      </c>
      <c r="AE283" s="127">
        <f t="shared" si="93"/>
        <v>0</v>
      </c>
      <c r="AF283" s="129">
        <f t="shared" si="94"/>
        <v>0</v>
      </c>
      <c r="AG283" s="129">
        <f t="shared" si="95"/>
        <v>0</v>
      </c>
      <c r="AH283" s="129">
        <f t="shared" si="96"/>
        <v>0</v>
      </c>
      <c r="AI283" s="129">
        <f t="shared" si="97"/>
        <v>0</v>
      </c>
      <c r="AJ283" s="130">
        <f t="shared" si="98"/>
        <v>4</v>
      </c>
      <c r="AK283" s="128">
        <f t="shared" si="99"/>
        <v>0</v>
      </c>
      <c r="AL283" s="27">
        <f t="shared" si="100"/>
        <v>0</v>
      </c>
      <c r="AM283" s="27">
        <f t="shared" si="101"/>
        <v>0</v>
      </c>
      <c r="AN283" s="27">
        <f t="shared" si="102"/>
        <v>0</v>
      </c>
      <c r="AO283" s="27">
        <f t="shared" si="103"/>
        <v>0</v>
      </c>
      <c r="AP283" s="100">
        <f t="shared" si="104"/>
        <v>1</v>
      </c>
      <c r="AQ283" s="127">
        <f t="shared" si="105"/>
        <v>0</v>
      </c>
      <c r="AR283" s="177">
        <v>1</v>
      </c>
      <c r="AS283" s="41">
        <f t="shared" si="106"/>
        <v>0</v>
      </c>
      <c r="AT283" s="156">
        <v>12.23</v>
      </c>
      <c r="AU283" s="156"/>
      <c r="AV283" s="156">
        <f>H283</f>
        <v>1</v>
      </c>
      <c r="AW283" s="156"/>
      <c r="AX283" s="156"/>
      <c r="AY283" s="156"/>
      <c r="AZ283" s="156"/>
      <c r="BA283" s="156" t="s">
        <v>123</v>
      </c>
      <c r="BB283" s="158"/>
      <c r="BC283" s="158"/>
      <c r="BD283" s="32">
        <v>0</v>
      </c>
    </row>
    <row r="284" spans="1:56" s="152" customFormat="1" ht="72">
      <c r="A284" s="153" t="s">
        <v>878</v>
      </c>
      <c r="B284" s="134" t="s">
        <v>29</v>
      </c>
      <c r="C284" s="134" t="s">
        <v>524</v>
      </c>
      <c r="D284" s="134">
        <v>127101</v>
      </c>
      <c r="E284" s="134" t="s">
        <v>1292</v>
      </c>
      <c r="F284" s="134" t="s">
        <v>676</v>
      </c>
      <c r="G284" s="166">
        <v>2</v>
      </c>
      <c r="H284" s="27">
        <v>1</v>
      </c>
      <c r="I284" s="167">
        <v>2</v>
      </c>
      <c r="J284" s="134" t="s">
        <v>1289</v>
      </c>
      <c r="K284" s="168">
        <v>15730677.805199999</v>
      </c>
      <c r="L284" s="211">
        <v>0</v>
      </c>
      <c r="M284" s="211" t="s">
        <v>185</v>
      </c>
      <c r="N284" s="212">
        <v>1</v>
      </c>
      <c r="O284" s="213">
        <v>45086</v>
      </c>
      <c r="P284" s="213">
        <v>45051</v>
      </c>
      <c r="Q284" s="211" t="s">
        <v>1293</v>
      </c>
      <c r="R284" s="211">
        <v>44927</v>
      </c>
      <c r="S284" s="213">
        <v>44888</v>
      </c>
      <c r="T284" s="213">
        <v>44896</v>
      </c>
      <c r="U284" s="213">
        <v>44914</v>
      </c>
      <c r="V284" s="213">
        <v>44935</v>
      </c>
      <c r="W284" s="213">
        <v>44966</v>
      </c>
      <c r="X284" s="211" t="s">
        <v>1294</v>
      </c>
      <c r="Y284" s="211" t="s">
        <v>90</v>
      </c>
      <c r="Z284" s="129">
        <f t="shared" si="88"/>
        <v>0</v>
      </c>
      <c r="AA284" s="129">
        <f t="shared" si="89"/>
        <v>0</v>
      </c>
      <c r="AB284" s="129">
        <f t="shared" si="90"/>
        <v>0</v>
      </c>
      <c r="AC284" s="129">
        <f t="shared" si="91"/>
        <v>0</v>
      </c>
      <c r="AD284" s="129">
        <f t="shared" si="92"/>
        <v>1</v>
      </c>
      <c r="AE284" s="127">
        <f t="shared" si="93"/>
        <v>0</v>
      </c>
      <c r="AF284" s="129">
        <f t="shared" si="94"/>
        <v>0</v>
      </c>
      <c r="AG284" s="129">
        <f t="shared" si="95"/>
        <v>0</v>
      </c>
      <c r="AH284" s="129">
        <f t="shared" si="96"/>
        <v>0</v>
      </c>
      <c r="AI284" s="129">
        <f t="shared" si="97"/>
        <v>0</v>
      </c>
      <c r="AJ284" s="130">
        <f t="shared" si="98"/>
        <v>2</v>
      </c>
      <c r="AK284" s="128">
        <f t="shared" si="99"/>
        <v>0</v>
      </c>
      <c r="AL284" s="27">
        <f t="shared" si="100"/>
        <v>0</v>
      </c>
      <c r="AM284" s="27">
        <f t="shared" si="101"/>
        <v>0</v>
      </c>
      <c r="AN284" s="27">
        <f t="shared" si="102"/>
        <v>0</v>
      </c>
      <c r="AO284" s="27">
        <f t="shared" si="103"/>
        <v>0</v>
      </c>
      <c r="AP284" s="100">
        <f t="shared" si="104"/>
        <v>1</v>
      </c>
      <c r="AQ284" s="127">
        <f t="shared" si="105"/>
        <v>0</v>
      </c>
      <c r="AR284" s="177">
        <v>1</v>
      </c>
      <c r="AS284" s="41">
        <f t="shared" si="106"/>
        <v>0</v>
      </c>
      <c r="AT284" s="156">
        <v>12.23</v>
      </c>
      <c r="AU284" s="156"/>
      <c r="AV284" s="156">
        <v>0</v>
      </c>
      <c r="AW284" s="156">
        <f>H284</f>
        <v>1</v>
      </c>
      <c r="AX284" s="156"/>
      <c r="AY284" s="156"/>
      <c r="AZ284" s="156"/>
      <c r="BA284" s="156" t="s">
        <v>123</v>
      </c>
      <c r="BB284" s="158"/>
      <c r="BC284" s="158"/>
      <c r="BD284" s="32">
        <v>0</v>
      </c>
    </row>
    <row r="285" spans="1:56" s="152" customFormat="1" ht="72">
      <c r="A285" s="153" t="s">
        <v>878</v>
      </c>
      <c r="B285" s="134" t="s">
        <v>29</v>
      </c>
      <c r="C285" s="134" t="s">
        <v>524</v>
      </c>
      <c r="D285" s="134">
        <v>501602</v>
      </c>
      <c r="E285" s="134" t="s">
        <v>1295</v>
      </c>
      <c r="F285" s="134" t="s">
        <v>531</v>
      </c>
      <c r="G285" s="166">
        <v>2</v>
      </c>
      <c r="H285" s="27">
        <v>1</v>
      </c>
      <c r="I285" s="167">
        <v>4</v>
      </c>
      <c r="J285" s="134" t="s">
        <v>1296</v>
      </c>
      <c r="K285" s="168">
        <v>19938695.345199998</v>
      </c>
      <c r="L285" s="211">
        <v>0</v>
      </c>
      <c r="M285" s="211" t="s">
        <v>185</v>
      </c>
      <c r="N285" s="212">
        <v>1</v>
      </c>
      <c r="O285" s="213">
        <v>44931</v>
      </c>
      <c r="P285" s="213">
        <v>45260</v>
      </c>
      <c r="Q285" s="211" t="s">
        <v>1297</v>
      </c>
      <c r="R285" s="211">
        <v>44682</v>
      </c>
      <c r="S285" s="213">
        <v>44671</v>
      </c>
      <c r="T285" s="213">
        <v>44680</v>
      </c>
      <c r="U285" s="213">
        <v>44698</v>
      </c>
      <c r="V285" s="213">
        <v>44798</v>
      </c>
      <c r="W285" s="213">
        <v>44811</v>
      </c>
      <c r="X285" s="211" t="s">
        <v>1298</v>
      </c>
      <c r="Y285" s="211" t="s">
        <v>90</v>
      </c>
      <c r="Z285" s="129">
        <f t="shared" si="88"/>
        <v>0</v>
      </c>
      <c r="AA285" s="129">
        <f t="shared" si="89"/>
        <v>0</v>
      </c>
      <c r="AB285" s="129">
        <f t="shared" si="90"/>
        <v>0</v>
      </c>
      <c r="AC285" s="129">
        <f t="shared" si="91"/>
        <v>0</v>
      </c>
      <c r="AD285" s="129">
        <f t="shared" si="92"/>
        <v>1</v>
      </c>
      <c r="AE285" s="127">
        <f t="shared" si="93"/>
        <v>0</v>
      </c>
      <c r="AF285" s="129">
        <f t="shared" si="94"/>
        <v>0</v>
      </c>
      <c r="AG285" s="129">
        <f t="shared" si="95"/>
        <v>0</v>
      </c>
      <c r="AH285" s="129">
        <f t="shared" si="96"/>
        <v>0</v>
      </c>
      <c r="AI285" s="129">
        <f t="shared" si="97"/>
        <v>0</v>
      </c>
      <c r="AJ285" s="130">
        <f t="shared" si="98"/>
        <v>4</v>
      </c>
      <c r="AK285" s="128">
        <f t="shared" si="99"/>
        <v>0</v>
      </c>
      <c r="AL285" s="27">
        <f t="shared" si="100"/>
        <v>0</v>
      </c>
      <c r="AM285" s="27">
        <f t="shared" si="101"/>
        <v>0</v>
      </c>
      <c r="AN285" s="27">
        <f t="shared" si="102"/>
        <v>0</v>
      </c>
      <c r="AO285" s="27">
        <f t="shared" si="103"/>
        <v>0</v>
      </c>
      <c r="AP285" s="28">
        <f t="shared" si="104"/>
        <v>1</v>
      </c>
      <c r="AQ285" s="127">
        <f t="shared" si="105"/>
        <v>0</v>
      </c>
      <c r="AR285" s="136">
        <v>1</v>
      </c>
      <c r="AS285" s="41">
        <f t="shared" si="106"/>
        <v>0</v>
      </c>
      <c r="AT285" s="156">
        <v>12.23</v>
      </c>
      <c r="AU285" s="156"/>
      <c r="AV285" s="156">
        <f>H285</f>
        <v>1</v>
      </c>
      <c r="AW285" s="156"/>
      <c r="AX285" s="156"/>
      <c r="AY285" s="156"/>
      <c r="AZ285" s="156"/>
      <c r="BA285" s="32" t="s">
        <v>123</v>
      </c>
      <c r="BB285" s="158"/>
      <c r="BC285" s="158"/>
      <c r="BD285" s="32">
        <v>1</v>
      </c>
    </row>
    <row r="286" spans="1:56" s="152" customFormat="1" ht="108">
      <c r="A286" s="153" t="s">
        <v>878</v>
      </c>
      <c r="B286" s="134" t="s">
        <v>29</v>
      </c>
      <c r="C286" s="134" t="s">
        <v>839</v>
      </c>
      <c r="D286" s="134">
        <v>127281</v>
      </c>
      <c r="E286" s="134" t="s">
        <v>1299</v>
      </c>
      <c r="F286" s="134" t="s">
        <v>1300</v>
      </c>
      <c r="G286" s="166">
        <v>1</v>
      </c>
      <c r="H286" s="27">
        <v>1</v>
      </c>
      <c r="I286" s="167">
        <v>5</v>
      </c>
      <c r="J286" s="134" t="s">
        <v>1301</v>
      </c>
      <c r="K286" s="168">
        <v>16494219.41995726</v>
      </c>
      <c r="L286" s="211">
        <v>16279166.49</v>
      </c>
      <c r="M286" s="211" t="s">
        <v>90</v>
      </c>
      <c r="N286" s="212">
        <v>1</v>
      </c>
      <c r="O286" s="213">
        <v>45147</v>
      </c>
      <c r="P286" s="213">
        <v>45618</v>
      </c>
      <c r="Q286" s="211" t="s">
        <v>649</v>
      </c>
      <c r="R286" s="211" t="s">
        <v>1302</v>
      </c>
      <c r="S286" s="213">
        <v>44860</v>
      </c>
      <c r="T286" s="213">
        <v>44868</v>
      </c>
      <c r="U286" s="213">
        <v>44880</v>
      </c>
      <c r="V286" s="213">
        <v>44909</v>
      </c>
      <c r="W286" s="213">
        <v>44956</v>
      </c>
      <c r="X286" s="211" t="s">
        <v>1303</v>
      </c>
      <c r="Y286" s="211" t="s">
        <v>90</v>
      </c>
      <c r="Z286" s="129">
        <f t="shared" si="88"/>
        <v>0</v>
      </c>
      <c r="AA286" s="129">
        <f t="shared" si="89"/>
        <v>0</v>
      </c>
      <c r="AB286" s="129">
        <f t="shared" si="90"/>
        <v>0</v>
      </c>
      <c r="AC286" s="129">
        <f t="shared" si="91"/>
        <v>0</v>
      </c>
      <c r="AD286" s="129">
        <f t="shared" si="92"/>
        <v>1</v>
      </c>
      <c r="AE286" s="127">
        <f t="shared" si="93"/>
        <v>0</v>
      </c>
      <c r="AF286" s="129">
        <f t="shared" si="94"/>
        <v>0</v>
      </c>
      <c r="AG286" s="129">
        <f t="shared" si="95"/>
        <v>0</v>
      </c>
      <c r="AH286" s="129">
        <f t="shared" si="96"/>
        <v>0</v>
      </c>
      <c r="AI286" s="129">
        <f t="shared" si="97"/>
        <v>0</v>
      </c>
      <c r="AJ286" s="130">
        <f t="shared" si="98"/>
        <v>5</v>
      </c>
      <c r="AK286" s="128">
        <f t="shared" si="99"/>
        <v>0</v>
      </c>
      <c r="AL286" s="27">
        <f t="shared" si="100"/>
        <v>0</v>
      </c>
      <c r="AM286" s="27">
        <f t="shared" si="101"/>
        <v>0</v>
      </c>
      <c r="AN286" s="27">
        <f t="shared" si="102"/>
        <v>0</v>
      </c>
      <c r="AO286" s="27">
        <f t="shared" si="103"/>
        <v>0</v>
      </c>
      <c r="AP286" s="28">
        <f t="shared" si="104"/>
        <v>1</v>
      </c>
      <c r="AQ286" s="127">
        <f t="shared" si="105"/>
        <v>0</v>
      </c>
      <c r="AR286" s="177">
        <v>1</v>
      </c>
      <c r="AS286" s="41">
        <f t="shared" si="106"/>
        <v>0</v>
      </c>
      <c r="AT286" s="156">
        <v>10.24</v>
      </c>
      <c r="AU286" s="156"/>
      <c r="AV286" s="156">
        <v>0</v>
      </c>
      <c r="AW286" s="156">
        <f>H286</f>
        <v>1</v>
      </c>
      <c r="AX286" s="156"/>
      <c r="AY286" s="156"/>
      <c r="AZ286" s="156"/>
      <c r="BA286" s="158"/>
      <c r="BB286" s="158"/>
      <c r="BC286" s="158"/>
      <c r="BD286" s="32">
        <v>1</v>
      </c>
    </row>
    <row r="287" spans="1:56" s="152" customFormat="1" ht="72">
      <c r="A287" s="153" t="s">
        <v>878</v>
      </c>
      <c r="B287" s="134" t="s">
        <v>29</v>
      </c>
      <c r="C287" s="134" t="s">
        <v>839</v>
      </c>
      <c r="D287" s="134">
        <v>127371</v>
      </c>
      <c r="E287" s="134" t="s">
        <v>1304</v>
      </c>
      <c r="F287" s="134" t="s">
        <v>1305</v>
      </c>
      <c r="G287" s="166">
        <v>1</v>
      </c>
      <c r="H287" s="27">
        <v>1</v>
      </c>
      <c r="I287" s="167">
        <v>3</v>
      </c>
      <c r="J287" s="134" t="s">
        <v>611</v>
      </c>
      <c r="K287" s="168">
        <v>17603739.126800001</v>
      </c>
      <c r="L287" s="211">
        <v>17030172.219999999</v>
      </c>
      <c r="M287" s="211" t="s">
        <v>90</v>
      </c>
      <c r="N287" s="212">
        <v>1</v>
      </c>
      <c r="O287" s="213">
        <v>44991</v>
      </c>
      <c r="P287" s="213">
        <v>45477</v>
      </c>
      <c r="Q287" s="211" t="s">
        <v>1306</v>
      </c>
      <c r="R287" s="211" t="s">
        <v>1307</v>
      </c>
      <c r="S287" s="213">
        <v>44707</v>
      </c>
      <c r="T287" s="213">
        <v>44715</v>
      </c>
      <c r="U287" s="213">
        <v>44727</v>
      </c>
      <c r="V287" s="213">
        <v>44756</v>
      </c>
      <c r="W287" s="213">
        <v>44833</v>
      </c>
      <c r="X287" s="211" t="s">
        <v>1303</v>
      </c>
      <c r="Y287" s="211" t="s">
        <v>90</v>
      </c>
      <c r="Z287" s="129">
        <f t="shared" si="88"/>
        <v>0</v>
      </c>
      <c r="AA287" s="129">
        <f t="shared" si="89"/>
        <v>0</v>
      </c>
      <c r="AB287" s="129">
        <f t="shared" si="90"/>
        <v>0</v>
      </c>
      <c r="AC287" s="129">
        <f t="shared" si="91"/>
        <v>0</v>
      </c>
      <c r="AD287" s="129">
        <f t="shared" si="92"/>
        <v>1</v>
      </c>
      <c r="AE287" s="127">
        <f t="shared" si="93"/>
        <v>0</v>
      </c>
      <c r="AF287" s="129">
        <f t="shared" si="94"/>
        <v>0</v>
      </c>
      <c r="AG287" s="129">
        <f t="shared" si="95"/>
        <v>0</v>
      </c>
      <c r="AH287" s="129">
        <f t="shared" si="96"/>
        <v>0</v>
      </c>
      <c r="AI287" s="129">
        <f t="shared" si="97"/>
        <v>0</v>
      </c>
      <c r="AJ287" s="130">
        <f t="shared" si="98"/>
        <v>3</v>
      </c>
      <c r="AK287" s="128">
        <f t="shared" si="99"/>
        <v>0</v>
      </c>
      <c r="AL287" s="27">
        <f t="shared" si="100"/>
        <v>0</v>
      </c>
      <c r="AM287" s="27">
        <f t="shared" si="101"/>
        <v>0</v>
      </c>
      <c r="AN287" s="27">
        <f t="shared" si="102"/>
        <v>0</v>
      </c>
      <c r="AO287" s="27">
        <f t="shared" si="103"/>
        <v>0</v>
      </c>
      <c r="AP287" s="28">
        <f t="shared" si="104"/>
        <v>1</v>
      </c>
      <c r="AQ287" s="127">
        <f t="shared" si="105"/>
        <v>0</v>
      </c>
      <c r="AR287" s="177">
        <v>1</v>
      </c>
      <c r="AS287" s="41">
        <f t="shared" si="106"/>
        <v>0</v>
      </c>
      <c r="AT287" s="156">
        <v>7.24</v>
      </c>
      <c r="AU287" s="156"/>
      <c r="AV287" s="156">
        <f>H287</f>
        <v>1</v>
      </c>
      <c r="AW287" s="156"/>
      <c r="AX287" s="156"/>
      <c r="AY287" s="156"/>
      <c r="AZ287" s="156"/>
      <c r="BA287" s="158"/>
      <c r="BB287" s="158"/>
      <c r="BC287" s="158"/>
      <c r="BD287" s="32">
        <v>1</v>
      </c>
    </row>
    <row r="288" spans="1:56" s="152" customFormat="1" ht="72">
      <c r="A288" s="153" t="s">
        <v>878</v>
      </c>
      <c r="B288" s="134" t="s">
        <v>29</v>
      </c>
      <c r="C288" s="134" t="s">
        <v>839</v>
      </c>
      <c r="D288" s="134">
        <v>501874</v>
      </c>
      <c r="E288" s="134" t="s">
        <v>1308</v>
      </c>
      <c r="F288" s="134" t="s">
        <v>1309</v>
      </c>
      <c r="G288" s="166">
        <v>1</v>
      </c>
      <c r="H288" s="99">
        <v>1</v>
      </c>
      <c r="I288" s="174">
        <v>3</v>
      </c>
      <c r="J288" s="139" t="s">
        <v>1310</v>
      </c>
      <c r="K288" s="175">
        <v>16435255.673699999</v>
      </c>
      <c r="L288" s="211">
        <v>15385260.390000001</v>
      </c>
      <c r="M288" s="211" t="s">
        <v>90</v>
      </c>
      <c r="N288" s="212">
        <v>1</v>
      </c>
      <c r="O288" s="213">
        <v>45115</v>
      </c>
      <c r="P288" s="213">
        <v>45184</v>
      </c>
      <c r="Q288" s="211" t="s">
        <v>1311</v>
      </c>
      <c r="R288" s="211" t="s">
        <v>1312</v>
      </c>
      <c r="S288" s="213">
        <v>44860</v>
      </c>
      <c r="T288" s="213">
        <v>44868</v>
      </c>
      <c r="U288" s="213">
        <v>44880</v>
      </c>
      <c r="V288" s="213">
        <v>44908</v>
      </c>
      <c r="W288" s="213">
        <v>44953</v>
      </c>
      <c r="X288" s="211" t="s">
        <v>1313</v>
      </c>
      <c r="Y288" s="211" t="s">
        <v>90</v>
      </c>
      <c r="Z288" s="129">
        <f t="shared" si="88"/>
        <v>0</v>
      </c>
      <c r="AA288" s="129">
        <f t="shared" si="89"/>
        <v>0</v>
      </c>
      <c r="AB288" s="129">
        <f t="shared" si="90"/>
        <v>0</v>
      </c>
      <c r="AC288" s="129">
        <f t="shared" si="91"/>
        <v>0</v>
      </c>
      <c r="AD288" s="129">
        <f t="shared" si="92"/>
        <v>1</v>
      </c>
      <c r="AE288" s="127">
        <f t="shared" si="93"/>
        <v>0</v>
      </c>
      <c r="AF288" s="129">
        <f t="shared" si="94"/>
        <v>0</v>
      </c>
      <c r="AG288" s="129">
        <f t="shared" si="95"/>
        <v>0</v>
      </c>
      <c r="AH288" s="129">
        <f t="shared" si="96"/>
        <v>0</v>
      </c>
      <c r="AI288" s="129">
        <f t="shared" si="97"/>
        <v>0</v>
      </c>
      <c r="AJ288" s="130">
        <f t="shared" si="98"/>
        <v>3</v>
      </c>
      <c r="AK288" s="128">
        <f t="shared" si="99"/>
        <v>0</v>
      </c>
      <c r="AL288" s="27">
        <f t="shared" si="100"/>
        <v>0</v>
      </c>
      <c r="AM288" s="27">
        <f t="shared" si="101"/>
        <v>0</v>
      </c>
      <c r="AN288" s="27">
        <f t="shared" si="102"/>
        <v>0</v>
      </c>
      <c r="AO288" s="27">
        <f t="shared" si="103"/>
        <v>0</v>
      </c>
      <c r="AP288" s="28">
        <f t="shared" si="104"/>
        <v>1</v>
      </c>
      <c r="AQ288" s="127">
        <f t="shared" si="105"/>
        <v>0</v>
      </c>
      <c r="AR288" s="177">
        <v>1</v>
      </c>
      <c r="AS288" s="41">
        <f t="shared" si="106"/>
        <v>0</v>
      </c>
      <c r="AT288" s="156">
        <v>1.24</v>
      </c>
      <c r="AU288" s="156"/>
      <c r="AV288" s="156">
        <f>H288</f>
        <v>1</v>
      </c>
      <c r="AW288" s="156"/>
      <c r="AX288" s="156"/>
      <c r="AY288" s="156"/>
      <c r="AZ288" s="156"/>
      <c r="BA288" s="156" t="s">
        <v>662</v>
      </c>
      <c r="BB288" s="158"/>
      <c r="BC288" s="158"/>
      <c r="BD288" s="32">
        <v>1</v>
      </c>
    </row>
    <row r="289" spans="1:56" s="152" customFormat="1" ht="72">
      <c r="A289" s="178" t="s">
        <v>878</v>
      </c>
      <c r="B289" s="137" t="s">
        <v>29</v>
      </c>
      <c r="C289" s="137" t="s">
        <v>846</v>
      </c>
      <c r="D289" s="137">
        <v>201509</v>
      </c>
      <c r="E289" s="137" t="s">
        <v>1314</v>
      </c>
      <c r="F289" s="137" t="s">
        <v>1315</v>
      </c>
      <c r="G289" s="179">
        <v>1</v>
      </c>
      <c r="H289" s="138">
        <v>1</v>
      </c>
      <c r="I289" s="180">
        <v>4</v>
      </c>
      <c r="J289" s="137" t="s">
        <v>1316</v>
      </c>
      <c r="K289" s="181">
        <v>14773677.2926</v>
      </c>
      <c r="L289" s="211">
        <v>13824219.59</v>
      </c>
      <c r="M289" s="211" t="s">
        <v>90</v>
      </c>
      <c r="N289" s="212">
        <v>1</v>
      </c>
      <c r="O289" s="213">
        <v>45028</v>
      </c>
      <c r="P289" s="213">
        <v>45118</v>
      </c>
      <c r="Q289" s="211" t="s">
        <v>1317</v>
      </c>
      <c r="R289" s="211" t="s">
        <v>929</v>
      </c>
      <c r="S289" s="213">
        <v>44783</v>
      </c>
      <c r="T289" s="213">
        <v>44783</v>
      </c>
      <c r="U289" s="213">
        <v>44803</v>
      </c>
      <c r="V289" s="213">
        <v>44826</v>
      </c>
      <c r="W289" s="213">
        <v>44892</v>
      </c>
      <c r="X289" s="211" t="s">
        <v>1318</v>
      </c>
      <c r="Y289" s="211" t="s">
        <v>90</v>
      </c>
      <c r="Z289" s="129">
        <f t="shared" si="88"/>
        <v>0</v>
      </c>
      <c r="AA289" s="129">
        <f t="shared" si="89"/>
        <v>0</v>
      </c>
      <c r="AB289" s="129">
        <f t="shared" si="90"/>
        <v>0</v>
      </c>
      <c r="AC289" s="129">
        <f t="shared" si="91"/>
        <v>0</v>
      </c>
      <c r="AD289" s="129">
        <f t="shared" si="92"/>
        <v>1</v>
      </c>
      <c r="AE289" s="127">
        <f t="shared" si="93"/>
        <v>0</v>
      </c>
      <c r="AF289" s="129">
        <f t="shared" si="94"/>
        <v>0</v>
      </c>
      <c r="AG289" s="129">
        <f t="shared" si="95"/>
        <v>0</v>
      </c>
      <c r="AH289" s="129">
        <f t="shared" si="96"/>
        <v>0</v>
      </c>
      <c r="AI289" s="129">
        <f t="shared" si="97"/>
        <v>0</v>
      </c>
      <c r="AJ289" s="130">
        <f t="shared" si="98"/>
        <v>4</v>
      </c>
      <c r="AK289" s="128">
        <f t="shared" si="99"/>
        <v>0</v>
      </c>
      <c r="AL289" s="27">
        <f t="shared" si="100"/>
        <v>0</v>
      </c>
      <c r="AM289" s="27">
        <f t="shared" si="101"/>
        <v>0</v>
      </c>
      <c r="AN289" s="27">
        <f t="shared" si="102"/>
        <v>0</v>
      </c>
      <c r="AO289" s="27">
        <f t="shared" si="103"/>
        <v>0</v>
      </c>
      <c r="AP289" s="28">
        <f t="shared" si="104"/>
        <v>1</v>
      </c>
      <c r="AQ289" s="127">
        <f t="shared" si="105"/>
        <v>0</v>
      </c>
      <c r="AR289" s="177">
        <v>1</v>
      </c>
      <c r="AS289" s="41">
        <f t="shared" si="106"/>
        <v>0</v>
      </c>
      <c r="AT289" s="156">
        <v>2.2400000000000002</v>
      </c>
      <c r="AU289" s="156" t="s">
        <v>376</v>
      </c>
      <c r="AV289" s="156">
        <f>H289</f>
        <v>1</v>
      </c>
      <c r="AW289" s="156"/>
      <c r="AX289" s="156"/>
      <c r="AY289" s="156"/>
      <c r="AZ289" s="156"/>
      <c r="BA289" s="156" t="s">
        <v>662</v>
      </c>
      <c r="BB289" s="158"/>
      <c r="BC289" s="158"/>
      <c r="BD289" s="32">
        <v>1</v>
      </c>
    </row>
    <row r="290" spans="1:56" s="152" customFormat="1" ht="54">
      <c r="A290" s="153" t="s">
        <v>1319</v>
      </c>
      <c r="B290" s="139" t="s">
        <v>17</v>
      </c>
      <c r="C290" s="139" t="s">
        <v>86</v>
      </c>
      <c r="D290" s="139">
        <v>135187</v>
      </c>
      <c r="E290" s="139" t="s">
        <v>1320</v>
      </c>
      <c r="F290" s="139" t="s">
        <v>1321</v>
      </c>
      <c r="G290" s="139">
        <v>0</v>
      </c>
      <c r="H290" s="174">
        <v>1</v>
      </c>
      <c r="I290" s="174">
        <v>2</v>
      </c>
      <c r="J290" s="139" t="s">
        <v>1322</v>
      </c>
      <c r="K290" s="170">
        <v>11110000</v>
      </c>
      <c r="L290" s="211">
        <v>14152726.43</v>
      </c>
      <c r="M290" s="211" t="s">
        <v>90</v>
      </c>
      <c r="N290" s="212">
        <v>1</v>
      </c>
      <c r="O290" s="213">
        <v>45447</v>
      </c>
      <c r="P290" s="213">
        <v>45462</v>
      </c>
      <c r="Q290" s="211" t="s">
        <v>1323</v>
      </c>
      <c r="R290" s="211" t="s">
        <v>1324</v>
      </c>
      <c r="S290" s="213" t="s">
        <v>1325</v>
      </c>
      <c r="T290" s="213" t="s">
        <v>1326</v>
      </c>
      <c r="U290" s="213" t="s">
        <v>1327</v>
      </c>
      <c r="V290" s="213" t="s">
        <v>1328</v>
      </c>
      <c r="W290" s="213" t="s">
        <v>1329</v>
      </c>
      <c r="X290" s="211" t="s">
        <v>888</v>
      </c>
      <c r="Y290" s="211">
        <v>0</v>
      </c>
      <c r="Z290" s="129">
        <f t="shared" si="88"/>
        <v>0</v>
      </c>
      <c r="AA290" s="129">
        <f t="shared" si="89"/>
        <v>0</v>
      </c>
      <c r="AB290" s="129">
        <f t="shared" si="90"/>
        <v>0</v>
      </c>
      <c r="AC290" s="129">
        <f t="shared" si="91"/>
        <v>0</v>
      </c>
      <c r="AD290" s="129">
        <f t="shared" si="92"/>
        <v>1</v>
      </c>
      <c r="AE290" s="127">
        <f t="shared" si="93"/>
        <v>0</v>
      </c>
      <c r="AF290" s="129">
        <f t="shared" si="94"/>
        <v>0</v>
      </c>
      <c r="AG290" s="129">
        <f t="shared" si="95"/>
        <v>0</v>
      </c>
      <c r="AH290" s="129">
        <f t="shared" si="96"/>
        <v>0</v>
      </c>
      <c r="AI290" s="129">
        <f t="shared" si="97"/>
        <v>0</v>
      </c>
      <c r="AJ290" s="130">
        <f t="shared" si="98"/>
        <v>2</v>
      </c>
      <c r="AK290" s="128">
        <f t="shared" si="99"/>
        <v>0</v>
      </c>
      <c r="AL290" s="27">
        <f t="shared" si="100"/>
        <v>0</v>
      </c>
      <c r="AM290" s="27">
        <f t="shared" si="101"/>
        <v>0</v>
      </c>
      <c r="AN290" s="27">
        <f t="shared" si="102"/>
        <v>0</v>
      </c>
      <c r="AO290" s="27">
        <f t="shared" si="103"/>
        <v>0</v>
      </c>
      <c r="AP290" s="28">
        <f t="shared" si="104"/>
        <v>1</v>
      </c>
      <c r="AQ290" s="127">
        <f t="shared" si="105"/>
        <v>0</v>
      </c>
      <c r="AR290" s="177">
        <v>1</v>
      </c>
      <c r="AS290" s="41">
        <f t="shared" si="106"/>
        <v>0</v>
      </c>
      <c r="AT290" s="156">
        <v>9.24</v>
      </c>
      <c r="AU290" s="156" t="s">
        <v>376</v>
      </c>
      <c r="AV290" s="156">
        <v>0</v>
      </c>
      <c r="AW290" s="157">
        <f>H290</f>
        <v>1</v>
      </c>
      <c r="AX290" s="156"/>
      <c r="AY290" s="156"/>
      <c r="AZ290" s="156"/>
      <c r="BA290" s="158"/>
      <c r="BB290" s="158">
        <v>1</v>
      </c>
      <c r="BC290" s="158"/>
      <c r="BD290" s="32">
        <v>0</v>
      </c>
    </row>
    <row r="291" spans="1:56" s="152" customFormat="1" ht="54">
      <c r="A291" s="153" t="s">
        <v>1319</v>
      </c>
      <c r="B291" s="139" t="s">
        <v>17</v>
      </c>
      <c r="C291" s="139" t="s">
        <v>86</v>
      </c>
      <c r="D291" s="139">
        <v>135047</v>
      </c>
      <c r="E291" s="139" t="s">
        <v>1330</v>
      </c>
      <c r="F291" s="139" t="s">
        <v>1331</v>
      </c>
      <c r="G291" s="139">
        <v>0</v>
      </c>
      <c r="H291" s="174">
        <v>1</v>
      </c>
      <c r="I291" s="174">
        <v>2</v>
      </c>
      <c r="J291" s="139" t="s">
        <v>1322</v>
      </c>
      <c r="K291" s="170">
        <v>12120000</v>
      </c>
      <c r="L291" s="211">
        <v>17116471.789999999</v>
      </c>
      <c r="M291" s="211" t="s">
        <v>90</v>
      </c>
      <c r="N291" s="212">
        <v>1</v>
      </c>
      <c r="O291" s="213">
        <v>45710</v>
      </c>
      <c r="P291" s="213">
        <v>45388</v>
      </c>
      <c r="Q291" s="211" t="s">
        <v>1323</v>
      </c>
      <c r="R291" s="211" t="s">
        <v>1324</v>
      </c>
      <c r="S291" s="213" t="s">
        <v>1325</v>
      </c>
      <c r="T291" s="213" t="s">
        <v>1326</v>
      </c>
      <c r="U291" s="213" t="s">
        <v>1327</v>
      </c>
      <c r="V291" s="213" t="s">
        <v>1328</v>
      </c>
      <c r="W291" s="213" t="s">
        <v>1329</v>
      </c>
      <c r="X291" s="211" t="s">
        <v>888</v>
      </c>
      <c r="Y291" s="211">
        <v>0</v>
      </c>
      <c r="Z291" s="129">
        <f t="shared" si="88"/>
        <v>0</v>
      </c>
      <c r="AA291" s="129">
        <f t="shared" si="89"/>
        <v>0</v>
      </c>
      <c r="AB291" s="129">
        <f t="shared" si="90"/>
        <v>0</v>
      </c>
      <c r="AC291" s="129">
        <f t="shared" si="91"/>
        <v>0</v>
      </c>
      <c r="AD291" s="129">
        <f t="shared" si="92"/>
        <v>1</v>
      </c>
      <c r="AE291" s="127">
        <f t="shared" si="93"/>
        <v>0</v>
      </c>
      <c r="AF291" s="129">
        <f t="shared" si="94"/>
        <v>0</v>
      </c>
      <c r="AG291" s="129">
        <f t="shared" si="95"/>
        <v>0</v>
      </c>
      <c r="AH291" s="129">
        <f t="shared" si="96"/>
        <v>0</v>
      </c>
      <c r="AI291" s="129">
        <f t="shared" si="97"/>
        <v>0</v>
      </c>
      <c r="AJ291" s="130">
        <f t="shared" si="98"/>
        <v>2</v>
      </c>
      <c r="AK291" s="128">
        <f t="shared" si="99"/>
        <v>0</v>
      </c>
      <c r="AL291" s="27">
        <f t="shared" si="100"/>
        <v>0</v>
      </c>
      <c r="AM291" s="27">
        <f t="shared" si="101"/>
        <v>0</v>
      </c>
      <c r="AN291" s="27">
        <f t="shared" si="102"/>
        <v>0</v>
      </c>
      <c r="AO291" s="27">
        <f t="shared" si="103"/>
        <v>0</v>
      </c>
      <c r="AP291" s="28">
        <f t="shared" si="104"/>
        <v>1</v>
      </c>
      <c r="AQ291" s="127">
        <f t="shared" si="105"/>
        <v>0</v>
      </c>
      <c r="AR291" s="177">
        <v>1</v>
      </c>
      <c r="AS291" s="41">
        <f t="shared" si="106"/>
        <v>0</v>
      </c>
      <c r="AT291" s="156">
        <v>11.24</v>
      </c>
      <c r="AU291" s="156" t="s">
        <v>376</v>
      </c>
      <c r="AV291" s="156">
        <v>0</v>
      </c>
      <c r="AW291" s="157">
        <f>H291</f>
        <v>1</v>
      </c>
      <c r="AX291" s="156"/>
      <c r="AY291" s="156"/>
      <c r="AZ291" s="156"/>
      <c r="BA291" s="158"/>
      <c r="BB291" s="158">
        <v>1</v>
      </c>
      <c r="BC291" s="158"/>
      <c r="BD291" s="32">
        <v>0</v>
      </c>
    </row>
    <row r="292" spans="1:56" s="152" customFormat="1" ht="54">
      <c r="A292" s="153" t="s">
        <v>1319</v>
      </c>
      <c r="B292" s="139" t="s">
        <v>17</v>
      </c>
      <c r="C292" s="139" t="s">
        <v>86</v>
      </c>
      <c r="D292" s="139">
        <v>135092</v>
      </c>
      <c r="E292" s="139" t="s">
        <v>1332</v>
      </c>
      <c r="F292" s="139" t="s">
        <v>88</v>
      </c>
      <c r="G292" s="139">
        <v>0</v>
      </c>
      <c r="H292" s="174">
        <v>1</v>
      </c>
      <c r="I292" s="174">
        <v>2</v>
      </c>
      <c r="J292" s="139" t="s">
        <v>1322</v>
      </c>
      <c r="K292" s="170">
        <v>10100000</v>
      </c>
      <c r="L292" s="211">
        <v>17392036.739999998</v>
      </c>
      <c r="M292" s="211" t="s">
        <v>90</v>
      </c>
      <c r="N292" s="212">
        <v>1</v>
      </c>
      <c r="O292" s="213">
        <v>45402</v>
      </c>
      <c r="P292" s="213">
        <v>45290</v>
      </c>
      <c r="Q292" s="211" t="s">
        <v>1323</v>
      </c>
      <c r="R292" s="211" t="s">
        <v>1324</v>
      </c>
      <c r="S292" s="213" t="s">
        <v>1325</v>
      </c>
      <c r="T292" s="213" t="s">
        <v>1326</v>
      </c>
      <c r="U292" s="213" t="s">
        <v>1327</v>
      </c>
      <c r="V292" s="213" t="s">
        <v>1328</v>
      </c>
      <c r="W292" s="213" t="s">
        <v>1329</v>
      </c>
      <c r="X292" s="211" t="s">
        <v>888</v>
      </c>
      <c r="Y292" s="211">
        <v>0</v>
      </c>
      <c r="Z292" s="129">
        <f t="shared" si="88"/>
        <v>0</v>
      </c>
      <c r="AA292" s="129">
        <f t="shared" si="89"/>
        <v>0</v>
      </c>
      <c r="AB292" s="129">
        <f t="shared" si="90"/>
        <v>0</v>
      </c>
      <c r="AC292" s="129">
        <f t="shared" si="91"/>
        <v>0</v>
      </c>
      <c r="AD292" s="129">
        <f t="shared" si="92"/>
        <v>1</v>
      </c>
      <c r="AE292" s="127">
        <f t="shared" si="93"/>
        <v>0</v>
      </c>
      <c r="AF292" s="129">
        <f t="shared" si="94"/>
        <v>0</v>
      </c>
      <c r="AG292" s="129">
        <f t="shared" si="95"/>
        <v>0</v>
      </c>
      <c r="AH292" s="129">
        <f t="shared" si="96"/>
        <v>0</v>
      </c>
      <c r="AI292" s="129">
        <f t="shared" si="97"/>
        <v>0</v>
      </c>
      <c r="AJ292" s="130">
        <f t="shared" si="98"/>
        <v>2</v>
      </c>
      <c r="AK292" s="128">
        <f t="shared" si="99"/>
        <v>0</v>
      </c>
      <c r="AL292" s="27">
        <f t="shared" si="100"/>
        <v>0</v>
      </c>
      <c r="AM292" s="27">
        <f t="shared" si="101"/>
        <v>0</v>
      </c>
      <c r="AN292" s="27">
        <f t="shared" si="102"/>
        <v>0</v>
      </c>
      <c r="AO292" s="27">
        <f t="shared" si="103"/>
        <v>0</v>
      </c>
      <c r="AP292" s="28">
        <f t="shared" si="104"/>
        <v>1</v>
      </c>
      <c r="AQ292" s="127">
        <f t="shared" si="105"/>
        <v>0</v>
      </c>
      <c r="AR292" s="177">
        <v>1</v>
      </c>
      <c r="AS292" s="41">
        <f t="shared" si="106"/>
        <v>0</v>
      </c>
      <c r="AT292" s="156">
        <v>6.24</v>
      </c>
      <c r="AU292" s="156" t="s">
        <v>376</v>
      </c>
      <c r="AV292" s="157">
        <f>H292</f>
        <v>1</v>
      </c>
      <c r="AW292" s="156"/>
      <c r="AX292" s="156"/>
      <c r="AY292" s="156"/>
      <c r="AZ292" s="156"/>
      <c r="BA292" s="156" t="s">
        <v>662</v>
      </c>
      <c r="BB292" s="158">
        <v>1</v>
      </c>
      <c r="BC292" s="158"/>
      <c r="BD292" s="32">
        <v>0</v>
      </c>
    </row>
    <row r="293" spans="1:56" s="152" customFormat="1" ht="54">
      <c r="A293" s="153" t="s">
        <v>1319</v>
      </c>
      <c r="B293" s="139" t="s">
        <v>17</v>
      </c>
      <c r="C293" s="139" t="s">
        <v>86</v>
      </c>
      <c r="D293" s="139">
        <v>135168</v>
      </c>
      <c r="E293" s="139" t="s">
        <v>1333</v>
      </c>
      <c r="F293" s="139" t="s">
        <v>96</v>
      </c>
      <c r="G293" s="139">
        <v>0</v>
      </c>
      <c r="H293" s="174">
        <v>1</v>
      </c>
      <c r="I293" s="174">
        <v>2</v>
      </c>
      <c r="J293" s="139" t="s">
        <v>1322</v>
      </c>
      <c r="K293" s="170">
        <v>9090000</v>
      </c>
      <c r="L293" s="211">
        <v>16780281.43</v>
      </c>
      <c r="M293" s="211" t="s">
        <v>90</v>
      </c>
      <c r="N293" s="212">
        <v>1</v>
      </c>
      <c r="O293" s="213">
        <v>45418</v>
      </c>
      <c r="P293" s="213">
        <v>45277</v>
      </c>
      <c r="Q293" s="211" t="s">
        <v>1323</v>
      </c>
      <c r="R293" s="211" t="s">
        <v>1324</v>
      </c>
      <c r="S293" s="213" t="s">
        <v>1325</v>
      </c>
      <c r="T293" s="213" t="s">
        <v>1326</v>
      </c>
      <c r="U293" s="213" t="s">
        <v>1327</v>
      </c>
      <c r="V293" s="213" t="s">
        <v>1328</v>
      </c>
      <c r="W293" s="213" t="s">
        <v>1329</v>
      </c>
      <c r="X293" s="211" t="s">
        <v>888</v>
      </c>
      <c r="Y293" s="211">
        <v>0</v>
      </c>
      <c r="Z293" s="129">
        <f t="shared" si="88"/>
        <v>0</v>
      </c>
      <c r="AA293" s="129">
        <f t="shared" si="89"/>
        <v>0</v>
      </c>
      <c r="AB293" s="129">
        <f t="shared" si="90"/>
        <v>0</v>
      </c>
      <c r="AC293" s="129">
        <f t="shared" si="91"/>
        <v>0</v>
      </c>
      <c r="AD293" s="129">
        <f t="shared" si="92"/>
        <v>1</v>
      </c>
      <c r="AE293" s="127">
        <f t="shared" si="93"/>
        <v>0</v>
      </c>
      <c r="AF293" s="129">
        <f t="shared" si="94"/>
        <v>0</v>
      </c>
      <c r="AG293" s="129">
        <f t="shared" si="95"/>
        <v>0</v>
      </c>
      <c r="AH293" s="129">
        <f t="shared" si="96"/>
        <v>0</v>
      </c>
      <c r="AI293" s="129">
        <f t="shared" si="97"/>
        <v>0</v>
      </c>
      <c r="AJ293" s="130">
        <f t="shared" si="98"/>
        <v>2</v>
      </c>
      <c r="AK293" s="128">
        <f t="shared" si="99"/>
        <v>0</v>
      </c>
      <c r="AL293" s="27">
        <f t="shared" si="100"/>
        <v>0</v>
      </c>
      <c r="AM293" s="27">
        <f t="shared" si="101"/>
        <v>0</v>
      </c>
      <c r="AN293" s="27">
        <f t="shared" si="102"/>
        <v>0</v>
      </c>
      <c r="AO293" s="27">
        <f t="shared" si="103"/>
        <v>0</v>
      </c>
      <c r="AP293" s="28">
        <f t="shared" si="104"/>
        <v>1</v>
      </c>
      <c r="AQ293" s="127">
        <f t="shared" si="105"/>
        <v>0</v>
      </c>
      <c r="AR293" s="177">
        <v>1</v>
      </c>
      <c r="AS293" s="41">
        <f t="shared" si="106"/>
        <v>0</v>
      </c>
      <c r="AT293" s="156">
        <v>12.23</v>
      </c>
      <c r="AU293" s="156" t="s">
        <v>376</v>
      </c>
      <c r="AV293" s="157">
        <f>H293</f>
        <v>1</v>
      </c>
      <c r="AW293" s="156"/>
      <c r="AX293" s="156"/>
      <c r="AY293" s="156"/>
      <c r="AZ293" s="156"/>
      <c r="BA293" s="32" t="s">
        <v>123</v>
      </c>
      <c r="BB293" s="158">
        <v>1</v>
      </c>
      <c r="BC293" s="158"/>
      <c r="BD293" s="32">
        <v>0</v>
      </c>
    </row>
    <row r="294" spans="1:56" s="152" customFormat="1" ht="54">
      <c r="A294" s="153" t="s">
        <v>1319</v>
      </c>
      <c r="B294" s="139" t="s">
        <v>17</v>
      </c>
      <c r="C294" s="139" t="s">
        <v>86</v>
      </c>
      <c r="D294" s="139">
        <v>135184</v>
      </c>
      <c r="E294" s="139" t="s">
        <v>1334</v>
      </c>
      <c r="F294" s="139" t="s">
        <v>96</v>
      </c>
      <c r="G294" s="139">
        <v>0</v>
      </c>
      <c r="H294" s="174">
        <v>1</v>
      </c>
      <c r="I294" s="174">
        <v>2</v>
      </c>
      <c r="J294" s="139" t="s">
        <v>1322</v>
      </c>
      <c r="K294" s="170">
        <v>9090000</v>
      </c>
      <c r="L294" s="211">
        <v>17364431.280000001</v>
      </c>
      <c r="M294" s="211" t="s">
        <v>90</v>
      </c>
      <c r="N294" s="212">
        <v>1</v>
      </c>
      <c r="O294" s="213">
        <v>45305</v>
      </c>
      <c r="P294" s="213">
        <v>45277</v>
      </c>
      <c r="Q294" s="211" t="s">
        <v>1323</v>
      </c>
      <c r="R294" s="211" t="s">
        <v>1335</v>
      </c>
      <c r="S294" s="213" t="s">
        <v>1325</v>
      </c>
      <c r="T294" s="213" t="s">
        <v>1336</v>
      </c>
      <c r="U294" s="213" t="s">
        <v>1337</v>
      </c>
      <c r="V294" s="213" t="s">
        <v>1338</v>
      </c>
      <c r="W294" s="213" t="s">
        <v>1329</v>
      </c>
      <c r="X294" s="211" t="s">
        <v>888</v>
      </c>
      <c r="Y294" s="211">
        <v>0</v>
      </c>
      <c r="Z294" s="129">
        <f t="shared" si="88"/>
        <v>0</v>
      </c>
      <c r="AA294" s="129">
        <f t="shared" si="89"/>
        <v>0</v>
      </c>
      <c r="AB294" s="129">
        <f t="shared" si="90"/>
        <v>0</v>
      </c>
      <c r="AC294" s="129">
        <f t="shared" si="91"/>
        <v>0</v>
      </c>
      <c r="AD294" s="129">
        <f t="shared" si="92"/>
        <v>1</v>
      </c>
      <c r="AE294" s="127">
        <f t="shared" si="93"/>
        <v>0</v>
      </c>
      <c r="AF294" s="129">
        <f t="shared" si="94"/>
        <v>0</v>
      </c>
      <c r="AG294" s="129">
        <f t="shared" si="95"/>
        <v>0</v>
      </c>
      <c r="AH294" s="129">
        <f t="shared" si="96"/>
        <v>0</v>
      </c>
      <c r="AI294" s="129">
        <f t="shared" si="97"/>
        <v>0</v>
      </c>
      <c r="AJ294" s="130">
        <f t="shared" si="98"/>
        <v>2</v>
      </c>
      <c r="AK294" s="128">
        <f t="shared" si="99"/>
        <v>0</v>
      </c>
      <c r="AL294" s="27">
        <f t="shared" si="100"/>
        <v>0</v>
      </c>
      <c r="AM294" s="27">
        <f t="shared" si="101"/>
        <v>0</v>
      </c>
      <c r="AN294" s="27">
        <f t="shared" si="102"/>
        <v>0</v>
      </c>
      <c r="AO294" s="27">
        <f t="shared" si="103"/>
        <v>0</v>
      </c>
      <c r="AP294" s="28">
        <f t="shared" si="104"/>
        <v>1</v>
      </c>
      <c r="AQ294" s="127">
        <f t="shared" si="105"/>
        <v>0</v>
      </c>
      <c r="AR294" s="177">
        <v>1</v>
      </c>
      <c r="AS294" s="41">
        <f t="shared" si="106"/>
        <v>0</v>
      </c>
      <c r="AT294" s="156">
        <v>12.23</v>
      </c>
      <c r="AU294" s="156" t="s">
        <v>376</v>
      </c>
      <c r="AV294" s="157">
        <f>H294</f>
        <v>1</v>
      </c>
      <c r="AW294" s="156"/>
      <c r="AX294" s="156"/>
      <c r="AY294" s="156"/>
      <c r="AZ294" s="156"/>
      <c r="BA294" s="32" t="s">
        <v>123</v>
      </c>
      <c r="BB294" s="158">
        <v>1</v>
      </c>
      <c r="BC294" s="158"/>
      <c r="BD294" s="32">
        <v>0</v>
      </c>
    </row>
    <row r="295" spans="1:56" s="152" customFormat="1" ht="72">
      <c r="A295" s="153" t="s">
        <v>1319</v>
      </c>
      <c r="B295" s="139" t="s">
        <v>17</v>
      </c>
      <c r="C295" s="139" t="s">
        <v>118</v>
      </c>
      <c r="D295" s="139">
        <v>135720</v>
      </c>
      <c r="E295" s="139" t="s">
        <v>1339</v>
      </c>
      <c r="F295" s="139" t="s">
        <v>915</v>
      </c>
      <c r="G295" s="139">
        <v>0</v>
      </c>
      <c r="H295" s="174">
        <v>1</v>
      </c>
      <c r="I295" s="174">
        <v>4</v>
      </c>
      <c r="J295" s="139" t="s">
        <v>1340</v>
      </c>
      <c r="K295" s="170">
        <v>23421679.460000001</v>
      </c>
      <c r="L295" s="211">
        <v>22992313.949999999</v>
      </c>
      <c r="M295" s="211" t="s">
        <v>90</v>
      </c>
      <c r="N295" s="212">
        <v>1</v>
      </c>
      <c r="O295" s="213" t="s">
        <v>1341</v>
      </c>
      <c r="P295" s="213" t="s">
        <v>1342</v>
      </c>
      <c r="Q295" s="211" t="s">
        <v>1343</v>
      </c>
      <c r="R295" s="211" t="s">
        <v>1343</v>
      </c>
      <c r="S295" s="213" t="s">
        <v>1043</v>
      </c>
      <c r="T295" s="213" t="s">
        <v>1344</v>
      </c>
      <c r="U295" s="213" t="s">
        <v>1345</v>
      </c>
      <c r="V295" s="213">
        <v>45177</v>
      </c>
      <c r="W295" s="213">
        <v>45168</v>
      </c>
      <c r="X295" s="211" t="s">
        <v>1346</v>
      </c>
      <c r="Y295" s="211">
        <v>0</v>
      </c>
      <c r="Z295" s="129">
        <f t="shared" si="88"/>
        <v>0</v>
      </c>
      <c r="AA295" s="129">
        <f t="shared" si="89"/>
        <v>0</v>
      </c>
      <c r="AB295" s="129">
        <f t="shared" si="90"/>
        <v>0</v>
      </c>
      <c r="AC295" s="129">
        <f t="shared" si="91"/>
        <v>0</v>
      </c>
      <c r="AD295" s="129">
        <f t="shared" si="92"/>
        <v>1</v>
      </c>
      <c r="AE295" s="127">
        <f t="shared" si="93"/>
        <v>0</v>
      </c>
      <c r="AF295" s="129">
        <f t="shared" si="94"/>
        <v>0</v>
      </c>
      <c r="AG295" s="129">
        <f t="shared" si="95"/>
        <v>0</v>
      </c>
      <c r="AH295" s="129">
        <f t="shared" si="96"/>
        <v>0</v>
      </c>
      <c r="AI295" s="129">
        <f t="shared" si="97"/>
        <v>0</v>
      </c>
      <c r="AJ295" s="130">
        <f t="shared" si="98"/>
        <v>4</v>
      </c>
      <c r="AK295" s="128">
        <f t="shared" si="99"/>
        <v>0</v>
      </c>
      <c r="AL295" s="27">
        <f t="shared" si="100"/>
        <v>0</v>
      </c>
      <c r="AM295" s="27">
        <f t="shared" si="101"/>
        <v>0</v>
      </c>
      <c r="AN295" s="27">
        <f t="shared" si="102"/>
        <v>0</v>
      </c>
      <c r="AO295" s="27">
        <f t="shared" si="103"/>
        <v>0</v>
      </c>
      <c r="AP295" s="28">
        <f t="shared" si="104"/>
        <v>1</v>
      </c>
      <c r="AQ295" s="127">
        <f t="shared" si="105"/>
        <v>0</v>
      </c>
      <c r="AR295" s="177">
        <v>1</v>
      </c>
      <c r="AS295" s="41">
        <f t="shared" si="106"/>
        <v>0</v>
      </c>
      <c r="AT295" s="156">
        <v>6.24</v>
      </c>
      <c r="AU295" s="156" t="s">
        <v>376</v>
      </c>
      <c r="AV295" s="156">
        <v>0</v>
      </c>
      <c r="AW295" s="157">
        <f>H295</f>
        <v>1</v>
      </c>
      <c r="AX295" s="156"/>
      <c r="AY295" s="156"/>
      <c r="AZ295" s="156"/>
      <c r="BA295" s="156" t="s">
        <v>662</v>
      </c>
      <c r="BB295" s="158">
        <v>1</v>
      </c>
      <c r="BC295" s="158"/>
      <c r="BD295" s="32">
        <v>0</v>
      </c>
    </row>
    <row r="296" spans="1:56" s="152" customFormat="1" ht="90">
      <c r="A296" s="153" t="s">
        <v>1319</v>
      </c>
      <c r="B296" s="139" t="s">
        <v>17</v>
      </c>
      <c r="C296" s="139" t="s">
        <v>118</v>
      </c>
      <c r="D296" s="146">
        <v>502340</v>
      </c>
      <c r="E296" s="146" t="s">
        <v>1347</v>
      </c>
      <c r="F296" s="139" t="s">
        <v>556</v>
      </c>
      <c r="G296" s="146" t="s">
        <v>1348</v>
      </c>
      <c r="H296" s="146">
        <v>1</v>
      </c>
      <c r="I296" s="146">
        <v>4</v>
      </c>
      <c r="J296" s="146" t="s">
        <v>1349</v>
      </c>
      <c r="K296" s="146">
        <v>27377352.57</v>
      </c>
      <c r="L296" s="211">
        <v>27107027.98</v>
      </c>
      <c r="M296" s="211" t="s">
        <v>90</v>
      </c>
      <c r="N296" s="212">
        <v>1</v>
      </c>
      <c r="O296" s="213" t="s">
        <v>1350</v>
      </c>
      <c r="P296" s="213" t="s">
        <v>1351</v>
      </c>
      <c r="Q296" s="211" t="s">
        <v>1352</v>
      </c>
      <c r="R296" s="211" t="s">
        <v>1352</v>
      </c>
      <c r="S296" s="213" t="s">
        <v>1353</v>
      </c>
      <c r="T296" s="213" t="s">
        <v>1354</v>
      </c>
      <c r="U296" s="213" t="s">
        <v>1355</v>
      </c>
      <c r="V296" s="213">
        <v>45334</v>
      </c>
      <c r="W296" s="213">
        <v>45363</v>
      </c>
      <c r="X296" s="211" t="s">
        <v>926</v>
      </c>
      <c r="Y296" s="211">
        <v>0</v>
      </c>
      <c r="Z296" s="182">
        <f t="shared" si="88"/>
        <v>0</v>
      </c>
      <c r="AA296" s="182">
        <f t="shared" si="89"/>
        <v>0</v>
      </c>
      <c r="AB296" s="182">
        <f t="shared" si="90"/>
        <v>0</v>
      </c>
      <c r="AC296" s="182">
        <f t="shared" si="91"/>
        <v>0</v>
      </c>
      <c r="AD296" s="182">
        <f t="shared" si="92"/>
        <v>1</v>
      </c>
      <c r="AE296" s="127">
        <f t="shared" si="93"/>
        <v>0</v>
      </c>
      <c r="AF296" s="182">
        <f t="shared" si="94"/>
        <v>0</v>
      </c>
      <c r="AG296" s="182">
        <f t="shared" si="95"/>
        <v>0</v>
      </c>
      <c r="AH296" s="182">
        <f t="shared" si="96"/>
        <v>0</v>
      </c>
      <c r="AI296" s="182">
        <f t="shared" si="97"/>
        <v>0</v>
      </c>
      <c r="AJ296" s="182">
        <f t="shared" si="98"/>
        <v>4</v>
      </c>
      <c r="AK296" s="128">
        <f t="shared" si="99"/>
        <v>0</v>
      </c>
      <c r="AL296" s="182">
        <f t="shared" si="100"/>
        <v>0</v>
      </c>
      <c r="AM296" s="182">
        <f t="shared" si="101"/>
        <v>0</v>
      </c>
      <c r="AN296" s="182">
        <f t="shared" si="102"/>
        <v>0</v>
      </c>
      <c r="AO296" s="182">
        <f t="shared" si="103"/>
        <v>0</v>
      </c>
      <c r="AP296" s="182">
        <f t="shared" si="104"/>
        <v>1</v>
      </c>
      <c r="AQ296" s="127">
        <f t="shared" si="105"/>
        <v>0</v>
      </c>
      <c r="AR296" s="183">
        <v>1</v>
      </c>
      <c r="AS296" s="184">
        <f t="shared" si="106"/>
        <v>0</v>
      </c>
      <c r="AT296" s="156">
        <v>4.25</v>
      </c>
      <c r="AU296" s="146"/>
      <c r="AV296" s="146">
        <v>0</v>
      </c>
      <c r="AW296" s="146"/>
      <c r="AX296" s="146"/>
      <c r="AY296" s="146"/>
      <c r="AZ296" s="146"/>
      <c r="BA296" s="185"/>
      <c r="BB296" s="185">
        <v>2</v>
      </c>
      <c r="BC296" s="185"/>
      <c r="BD296" s="32">
        <v>1</v>
      </c>
    </row>
    <row r="297" spans="1:56" s="152" customFormat="1" ht="108">
      <c r="A297" s="153" t="s">
        <v>1319</v>
      </c>
      <c r="B297" s="139" t="s">
        <v>17</v>
      </c>
      <c r="C297" s="139" t="s">
        <v>124</v>
      </c>
      <c r="D297" s="139">
        <v>135786</v>
      </c>
      <c r="E297" s="139" t="s">
        <v>1356</v>
      </c>
      <c r="F297" s="139" t="s">
        <v>922</v>
      </c>
      <c r="G297" s="139">
        <v>0</v>
      </c>
      <c r="H297" s="174">
        <v>1</v>
      </c>
      <c r="I297" s="174">
        <v>6</v>
      </c>
      <c r="J297" s="139" t="s">
        <v>1357</v>
      </c>
      <c r="K297" s="170">
        <v>26101571.529999997</v>
      </c>
      <c r="L297" s="211">
        <v>12980986.68</v>
      </c>
      <c r="M297" s="211" t="s">
        <v>90</v>
      </c>
      <c r="N297" s="212">
        <v>1</v>
      </c>
      <c r="O297" s="213">
        <v>45452</v>
      </c>
      <c r="P297" s="213">
        <v>45496</v>
      </c>
      <c r="Q297" s="211" t="s">
        <v>929</v>
      </c>
      <c r="R297" s="211">
        <v>0</v>
      </c>
      <c r="S297" s="213" t="s">
        <v>1358</v>
      </c>
      <c r="T297" s="213" t="s">
        <v>1359</v>
      </c>
      <c r="U297" s="213" t="s">
        <v>1360</v>
      </c>
      <c r="V297" s="213" t="s">
        <v>1361</v>
      </c>
      <c r="W297" s="213">
        <v>45173</v>
      </c>
      <c r="X297" s="211" t="s">
        <v>1362</v>
      </c>
      <c r="Y297" s="211" t="s">
        <v>1363</v>
      </c>
      <c r="Z297" s="129">
        <f t="shared" si="88"/>
        <v>0</v>
      </c>
      <c r="AA297" s="129">
        <f t="shared" si="89"/>
        <v>0</v>
      </c>
      <c r="AB297" s="129">
        <f t="shared" si="90"/>
        <v>0</v>
      </c>
      <c r="AC297" s="129">
        <f t="shared" si="91"/>
        <v>0</v>
      </c>
      <c r="AD297" s="129">
        <f t="shared" si="92"/>
        <v>1</v>
      </c>
      <c r="AE297" s="127">
        <f t="shared" si="93"/>
        <v>0</v>
      </c>
      <c r="AF297" s="129">
        <f t="shared" si="94"/>
        <v>0</v>
      </c>
      <c r="AG297" s="129">
        <f t="shared" si="95"/>
        <v>0</v>
      </c>
      <c r="AH297" s="129">
        <f t="shared" si="96"/>
        <v>0</v>
      </c>
      <c r="AI297" s="129">
        <f t="shared" si="97"/>
        <v>0</v>
      </c>
      <c r="AJ297" s="130">
        <f t="shared" si="98"/>
        <v>6</v>
      </c>
      <c r="AK297" s="128">
        <f t="shared" si="99"/>
        <v>0</v>
      </c>
      <c r="AL297" s="27">
        <f t="shared" si="100"/>
        <v>0</v>
      </c>
      <c r="AM297" s="27">
        <f t="shared" si="101"/>
        <v>0</v>
      </c>
      <c r="AN297" s="27">
        <f t="shared" si="102"/>
        <v>0</v>
      </c>
      <c r="AO297" s="27">
        <f t="shared" si="103"/>
        <v>0</v>
      </c>
      <c r="AP297" s="28">
        <f t="shared" si="104"/>
        <v>1</v>
      </c>
      <c r="AQ297" s="127">
        <f t="shared" si="105"/>
        <v>0</v>
      </c>
      <c r="AR297" s="177">
        <v>1</v>
      </c>
      <c r="AS297" s="41">
        <f t="shared" si="106"/>
        <v>0</v>
      </c>
      <c r="AT297" s="156">
        <v>9.24</v>
      </c>
      <c r="AU297" s="156" t="s">
        <v>376</v>
      </c>
      <c r="AV297" s="156">
        <v>0</v>
      </c>
      <c r="AW297" s="157">
        <f>H297</f>
        <v>1</v>
      </c>
      <c r="AX297" s="156"/>
      <c r="AY297" s="156"/>
      <c r="AZ297" s="156"/>
      <c r="BA297" s="158"/>
      <c r="BB297" s="158">
        <v>1</v>
      </c>
      <c r="BC297" s="158"/>
      <c r="BD297" s="32">
        <v>0</v>
      </c>
    </row>
    <row r="298" spans="1:56" s="152" customFormat="1" ht="108">
      <c r="A298" s="153" t="s">
        <v>1319</v>
      </c>
      <c r="B298" s="139" t="s">
        <v>17</v>
      </c>
      <c r="C298" s="139" t="s">
        <v>132</v>
      </c>
      <c r="D298" s="139">
        <v>136022</v>
      </c>
      <c r="E298" s="139" t="s">
        <v>1364</v>
      </c>
      <c r="F298" s="139" t="s">
        <v>934</v>
      </c>
      <c r="G298" s="139">
        <v>0</v>
      </c>
      <c r="H298" s="174">
        <v>1</v>
      </c>
      <c r="I298" s="174">
        <v>4</v>
      </c>
      <c r="J298" s="139" t="s">
        <v>1365</v>
      </c>
      <c r="K298" s="170">
        <v>24632636.5</v>
      </c>
      <c r="L298" s="211">
        <v>12370674.27</v>
      </c>
      <c r="M298" s="211" t="s">
        <v>90</v>
      </c>
      <c r="N298" s="212">
        <v>1</v>
      </c>
      <c r="O298" s="213">
        <v>45452</v>
      </c>
      <c r="P298" s="213">
        <v>45496</v>
      </c>
      <c r="Q298" s="211" t="s">
        <v>1366</v>
      </c>
      <c r="R298" s="211" t="s">
        <v>1366</v>
      </c>
      <c r="S298" s="213" t="s">
        <v>1358</v>
      </c>
      <c r="T298" s="213" t="s">
        <v>1359</v>
      </c>
      <c r="U298" s="213" t="s">
        <v>1360</v>
      </c>
      <c r="V298" s="213" t="s">
        <v>1361</v>
      </c>
      <c r="W298" s="213">
        <v>45173</v>
      </c>
      <c r="X298" s="211" t="s">
        <v>1362</v>
      </c>
      <c r="Y298" s="211" t="s">
        <v>1363</v>
      </c>
      <c r="Z298" s="129">
        <f t="shared" si="88"/>
        <v>0</v>
      </c>
      <c r="AA298" s="129">
        <f t="shared" si="89"/>
        <v>0</v>
      </c>
      <c r="AB298" s="129">
        <f t="shared" si="90"/>
        <v>0</v>
      </c>
      <c r="AC298" s="129">
        <f t="shared" si="91"/>
        <v>0</v>
      </c>
      <c r="AD298" s="129">
        <f t="shared" si="92"/>
        <v>1</v>
      </c>
      <c r="AE298" s="127">
        <f t="shared" si="93"/>
        <v>0</v>
      </c>
      <c r="AF298" s="129">
        <f t="shared" si="94"/>
        <v>0</v>
      </c>
      <c r="AG298" s="129">
        <f t="shared" si="95"/>
        <v>0</v>
      </c>
      <c r="AH298" s="129">
        <f t="shared" si="96"/>
        <v>0</v>
      </c>
      <c r="AI298" s="129">
        <f t="shared" si="97"/>
        <v>0</v>
      </c>
      <c r="AJ298" s="130">
        <f t="shared" si="98"/>
        <v>4</v>
      </c>
      <c r="AK298" s="128">
        <f t="shared" si="99"/>
        <v>0</v>
      </c>
      <c r="AL298" s="27">
        <f t="shared" si="100"/>
        <v>0</v>
      </c>
      <c r="AM298" s="27">
        <f t="shared" si="101"/>
        <v>0</v>
      </c>
      <c r="AN298" s="27">
        <f t="shared" si="102"/>
        <v>0</v>
      </c>
      <c r="AO298" s="27">
        <f t="shared" si="103"/>
        <v>0</v>
      </c>
      <c r="AP298" s="28">
        <f t="shared" si="104"/>
        <v>1</v>
      </c>
      <c r="AQ298" s="127">
        <f t="shared" si="105"/>
        <v>0</v>
      </c>
      <c r="AR298" s="177">
        <v>1</v>
      </c>
      <c r="AS298" s="41">
        <f t="shared" si="106"/>
        <v>0</v>
      </c>
      <c r="AT298" s="156">
        <v>9.24</v>
      </c>
      <c r="AU298" s="156" t="s">
        <v>376</v>
      </c>
      <c r="AV298" s="156">
        <v>0</v>
      </c>
      <c r="AW298" s="157">
        <f>H298</f>
        <v>1</v>
      </c>
      <c r="AX298" s="156"/>
      <c r="AY298" s="156"/>
      <c r="AZ298" s="156"/>
      <c r="BA298" s="158"/>
      <c r="BB298" s="158">
        <v>1</v>
      </c>
      <c r="BC298" s="158"/>
      <c r="BD298" s="32">
        <v>1</v>
      </c>
    </row>
    <row r="299" spans="1:56" s="152" customFormat="1" ht="108">
      <c r="A299" s="153" t="s">
        <v>1319</v>
      </c>
      <c r="B299" s="139" t="s">
        <v>17</v>
      </c>
      <c r="C299" s="139" t="s">
        <v>141</v>
      </c>
      <c r="D299" s="139">
        <v>136233</v>
      </c>
      <c r="E299" s="139" t="s">
        <v>1367</v>
      </c>
      <c r="F299" s="139" t="s">
        <v>1368</v>
      </c>
      <c r="G299" s="139">
        <v>0</v>
      </c>
      <c r="H299" s="174">
        <v>1</v>
      </c>
      <c r="I299" s="174">
        <v>4</v>
      </c>
      <c r="J299" s="139" t="s">
        <v>1369</v>
      </c>
      <c r="K299" s="170">
        <v>37084540.170000002</v>
      </c>
      <c r="L299" s="211">
        <v>12174043.029999999</v>
      </c>
      <c r="M299" s="211" t="s">
        <v>90</v>
      </c>
      <c r="N299" s="212">
        <v>1</v>
      </c>
      <c r="O299" s="213">
        <v>45452</v>
      </c>
      <c r="P299" s="213">
        <v>45496</v>
      </c>
      <c r="Q299" s="211" t="s">
        <v>1370</v>
      </c>
      <c r="R299" s="211" t="s">
        <v>1370</v>
      </c>
      <c r="S299" s="213" t="s">
        <v>1358</v>
      </c>
      <c r="T299" s="213" t="s">
        <v>1359</v>
      </c>
      <c r="U299" s="213" t="s">
        <v>1360</v>
      </c>
      <c r="V299" s="213" t="s">
        <v>1361</v>
      </c>
      <c r="W299" s="213">
        <v>45173</v>
      </c>
      <c r="X299" s="211" t="s">
        <v>1362</v>
      </c>
      <c r="Y299" s="211" t="s">
        <v>1363</v>
      </c>
      <c r="Z299" s="129">
        <f t="shared" si="88"/>
        <v>0</v>
      </c>
      <c r="AA299" s="129">
        <f t="shared" si="89"/>
        <v>0</v>
      </c>
      <c r="AB299" s="129">
        <f t="shared" si="90"/>
        <v>0</v>
      </c>
      <c r="AC299" s="129">
        <f t="shared" si="91"/>
        <v>0</v>
      </c>
      <c r="AD299" s="129">
        <f t="shared" si="92"/>
        <v>1</v>
      </c>
      <c r="AE299" s="127">
        <f t="shared" si="93"/>
        <v>0</v>
      </c>
      <c r="AF299" s="129">
        <f t="shared" si="94"/>
        <v>0</v>
      </c>
      <c r="AG299" s="129">
        <f t="shared" si="95"/>
        <v>0</v>
      </c>
      <c r="AH299" s="129">
        <f t="shared" si="96"/>
        <v>0</v>
      </c>
      <c r="AI299" s="129">
        <f t="shared" si="97"/>
        <v>0</v>
      </c>
      <c r="AJ299" s="130">
        <f t="shared" si="98"/>
        <v>4</v>
      </c>
      <c r="AK299" s="128">
        <f t="shared" si="99"/>
        <v>0</v>
      </c>
      <c r="AL299" s="27">
        <f t="shared" si="100"/>
        <v>0</v>
      </c>
      <c r="AM299" s="27">
        <f t="shared" si="101"/>
        <v>0</v>
      </c>
      <c r="AN299" s="27">
        <f t="shared" si="102"/>
        <v>0</v>
      </c>
      <c r="AO299" s="27">
        <f t="shared" si="103"/>
        <v>0</v>
      </c>
      <c r="AP299" s="28">
        <f t="shared" si="104"/>
        <v>1</v>
      </c>
      <c r="AQ299" s="127">
        <f t="shared" si="105"/>
        <v>0</v>
      </c>
      <c r="AR299" s="177">
        <v>1</v>
      </c>
      <c r="AS299" s="41">
        <f t="shared" si="106"/>
        <v>0</v>
      </c>
      <c r="AT299" s="156">
        <v>9.24</v>
      </c>
      <c r="AU299" s="156" t="s">
        <v>376</v>
      </c>
      <c r="AV299" s="156">
        <v>0</v>
      </c>
      <c r="AW299" s="157">
        <f>H299</f>
        <v>1</v>
      </c>
      <c r="AX299" s="156"/>
      <c r="AY299" s="156"/>
      <c r="AZ299" s="156"/>
      <c r="BA299" s="158"/>
      <c r="BB299" s="158">
        <v>1</v>
      </c>
      <c r="BC299" s="158"/>
      <c r="BD299" s="32">
        <v>1</v>
      </c>
    </row>
    <row r="300" spans="1:56" s="152" customFormat="1" ht="72">
      <c r="A300" s="153" t="s">
        <v>1319</v>
      </c>
      <c r="B300" s="139" t="s">
        <v>17</v>
      </c>
      <c r="C300" s="139" t="s">
        <v>147</v>
      </c>
      <c r="D300" s="146">
        <v>220523</v>
      </c>
      <c r="E300" s="146" t="s">
        <v>1371</v>
      </c>
      <c r="F300" s="139" t="s">
        <v>973</v>
      </c>
      <c r="G300" s="146" t="s">
        <v>1348</v>
      </c>
      <c r="H300" s="146">
        <v>1</v>
      </c>
      <c r="I300" s="146">
        <v>4</v>
      </c>
      <c r="J300" s="146" t="s">
        <v>1372</v>
      </c>
      <c r="K300" s="146">
        <v>23450515.550000001</v>
      </c>
      <c r="L300" s="211">
        <v>23213776.25</v>
      </c>
      <c r="M300" s="211" t="s">
        <v>90</v>
      </c>
      <c r="N300" s="212">
        <v>1</v>
      </c>
      <c r="O300" s="213" t="s">
        <v>1373</v>
      </c>
      <c r="P300" s="213" t="s">
        <v>1374</v>
      </c>
      <c r="Q300" s="211" t="s">
        <v>1375</v>
      </c>
      <c r="R300" s="211" t="s">
        <v>1375</v>
      </c>
      <c r="S300" s="213" t="s">
        <v>1376</v>
      </c>
      <c r="T300" s="213" t="s">
        <v>1377</v>
      </c>
      <c r="U300" s="213" t="s">
        <v>1378</v>
      </c>
      <c r="V300" s="213" t="s">
        <v>1379</v>
      </c>
      <c r="W300" s="213" t="s">
        <v>1380</v>
      </c>
      <c r="X300" s="211" t="s">
        <v>943</v>
      </c>
      <c r="Y300" s="211">
        <v>0</v>
      </c>
      <c r="Z300" s="182">
        <f t="shared" si="88"/>
        <v>0</v>
      </c>
      <c r="AA300" s="182">
        <f t="shared" si="89"/>
        <v>0</v>
      </c>
      <c r="AB300" s="182">
        <f t="shared" si="90"/>
        <v>0</v>
      </c>
      <c r="AC300" s="182">
        <f t="shared" si="91"/>
        <v>0</v>
      </c>
      <c r="AD300" s="182">
        <f t="shared" si="92"/>
        <v>1</v>
      </c>
      <c r="AE300" s="127">
        <f t="shared" si="93"/>
        <v>0</v>
      </c>
      <c r="AF300" s="182">
        <f t="shared" si="94"/>
        <v>0</v>
      </c>
      <c r="AG300" s="182">
        <f t="shared" si="95"/>
        <v>0</v>
      </c>
      <c r="AH300" s="182">
        <f t="shared" si="96"/>
        <v>0</v>
      </c>
      <c r="AI300" s="182">
        <f t="shared" si="97"/>
        <v>0</v>
      </c>
      <c r="AJ300" s="182">
        <f t="shared" si="98"/>
        <v>4</v>
      </c>
      <c r="AK300" s="128">
        <f t="shared" si="99"/>
        <v>0</v>
      </c>
      <c r="AL300" s="182">
        <f t="shared" si="100"/>
        <v>0</v>
      </c>
      <c r="AM300" s="182">
        <f t="shared" si="101"/>
        <v>0</v>
      </c>
      <c r="AN300" s="182">
        <f t="shared" si="102"/>
        <v>0</v>
      </c>
      <c r="AO300" s="182">
        <f t="shared" si="103"/>
        <v>0</v>
      </c>
      <c r="AP300" s="182">
        <f t="shared" si="104"/>
        <v>1</v>
      </c>
      <c r="AQ300" s="127">
        <f t="shared" si="105"/>
        <v>0</v>
      </c>
      <c r="AR300" s="183">
        <v>1</v>
      </c>
      <c r="AS300" s="184">
        <f t="shared" si="106"/>
        <v>0</v>
      </c>
      <c r="AT300" s="156">
        <v>9.24</v>
      </c>
      <c r="AU300" s="146"/>
      <c r="AV300" s="146">
        <v>0</v>
      </c>
      <c r="AW300" s="146"/>
      <c r="AX300" s="146"/>
      <c r="AY300" s="146"/>
      <c r="AZ300" s="146"/>
      <c r="BA300" s="185"/>
      <c r="BB300" s="185">
        <v>2</v>
      </c>
      <c r="BC300" s="185"/>
      <c r="BD300" s="32">
        <v>1</v>
      </c>
    </row>
    <row r="301" spans="1:56" s="152" customFormat="1" ht="72">
      <c r="A301" s="153" t="s">
        <v>1319</v>
      </c>
      <c r="B301" s="139" t="s">
        <v>18</v>
      </c>
      <c r="C301" s="139" t="s">
        <v>155</v>
      </c>
      <c r="D301" s="139">
        <v>131531</v>
      </c>
      <c r="E301" s="139" t="s">
        <v>1381</v>
      </c>
      <c r="F301" s="139" t="s">
        <v>977</v>
      </c>
      <c r="G301" s="139">
        <v>2</v>
      </c>
      <c r="H301" s="174">
        <v>1</v>
      </c>
      <c r="I301" s="174">
        <v>4</v>
      </c>
      <c r="J301" s="139" t="s">
        <v>1382</v>
      </c>
      <c r="K301" s="170">
        <v>17170000.100000001</v>
      </c>
      <c r="L301" s="211">
        <v>14766095.029999999</v>
      </c>
      <c r="M301" s="211" t="s">
        <v>514</v>
      </c>
      <c r="N301" s="212">
        <v>0.99</v>
      </c>
      <c r="O301" s="213">
        <v>0</v>
      </c>
      <c r="P301" s="213">
        <v>0</v>
      </c>
      <c r="Q301" s="211" t="s">
        <v>1383</v>
      </c>
      <c r="R301" s="211" t="s">
        <v>1383</v>
      </c>
      <c r="S301" s="213">
        <v>0</v>
      </c>
      <c r="T301" s="213">
        <v>0</v>
      </c>
      <c r="U301" s="213">
        <v>0</v>
      </c>
      <c r="V301" s="213">
        <v>45133</v>
      </c>
      <c r="W301" s="213">
        <v>45145</v>
      </c>
      <c r="X301" s="211" t="s">
        <v>1384</v>
      </c>
      <c r="Y301" s="211">
        <v>0</v>
      </c>
      <c r="Z301" s="129">
        <f t="shared" si="88"/>
        <v>0</v>
      </c>
      <c r="AA301" s="129">
        <f t="shared" si="89"/>
        <v>0</v>
      </c>
      <c r="AB301" s="129">
        <f t="shared" si="90"/>
        <v>0</v>
      </c>
      <c r="AC301" s="129">
        <f t="shared" si="91"/>
        <v>1</v>
      </c>
      <c r="AD301" s="129">
        <f t="shared" si="92"/>
        <v>0</v>
      </c>
      <c r="AE301" s="127">
        <f t="shared" si="93"/>
        <v>0</v>
      </c>
      <c r="AF301" s="129">
        <f t="shared" si="94"/>
        <v>0</v>
      </c>
      <c r="AG301" s="129">
        <f t="shared" si="95"/>
        <v>0</v>
      </c>
      <c r="AH301" s="129">
        <f t="shared" si="96"/>
        <v>0</v>
      </c>
      <c r="AI301" s="129">
        <f t="shared" si="97"/>
        <v>4</v>
      </c>
      <c r="AJ301" s="130">
        <f t="shared" si="98"/>
        <v>0</v>
      </c>
      <c r="AK301" s="128">
        <f t="shared" si="99"/>
        <v>0</v>
      </c>
      <c r="AL301" s="27">
        <f t="shared" si="100"/>
        <v>0</v>
      </c>
      <c r="AM301" s="27">
        <f t="shared" si="101"/>
        <v>0</v>
      </c>
      <c r="AN301" s="27">
        <f t="shared" si="102"/>
        <v>0</v>
      </c>
      <c r="AO301" s="27">
        <f t="shared" si="103"/>
        <v>1</v>
      </c>
      <c r="AP301" s="28">
        <f t="shared" si="104"/>
        <v>0</v>
      </c>
      <c r="AQ301" s="127">
        <f t="shared" si="105"/>
        <v>0</v>
      </c>
      <c r="AR301" s="177">
        <v>0.75</v>
      </c>
      <c r="AS301" s="41">
        <f t="shared" si="106"/>
        <v>0.24</v>
      </c>
      <c r="AT301" s="222">
        <v>6.25</v>
      </c>
      <c r="AU301" s="156" t="s">
        <v>376</v>
      </c>
      <c r="AV301" s="156">
        <v>0</v>
      </c>
      <c r="AW301" s="157">
        <f t="shared" ref="AW301:AW310" si="107">H301</f>
        <v>1</v>
      </c>
      <c r="AX301" s="156"/>
      <c r="AY301" s="156"/>
      <c r="AZ301" s="156"/>
      <c r="BA301" s="158"/>
      <c r="BB301" s="158">
        <v>1</v>
      </c>
      <c r="BC301" s="158"/>
      <c r="BD301" s="32">
        <v>1</v>
      </c>
    </row>
    <row r="302" spans="1:56" s="152" customFormat="1" ht="90">
      <c r="A302" s="153" t="s">
        <v>1319</v>
      </c>
      <c r="B302" s="139" t="s">
        <v>18</v>
      </c>
      <c r="C302" s="139" t="s">
        <v>189</v>
      </c>
      <c r="D302" s="139">
        <v>132316</v>
      </c>
      <c r="E302" s="139" t="s">
        <v>988</v>
      </c>
      <c r="F302" s="139" t="s">
        <v>989</v>
      </c>
      <c r="G302" s="139">
        <v>0</v>
      </c>
      <c r="H302" s="174">
        <v>1</v>
      </c>
      <c r="I302" s="174">
        <v>4</v>
      </c>
      <c r="J302" s="139" t="s">
        <v>1385</v>
      </c>
      <c r="K302" s="170">
        <v>17166772.68</v>
      </c>
      <c r="L302" s="211">
        <v>13427411.970000001</v>
      </c>
      <c r="M302" s="211" t="s">
        <v>90</v>
      </c>
      <c r="N302" s="212">
        <v>1</v>
      </c>
      <c r="O302" s="213">
        <v>45337</v>
      </c>
      <c r="P302" s="213">
        <v>45376</v>
      </c>
      <c r="Q302" s="211" t="s">
        <v>966</v>
      </c>
      <c r="R302" s="211" t="s">
        <v>990</v>
      </c>
      <c r="S302" s="213">
        <v>45048</v>
      </c>
      <c r="T302" s="213">
        <v>45062</v>
      </c>
      <c r="U302" s="213">
        <v>45071</v>
      </c>
      <c r="V302" s="213">
        <v>45079</v>
      </c>
      <c r="W302" s="213">
        <v>45127</v>
      </c>
      <c r="X302" s="211" t="s">
        <v>967</v>
      </c>
      <c r="Y302" s="211" t="s">
        <v>151</v>
      </c>
      <c r="Z302" s="129">
        <f t="shared" si="88"/>
        <v>0</v>
      </c>
      <c r="AA302" s="129">
        <f t="shared" si="89"/>
        <v>0</v>
      </c>
      <c r="AB302" s="129">
        <f t="shared" si="90"/>
        <v>0</v>
      </c>
      <c r="AC302" s="129">
        <f t="shared" si="91"/>
        <v>0</v>
      </c>
      <c r="AD302" s="129">
        <f t="shared" si="92"/>
        <v>1</v>
      </c>
      <c r="AE302" s="127">
        <f t="shared" si="93"/>
        <v>0</v>
      </c>
      <c r="AF302" s="129">
        <f t="shared" si="94"/>
        <v>0</v>
      </c>
      <c r="AG302" s="129">
        <f t="shared" si="95"/>
        <v>0</v>
      </c>
      <c r="AH302" s="129">
        <f t="shared" si="96"/>
        <v>0</v>
      </c>
      <c r="AI302" s="129">
        <f t="shared" si="97"/>
        <v>0</v>
      </c>
      <c r="AJ302" s="130">
        <f t="shared" si="98"/>
        <v>4</v>
      </c>
      <c r="AK302" s="128">
        <f t="shared" si="99"/>
        <v>0</v>
      </c>
      <c r="AL302" s="27">
        <f t="shared" si="100"/>
        <v>0</v>
      </c>
      <c r="AM302" s="27">
        <f t="shared" si="101"/>
        <v>0</v>
      </c>
      <c r="AN302" s="27">
        <f t="shared" si="102"/>
        <v>0</v>
      </c>
      <c r="AO302" s="27">
        <f t="shared" si="103"/>
        <v>0</v>
      </c>
      <c r="AP302" s="28">
        <f t="shared" si="104"/>
        <v>1</v>
      </c>
      <c r="AQ302" s="127">
        <f t="shared" si="105"/>
        <v>0</v>
      </c>
      <c r="AR302" s="177">
        <v>1</v>
      </c>
      <c r="AS302" s="41">
        <f t="shared" si="106"/>
        <v>0</v>
      </c>
      <c r="AT302" s="156">
        <v>3.24</v>
      </c>
      <c r="AU302" s="156" t="s">
        <v>376</v>
      </c>
      <c r="AV302" s="156">
        <v>0</v>
      </c>
      <c r="AW302" s="157">
        <f t="shared" si="107"/>
        <v>1</v>
      </c>
      <c r="AX302" s="156"/>
      <c r="AY302" s="156"/>
      <c r="AZ302" s="156"/>
      <c r="BA302" s="156" t="s">
        <v>662</v>
      </c>
      <c r="BB302" s="158">
        <v>1</v>
      </c>
      <c r="BC302" s="158"/>
      <c r="BD302" s="32">
        <v>1</v>
      </c>
    </row>
    <row r="303" spans="1:56" s="152" customFormat="1" ht="72">
      <c r="A303" s="153" t="s">
        <v>1319</v>
      </c>
      <c r="B303" s="139" t="s">
        <v>18</v>
      </c>
      <c r="C303" s="139" t="s">
        <v>196</v>
      </c>
      <c r="D303" s="139">
        <v>132169</v>
      </c>
      <c r="E303" s="139" t="s">
        <v>1386</v>
      </c>
      <c r="F303" s="139" t="s">
        <v>1387</v>
      </c>
      <c r="G303" s="139">
        <v>1</v>
      </c>
      <c r="H303" s="174">
        <v>1</v>
      </c>
      <c r="I303" s="174">
        <v>3</v>
      </c>
      <c r="J303" s="139" t="s">
        <v>611</v>
      </c>
      <c r="K303" s="170">
        <v>17169796.75</v>
      </c>
      <c r="L303" s="211">
        <v>16945355.98</v>
      </c>
      <c r="M303" s="211" t="s">
        <v>90</v>
      </c>
      <c r="N303" s="212">
        <v>1</v>
      </c>
      <c r="O303" s="213">
        <v>45390</v>
      </c>
      <c r="P303" s="213">
        <v>45483</v>
      </c>
      <c r="Q303" s="211" t="s">
        <v>970</v>
      </c>
      <c r="R303" s="211" t="s">
        <v>970</v>
      </c>
      <c r="S303" s="213">
        <v>45317</v>
      </c>
      <c r="T303" s="213">
        <v>45329</v>
      </c>
      <c r="U303" s="213">
        <v>45342</v>
      </c>
      <c r="V303" s="213">
        <v>45356</v>
      </c>
      <c r="W303" s="213">
        <v>45359</v>
      </c>
      <c r="X303" s="211" t="s">
        <v>1388</v>
      </c>
      <c r="Y303" s="211">
        <v>0</v>
      </c>
      <c r="Z303" s="129">
        <f t="shared" si="88"/>
        <v>0</v>
      </c>
      <c r="AA303" s="129">
        <f t="shared" si="89"/>
        <v>0</v>
      </c>
      <c r="AB303" s="129">
        <f t="shared" si="90"/>
        <v>0</v>
      </c>
      <c r="AC303" s="129">
        <f t="shared" si="91"/>
        <v>0</v>
      </c>
      <c r="AD303" s="129">
        <f t="shared" si="92"/>
        <v>1</v>
      </c>
      <c r="AE303" s="127">
        <f t="shared" si="93"/>
        <v>0</v>
      </c>
      <c r="AF303" s="129">
        <f t="shared" si="94"/>
        <v>0</v>
      </c>
      <c r="AG303" s="129">
        <f t="shared" si="95"/>
        <v>0</v>
      </c>
      <c r="AH303" s="129">
        <f t="shared" si="96"/>
        <v>0</v>
      </c>
      <c r="AI303" s="129">
        <f t="shared" si="97"/>
        <v>0</v>
      </c>
      <c r="AJ303" s="130">
        <f t="shared" si="98"/>
        <v>3</v>
      </c>
      <c r="AK303" s="128">
        <f t="shared" si="99"/>
        <v>0</v>
      </c>
      <c r="AL303" s="27">
        <f t="shared" si="100"/>
        <v>0</v>
      </c>
      <c r="AM303" s="27">
        <f t="shared" si="101"/>
        <v>0</v>
      </c>
      <c r="AN303" s="27">
        <f t="shared" si="102"/>
        <v>0</v>
      </c>
      <c r="AO303" s="27">
        <f t="shared" si="103"/>
        <v>0</v>
      </c>
      <c r="AP303" s="28">
        <f t="shared" si="104"/>
        <v>1</v>
      </c>
      <c r="AQ303" s="127">
        <f t="shared" si="105"/>
        <v>0</v>
      </c>
      <c r="AR303" s="177">
        <v>1</v>
      </c>
      <c r="AS303" s="41">
        <f t="shared" si="106"/>
        <v>0</v>
      </c>
      <c r="AT303" s="156">
        <v>7.24</v>
      </c>
      <c r="AU303" s="156" t="s">
        <v>376</v>
      </c>
      <c r="AV303" s="156">
        <v>0</v>
      </c>
      <c r="AW303" s="157">
        <f t="shared" si="107"/>
        <v>1</v>
      </c>
      <c r="AX303" s="156"/>
      <c r="AY303" s="156"/>
      <c r="AZ303" s="156"/>
      <c r="BA303" s="186"/>
      <c r="BB303" s="158">
        <v>1</v>
      </c>
      <c r="BC303" s="186"/>
      <c r="BD303" s="32">
        <v>1</v>
      </c>
    </row>
    <row r="304" spans="1:56" s="152" customFormat="1" ht="72">
      <c r="A304" s="153" t="s">
        <v>1319</v>
      </c>
      <c r="B304" s="139" t="s">
        <v>18</v>
      </c>
      <c r="C304" s="139" t="s">
        <v>196</v>
      </c>
      <c r="D304" s="139">
        <v>132149</v>
      </c>
      <c r="E304" s="139" t="s">
        <v>1389</v>
      </c>
      <c r="F304" s="139" t="s">
        <v>1390</v>
      </c>
      <c r="G304" s="139">
        <v>1</v>
      </c>
      <c r="H304" s="174">
        <v>1</v>
      </c>
      <c r="I304" s="174">
        <v>3</v>
      </c>
      <c r="J304" s="139" t="s">
        <v>611</v>
      </c>
      <c r="K304" s="170">
        <v>17169796.75</v>
      </c>
      <c r="L304" s="211">
        <v>16943551</v>
      </c>
      <c r="M304" s="211" t="s">
        <v>90</v>
      </c>
      <c r="N304" s="212">
        <v>1</v>
      </c>
      <c r="O304" s="213">
        <v>45390</v>
      </c>
      <c r="P304" s="213">
        <v>45483</v>
      </c>
      <c r="Q304" s="211" t="s">
        <v>975</v>
      </c>
      <c r="R304" s="211" t="s">
        <v>975</v>
      </c>
      <c r="S304" s="213">
        <v>45317</v>
      </c>
      <c r="T304" s="213">
        <v>45329</v>
      </c>
      <c r="U304" s="213">
        <v>45342</v>
      </c>
      <c r="V304" s="213">
        <v>45356</v>
      </c>
      <c r="W304" s="213">
        <v>45359</v>
      </c>
      <c r="X304" s="211" t="s">
        <v>1388</v>
      </c>
      <c r="Y304" s="211">
        <v>0</v>
      </c>
      <c r="Z304" s="129">
        <f t="shared" si="88"/>
        <v>0</v>
      </c>
      <c r="AA304" s="129">
        <f t="shared" si="89"/>
        <v>0</v>
      </c>
      <c r="AB304" s="129">
        <f t="shared" si="90"/>
        <v>0</v>
      </c>
      <c r="AC304" s="129">
        <f t="shared" si="91"/>
        <v>0</v>
      </c>
      <c r="AD304" s="129">
        <f t="shared" si="92"/>
        <v>1</v>
      </c>
      <c r="AE304" s="127">
        <f t="shared" si="93"/>
        <v>0</v>
      </c>
      <c r="AF304" s="129">
        <f t="shared" si="94"/>
        <v>0</v>
      </c>
      <c r="AG304" s="129">
        <f t="shared" si="95"/>
        <v>0</v>
      </c>
      <c r="AH304" s="129">
        <f t="shared" si="96"/>
        <v>0</v>
      </c>
      <c r="AI304" s="129">
        <f t="shared" si="97"/>
        <v>0</v>
      </c>
      <c r="AJ304" s="130">
        <f t="shared" si="98"/>
        <v>3</v>
      </c>
      <c r="AK304" s="128">
        <f t="shared" si="99"/>
        <v>0</v>
      </c>
      <c r="AL304" s="27">
        <f t="shared" si="100"/>
        <v>0</v>
      </c>
      <c r="AM304" s="27">
        <f t="shared" si="101"/>
        <v>0</v>
      </c>
      <c r="AN304" s="27">
        <f t="shared" si="102"/>
        <v>0</v>
      </c>
      <c r="AO304" s="27">
        <f t="shared" si="103"/>
        <v>0</v>
      </c>
      <c r="AP304" s="28">
        <f t="shared" si="104"/>
        <v>1</v>
      </c>
      <c r="AQ304" s="127">
        <f t="shared" si="105"/>
        <v>0</v>
      </c>
      <c r="AR304" s="177">
        <v>1</v>
      </c>
      <c r="AS304" s="41">
        <f t="shared" si="106"/>
        <v>0</v>
      </c>
      <c r="AT304" s="156">
        <v>7.24</v>
      </c>
      <c r="AU304" s="156" t="s">
        <v>376</v>
      </c>
      <c r="AV304" s="156">
        <v>0</v>
      </c>
      <c r="AW304" s="157">
        <f t="shared" si="107"/>
        <v>1</v>
      </c>
      <c r="AX304" s="156"/>
      <c r="AY304" s="156"/>
      <c r="AZ304" s="156"/>
      <c r="BA304" s="186"/>
      <c r="BB304" s="158">
        <v>1</v>
      </c>
      <c r="BC304" s="186"/>
      <c r="BD304" s="32">
        <v>1</v>
      </c>
    </row>
    <row r="305" spans="1:56" s="152" customFormat="1" ht="72">
      <c r="A305" s="153" t="s">
        <v>1319</v>
      </c>
      <c r="B305" s="146" t="s">
        <v>18</v>
      </c>
      <c r="C305" s="146" t="s">
        <v>208</v>
      </c>
      <c r="D305" s="146">
        <v>132543</v>
      </c>
      <c r="E305" s="146" t="s">
        <v>1391</v>
      </c>
      <c r="F305" s="146" t="s">
        <v>1021</v>
      </c>
      <c r="G305" s="146">
        <v>2</v>
      </c>
      <c r="H305" s="146">
        <v>1</v>
      </c>
      <c r="I305" s="146">
        <v>2</v>
      </c>
      <c r="J305" s="146" t="s">
        <v>1392</v>
      </c>
      <c r="K305" s="187">
        <v>17165004.859999999</v>
      </c>
      <c r="L305" s="211">
        <v>12091132.49</v>
      </c>
      <c r="M305" s="211" t="s">
        <v>90</v>
      </c>
      <c r="N305" s="212">
        <v>1</v>
      </c>
      <c r="O305" s="213">
        <v>45252</v>
      </c>
      <c r="P305" s="213">
        <v>45252</v>
      </c>
      <c r="Q305" s="211" t="s">
        <v>979</v>
      </c>
      <c r="R305" s="211" t="s">
        <v>980</v>
      </c>
      <c r="S305" s="213">
        <v>45036</v>
      </c>
      <c r="T305" s="213">
        <v>45043</v>
      </c>
      <c r="U305" s="213">
        <v>45055</v>
      </c>
      <c r="V305" s="213">
        <v>45070</v>
      </c>
      <c r="W305" s="213">
        <v>45072</v>
      </c>
      <c r="X305" s="211" t="s">
        <v>981</v>
      </c>
      <c r="Y305" s="211" t="s">
        <v>982</v>
      </c>
      <c r="Z305" s="129">
        <f t="shared" si="88"/>
        <v>0</v>
      </c>
      <c r="AA305" s="129">
        <f t="shared" si="89"/>
        <v>0</v>
      </c>
      <c r="AB305" s="129">
        <f t="shared" si="90"/>
        <v>0</v>
      </c>
      <c r="AC305" s="129">
        <f t="shared" si="91"/>
        <v>0</v>
      </c>
      <c r="AD305" s="129">
        <f t="shared" si="92"/>
        <v>1</v>
      </c>
      <c r="AE305" s="127">
        <f t="shared" si="93"/>
        <v>0</v>
      </c>
      <c r="AF305" s="129">
        <f t="shared" si="94"/>
        <v>0</v>
      </c>
      <c r="AG305" s="129">
        <f t="shared" si="95"/>
        <v>0</v>
      </c>
      <c r="AH305" s="129">
        <f t="shared" si="96"/>
        <v>0</v>
      </c>
      <c r="AI305" s="129">
        <f t="shared" si="97"/>
        <v>0</v>
      </c>
      <c r="AJ305" s="130">
        <f t="shared" si="98"/>
        <v>2</v>
      </c>
      <c r="AK305" s="128">
        <f t="shared" si="99"/>
        <v>0</v>
      </c>
      <c r="AL305" s="27">
        <f t="shared" si="100"/>
        <v>0</v>
      </c>
      <c r="AM305" s="27">
        <f t="shared" si="101"/>
        <v>0</v>
      </c>
      <c r="AN305" s="27">
        <f t="shared" si="102"/>
        <v>0</v>
      </c>
      <c r="AO305" s="27">
        <f t="shared" si="103"/>
        <v>0</v>
      </c>
      <c r="AP305" s="28">
        <f t="shared" si="104"/>
        <v>1</v>
      </c>
      <c r="AQ305" s="127">
        <f t="shared" si="105"/>
        <v>0</v>
      </c>
      <c r="AR305" s="177">
        <v>1</v>
      </c>
      <c r="AS305" s="41">
        <f t="shared" si="106"/>
        <v>0</v>
      </c>
      <c r="AT305" s="156">
        <v>3.24</v>
      </c>
      <c r="AU305" s="156" t="s">
        <v>376</v>
      </c>
      <c r="AV305" s="156">
        <v>0</v>
      </c>
      <c r="AW305" s="157">
        <f t="shared" si="107"/>
        <v>1</v>
      </c>
      <c r="AX305" s="146"/>
      <c r="AY305" s="146"/>
      <c r="AZ305" s="146"/>
      <c r="BA305" s="156" t="s">
        <v>662</v>
      </c>
      <c r="BB305" s="158">
        <v>1</v>
      </c>
      <c r="BC305" s="188"/>
      <c r="BD305" s="32">
        <v>1</v>
      </c>
    </row>
    <row r="306" spans="1:56" s="152" customFormat="1" ht="72">
      <c r="A306" s="153" t="s">
        <v>1319</v>
      </c>
      <c r="B306" s="146" t="s">
        <v>18</v>
      </c>
      <c r="C306" s="146" t="s">
        <v>220</v>
      </c>
      <c r="D306" s="146">
        <v>305747</v>
      </c>
      <c r="E306" s="146" t="s">
        <v>1393</v>
      </c>
      <c r="F306" s="146" t="s">
        <v>1028</v>
      </c>
      <c r="G306" s="146">
        <v>1</v>
      </c>
      <c r="H306" s="146">
        <v>1</v>
      </c>
      <c r="I306" s="146">
        <v>3</v>
      </c>
      <c r="J306" s="146" t="s">
        <v>1394</v>
      </c>
      <c r="K306" s="187">
        <v>14359089.129999999</v>
      </c>
      <c r="L306" s="211">
        <v>11736814.199999999</v>
      </c>
      <c r="M306" s="211" t="s">
        <v>90</v>
      </c>
      <c r="N306" s="212">
        <v>1</v>
      </c>
      <c r="O306" s="213">
        <v>45437</v>
      </c>
      <c r="P306" s="213">
        <v>45465</v>
      </c>
      <c r="Q306" s="211" t="s">
        <v>984</v>
      </c>
      <c r="R306" s="211" t="s">
        <v>1395</v>
      </c>
      <c r="S306" s="213">
        <v>45201</v>
      </c>
      <c r="T306" s="213">
        <v>45215</v>
      </c>
      <c r="U306" s="213">
        <v>45224</v>
      </c>
      <c r="V306" s="213">
        <v>45232</v>
      </c>
      <c r="W306" s="213">
        <v>45280</v>
      </c>
      <c r="X306" s="211" t="s">
        <v>232</v>
      </c>
      <c r="Y306" s="211" t="s">
        <v>982</v>
      </c>
      <c r="Z306" s="129">
        <f t="shared" si="88"/>
        <v>0</v>
      </c>
      <c r="AA306" s="129">
        <f t="shared" si="89"/>
        <v>0</v>
      </c>
      <c r="AB306" s="129">
        <f t="shared" si="90"/>
        <v>0</v>
      </c>
      <c r="AC306" s="129">
        <f t="shared" si="91"/>
        <v>0</v>
      </c>
      <c r="AD306" s="129">
        <f t="shared" si="92"/>
        <v>1</v>
      </c>
      <c r="AE306" s="127">
        <f t="shared" si="93"/>
        <v>0</v>
      </c>
      <c r="AF306" s="129">
        <f t="shared" si="94"/>
        <v>0</v>
      </c>
      <c r="AG306" s="129">
        <f t="shared" si="95"/>
        <v>0</v>
      </c>
      <c r="AH306" s="129">
        <f t="shared" si="96"/>
        <v>0</v>
      </c>
      <c r="AI306" s="129">
        <f t="shared" si="97"/>
        <v>0</v>
      </c>
      <c r="AJ306" s="130">
        <f t="shared" si="98"/>
        <v>3</v>
      </c>
      <c r="AK306" s="128">
        <f t="shared" si="99"/>
        <v>0</v>
      </c>
      <c r="AL306" s="27">
        <f t="shared" si="100"/>
        <v>0</v>
      </c>
      <c r="AM306" s="27">
        <f t="shared" si="101"/>
        <v>0</v>
      </c>
      <c r="AN306" s="27">
        <f t="shared" si="102"/>
        <v>0</v>
      </c>
      <c r="AO306" s="27">
        <f t="shared" si="103"/>
        <v>0</v>
      </c>
      <c r="AP306" s="28">
        <f t="shared" si="104"/>
        <v>1</v>
      </c>
      <c r="AQ306" s="127">
        <f t="shared" si="105"/>
        <v>0</v>
      </c>
      <c r="AR306" s="177">
        <v>1</v>
      </c>
      <c r="AS306" s="41">
        <f t="shared" si="106"/>
        <v>0</v>
      </c>
      <c r="AT306" s="156">
        <v>7.24</v>
      </c>
      <c r="AU306" s="156" t="s">
        <v>376</v>
      </c>
      <c r="AV306" s="156">
        <v>0</v>
      </c>
      <c r="AW306" s="157">
        <f t="shared" si="107"/>
        <v>1</v>
      </c>
      <c r="AX306" s="146"/>
      <c r="AY306" s="146"/>
      <c r="AZ306" s="146"/>
      <c r="BA306" s="188"/>
      <c r="BB306" s="158">
        <v>1</v>
      </c>
      <c r="BC306" s="188"/>
      <c r="BD306" s="32">
        <v>1</v>
      </c>
    </row>
    <row r="307" spans="1:56" s="152" customFormat="1" ht="72">
      <c r="A307" s="153" t="s">
        <v>1319</v>
      </c>
      <c r="B307" s="146" t="s">
        <v>18</v>
      </c>
      <c r="C307" s="146" t="s">
        <v>234</v>
      </c>
      <c r="D307" s="146">
        <v>136972</v>
      </c>
      <c r="E307" s="146" t="s">
        <v>1396</v>
      </c>
      <c r="F307" s="146" t="s">
        <v>236</v>
      </c>
      <c r="G307" s="146">
        <v>1</v>
      </c>
      <c r="H307" s="146">
        <v>1</v>
      </c>
      <c r="I307" s="146">
        <v>4</v>
      </c>
      <c r="J307" s="146" t="s">
        <v>192</v>
      </c>
      <c r="K307" s="187">
        <v>22972431.699999999</v>
      </c>
      <c r="L307" s="211">
        <v>22744896.059999999</v>
      </c>
      <c r="M307" s="211" t="s">
        <v>90</v>
      </c>
      <c r="N307" s="212">
        <v>1</v>
      </c>
      <c r="O307" s="213">
        <v>0</v>
      </c>
      <c r="P307" s="213">
        <v>0</v>
      </c>
      <c r="Q307" s="211">
        <v>0</v>
      </c>
      <c r="R307" s="211">
        <v>0</v>
      </c>
      <c r="S307" s="213">
        <v>0</v>
      </c>
      <c r="T307" s="213">
        <v>0</v>
      </c>
      <c r="U307" s="213">
        <v>0</v>
      </c>
      <c r="V307" s="213">
        <v>0</v>
      </c>
      <c r="W307" s="213">
        <v>0</v>
      </c>
      <c r="X307" s="211" t="s">
        <v>1397</v>
      </c>
      <c r="Y307" s="211" t="s">
        <v>982</v>
      </c>
      <c r="Z307" s="129">
        <f t="shared" si="88"/>
        <v>0</v>
      </c>
      <c r="AA307" s="129">
        <f t="shared" si="89"/>
        <v>0</v>
      </c>
      <c r="AB307" s="129">
        <f t="shared" si="90"/>
        <v>0</v>
      </c>
      <c r="AC307" s="129">
        <f t="shared" si="91"/>
        <v>0</v>
      </c>
      <c r="AD307" s="129">
        <f t="shared" si="92"/>
        <v>1</v>
      </c>
      <c r="AE307" s="127">
        <f t="shared" si="93"/>
        <v>0</v>
      </c>
      <c r="AF307" s="129">
        <f t="shared" si="94"/>
        <v>0</v>
      </c>
      <c r="AG307" s="129">
        <f t="shared" si="95"/>
        <v>0</v>
      </c>
      <c r="AH307" s="129">
        <f t="shared" si="96"/>
        <v>0</v>
      </c>
      <c r="AI307" s="129">
        <f t="shared" si="97"/>
        <v>0</v>
      </c>
      <c r="AJ307" s="130">
        <f t="shared" si="98"/>
        <v>4</v>
      </c>
      <c r="AK307" s="128">
        <f t="shared" si="99"/>
        <v>0</v>
      </c>
      <c r="AL307" s="27">
        <f t="shared" si="100"/>
        <v>0</v>
      </c>
      <c r="AM307" s="27">
        <f t="shared" si="101"/>
        <v>0</v>
      </c>
      <c r="AN307" s="27">
        <f t="shared" si="102"/>
        <v>0</v>
      </c>
      <c r="AO307" s="27">
        <f t="shared" si="103"/>
        <v>0</v>
      </c>
      <c r="AP307" s="28">
        <f t="shared" si="104"/>
        <v>1</v>
      </c>
      <c r="AQ307" s="127">
        <f t="shared" si="105"/>
        <v>0</v>
      </c>
      <c r="AR307" s="177">
        <v>0.50129999999999997</v>
      </c>
      <c r="AS307" s="41">
        <f t="shared" si="106"/>
        <v>0.49870000000000003</v>
      </c>
      <c r="AT307" s="156">
        <v>5.25</v>
      </c>
      <c r="AU307" s="156" t="s">
        <v>376</v>
      </c>
      <c r="AV307" s="156">
        <v>0</v>
      </c>
      <c r="AW307" s="157">
        <f t="shared" si="107"/>
        <v>1</v>
      </c>
      <c r="AX307" s="146"/>
      <c r="AY307" s="146"/>
      <c r="AZ307" s="146"/>
      <c r="BA307" s="188"/>
      <c r="BB307" s="158">
        <v>1</v>
      </c>
      <c r="BC307" s="188"/>
      <c r="BD307" s="32">
        <v>1</v>
      </c>
    </row>
    <row r="308" spans="1:56" s="152" customFormat="1" ht="72">
      <c r="A308" s="153" t="s">
        <v>1319</v>
      </c>
      <c r="B308" s="146" t="s">
        <v>19</v>
      </c>
      <c r="C308" s="146" t="s">
        <v>571</v>
      </c>
      <c r="D308" s="146">
        <v>100001</v>
      </c>
      <c r="E308" s="146" t="s">
        <v>1398</v>
      </c>
      <c r="F308" s="146" t="s">
        <v>573</v>
      </c>
      <c r="G308" s="146">
        <v>1</v>
      </c>
      <c r="H308" s="146">
        <v>1</v>
      </c>
      <c r="I308" s="146">
        <v>3</v>
      </c>
      <c r="J308" s="146" t="s">
        <v>1399</v>
      </c>
      <c r="K308" s="187">
        <v>17170000</v>
      </c>
      <c r="L308" s="211">
        <v>16983806.600000001</v>
      </c>
      <c r="M308" s="211" t="s">
        <v>90</v>
      </c>
      <c r="N308" s="212">
        <v>1</v>
      </c>
      <c r="O308" s="213">
        <v>45459</v>
      </c>
      <c r="P308" s="213">
        <v>45580</v>
      </c>
      <c r="Q308" s="211" t="s">
        <v>993</v>
      </c>
      <c r="R308" s="211" t="s">
        <v>993</v>
      </c>
      <c r="S308" s="213">
        <v>45110</v>
      </c>
      <c r="T308" s="213">
        <v>45117</v>
      </c>
      <c r="U308" s="213">
        <v>45131</v>
      </c>
      <c r="V308" s="213">
        <v>45152</v>
      </c>
      <c r="W308" s="213">
        <v>45163</v>
      </c>
      <c r="X308" s="211" t="s">
        <v>1400</v>
      </c>
      <c r="Y308" s="211">
        <v>0</v>
      </c>
      <c r="Z308" s="129">
        <f t="shared" si="88"/>
        <v>0</v>
      </c>
      <c r="AA308" s="129">
        <f t="shared" si="89"/>
        <v>0</v>
      </c>
      <c r="AB308" s="129">
        <f t="shared" si="90"/>
        <v>0</v>
      </c>
      <c r="AC308" s="129">
        <f t="shared" si="91"/>
        <v>0</v>
      </c>
      <c r="AD308" s="129">
        <f t="shared" si="92"/>
        <v>1</v>
      </c>
      <c r="AE308" s="127">
        <f t="shared" si="93"/>
        <v>0</v>
      </c>
      <c r="AF308" s="129">
        <f t="shared" si="94"/>
        <v>0</v>
      </c>
      <c r="AG308" s="129">
        <f t="shared" si="95"/>
        <v>0</v>
      </c>
      <c r="AH308" s="129">
        <f t="shared" si="96"/>
        <v>0</v>
      </c>
      <c r="AI308" s="129">
        <f t="shared" si="97"/>
        <v>0</v>
      </c>
      <c r="AJ308" s="130">
        <f t="shared" si="98"/>
        <v>3</v>
      </c>
      <c r="AK308" s="128">
        <f t="shared" si="99"/>
        <v>0</v>
      </c>
      <c r="AL308" s="27">
        <f t="shared" si="100"/>
        <v>0</v>
      </c>
      <c r="AM308" s="27">
        <f t="shared" si="101"/>
        <v>0</v>
      </c>
      <c r="AN308" s="27">
        <f t="shared" si="102"/>
        <v>0</v>
      </c>
      <c r="AO308" s="27">
        <f t="shared" si="103"/>
        <v>0</v>
      </c>
      <c r="AP308" s="28">
        <f t="shared" si="104"/>
        <v>1</v>
      </c>
      <c r="AQ308" s="127">
        <f t="shared" si="105"/>
        <v>0</v>
      </c>
      <c r="AR308" s="177">
        <v>0.99</v>
      </c>
      <c r="AS308" s="41">
        <f t="shared" si="106"/>
        <v>1.0000000000000009E-2</v>
      </c>
      <c r="AT308" s="156">
        <v>5.25</v>
      </c>
      <c r="AU308" s="156" t="s">
        <v>376</v>
      </c>
      <c r="AV308" s="156">
        <v>0</v>
      </c>
      <c r="AW308" s="157">
        <f t="shared" si="107"/>
        <v>1</v>
      </c>
      <c r="AX308" s="146"/>
      <c r="AY308" s="146"/>
      <c r="AZ308" s="146"/>
      <c r="BA308" s="188"/>
      <c r="BB308" s="158">
        <v>1</v>
      </c>
      <c r="BC308" s="188"/>
      <c r="BD308" s="32">
        <v>1</v>
      </c>
    </row>
    <row r="309" spans="1:56" s="152" customFormat="1" ht="72">
      <c r="A309" s="153" t="s">
        <v>1319</v>
      </c>
      <c r="B309" s="146" t="s">
        <v>19</v>
      </c>
      <c r="C309" s="146" t="s">
        <v>578</v>
      </c>
      <c r="D309" s="146">
        <v>100477</v>
      </c>
      <c r="E309" s="146" t="s">
        <v>1401</v>
      </c>
      <c r="F309" s="146" t="s">
        <v>1402</v>
      </c>
      <c r="G309" s="146">
        <v>2</v>
      </c>
      <c r="H309" s="146">
        <v>1</v>
      </c>
      <c r="I309" s="146">
        <v>3</v>
      </c>
      <c r="J309" s="146" t="s">
        <v>1399</v>
      </c>
      <c r="K309" s="187">
        <v>17170000</v>
      </c>
      <c r="L309" s="211">
        <v>13462349.99</v>
      </c>
      <c r="M309" s="211" t="s">
        <v>90</v>
      </c>
      <c r="N309" s="212">
        <v>1</v>
      </c>
      <c r="O309" s="213">
        <v>45322</v>
      </c>
      <c r="P309" s="213">
        <v>45406</v>
      </c>
      <c r="Q309" s="211" t="s">
        <v>1403</v>
      </c>
      <c r="R309" s="211" t="s">
        <v>649</v>
      </c>
      <c r="S309" s="213">
        <v>45132</v>
      </c>
      <c r="T309" s="213">
        <v>45139</v>
      </c>
      <c r="U309" s="213">
        <v>45152</v>
      </c>
      <c r="V309" s="213">
        <v>45161</v>
      </c>
      <c r="W309" s="213">
        <v>45173</v>
      </c>
      <c r="X309" s="211" t="s">
        <v>1404</v>
      </c>
      <c r="Y309" s="211">
        <v>0</v>
      </c>
      <c r="Z309" s="129">
        <f t="shared" si="88"/>
        <v>0</v>
      </c>
      <c r="AA309" s="129">
        <f t="shared" si="89"/>
        <v>0</v>
      </c>
      <c r="AB309" s="129">
        <f t="shared" si="90"/>
        <v>0</v>
      </c>
      <c r="AC309" s="129">
        <f t="shared" si="91"/>
        <v>0</v>
      </c>
      <c r="AD309" s="129">
        <f t="shared" si="92"/>
        <v>1</v>
      </c>
      <c r="AE309" s="127">
        <f t="shared" si="93"/>
        <v>0</v>
      </c>
      <c r="AF309" s="129">
        <f t="shared" si="94"/>
        <v>0</v>
      </c>
      <c r="AG309" s="129">
        <f t="shared" si="95"/>
        <v>0</v>
      </c>
      <c r="AH309" s="129">
        <f t="shared" si="96"/>
        <v>0</v>
      </c>
      <c r="AI309" s="129">
        <f t="shared" si="97"/>
        <v>0</v>
      </c>
      <c r="AJ309" s="130">
        <f t="shared" si="98"/>
        <v>3</v>
      </c>
      <c r="AK309" s="128">
        <f t="shared" si="99"/>
        <v>0</v>
      </c>
      <c r="AL309" s="27">
        <f t="shared" si="100"/>
        <v>0</v>
      </c>
      <c r="AM309" s="27">
        <f t="shared" si="101"/>
        <v>0</v>
      </c>
      <c r="AN309" s="27">
        <f t="shared" si="102"/>
        <v>0</v>
      </c>
      <c r="AO309" s="27">
        <f t="shared" si="103"/>
        <v>0</v>
      </c>
      <c r="AP309" s="28">
        <f t="shared" si="104"/>
        <v>1</v>
      </c>
      <c r="AQ309" s="127">
        <f t="shared" si="105"/>
        <v>0</v>
      </c>
      <c r="AR309" s="177">
        <v>1</v>
      </c>
      <c r="AS309" s="41">
        <f t="shared" si="106"/>
        <v>0</v>
      </c>
      <c r="AT309" s="156">
        <v>5.24</v>
      </c>
      <c r="AU309" s="156" t="s">
        <v>376</v>
      </c>
      <c r="AV309" s="156">
        <v>0</v>
      </c>
      <c r="AW309" s="157">
        <f t="shared" si="107"/>
        <v>1</v>
      </c>
      <c r="AX309" s="146"/>
      <c r="AY309" s="146"/>
      <c r="AZ309" s="146"/>
      <c r="BA309" s="156" t="s">
        <v>662</v>
      </c>
      <c r="BB309" s="158">
        <v>1</v>
      </c>
      <c r="BC309" s="188"/>
      <c r="BD309" s="32">
        <v>1</v>
      </c>
    </row>
    <row r="310" spans="1:56" s="152" customFormat="1" ht="72">
      <c r="A310" s="153" t="s">
        <v>1319</v>
      </c>
      <c r="B310" s="146" t="s">
        <v>19</v>
      </c>
      <c r="C310" s="146" t="s">
        <v>587</v>
      </c>
      <c r="D310" s="146">
        <v>151005</v>
      </c>
      <c r="E310" s="146" t="s">
        <v>1405</v>
      </c>
      <c r="F310" s="146" t="s">
        <v>1406</v>
      </c>
      <c r="G310" s="146">
        <v>1</v>
      </c>
      <c r="H310" s="146">
        <v>1</v>
      </c>
      <c r="I310" s="146">
        <v>3</v>
      </c>
      <c r="J310" s="146" t="s">
        <v>1399</v>
      </c>
      <c r="K310" s="187">
        <v>17170000</v>
      </c>
      <c r="L310" s="211">
        <v>16946057.059999999</v>
      </c>
      <c r="M310" s="211" t="s">
        <v>90</v>
      </c>
      <c r="N310" s="212">
        <v>1</v>
      </c>
      <c r="O310" s="213">
        <v>45297</v>
      </c>
      <c r="P310" s="213">
        <v>45299</v>
      </c>
      <c r="Q310" s="211" t="s">
        <v>1407</v>
      </c>
      <c r="R310" s="211" t="s">
        <v>1408</v>
      </c>
      <c r="S310" s="213">
        <v>45073</v>
      </c>
      <c r="T310" s="213">
        <v>45082</v>
      </c>
      <c r="U310" s="213">
        <v>45096</v>
      </c>
      <c r="V310" s="213">
        <v>45117</v>
      </c>
      <c r="W310" s="213">
        <v>45115</v>
      </c>
      <c r="X310" s="211" t="s">
        <v>1409</v>
      </c>
      <c r="Y310" s="211" t="s">
        <v>1410</v>
      </c>
      <c r="Z310" s="129">
        <f t="shared" si="88"/>
        <v>0</v>
      </c>
      <c r="AA310" s="129">
        <f t="shared" si="89"/>
        <v>0</v>
      </c>
      <c r="AB310" s="129">
        <f t="shared" si="90"/>
        <v>0</v>
      </c>
      <c r="AC310" s="129">
        <f t="shared" si="91"/>
        <v>0</v>
      </c>
      <c r="AD310" s="129">
        <f t="shared" si="92"/>
        <v>1</v>
      </c>
      <c r="AE310" s="127">
        <f t="shared" si="93"/>
        <v>0</v>
      </c>
      <c r="AF310" s="129">
        <f t="shared" si="94"/>
        <v>0</v>
      </c>
      <c r="AG310" s="129">
        <f t="shared" si="95"/>
        <v>0</v>
      </c>
      <c r="AH310" s="129">
        <f t="shared" si="96"/>
        <v>0</v>
      </c>
      <c r="AI310" s="129">
        <f t="shared" si="97"/>
        <v>0</v>
      </c>
      <c r="AJ310" s="130">
        <f t="shared" si="98"/>
        <v>3</v>
      </c>
      <c r="AK310" s="128">
        <f t="shared" si="99"/>
        <v>0</v>
      </c>
      <c r="AL310" s="27">
        <f t="shared" si="100"/>
        <v>0</v>
      </c>
      <c r="AM310" s="27">
        <f t="shared" si="101"/>
        <v>0</v>
      </c>
      <c r="AN310" s="27">
        <f t="shared" si="102"/>
        <v>0</v>
      </c>
      <c r="AO310" s="27">
        <f t="shared" si="103"/>
        <v>0</v>
      </c>
      <c r="AP310" s="28">
        <f t="shared" si="104"/>
        <v>1</v>
      </c>
      <c r="AQ310" s="127">
        <f t="shared" si="105"/>
        <v>0</v>
      </c>
      <c r="AR310" s="177">
        <v>1</v>
      </c>
      <c r="AS310" s="41">
        <f t="shared" si="106"/>
        <v>0</v>
      </c>
      <c r="AT310" s="156">
        <v>5.24</v>
      </c>
      <c r="AU310" s="156" t="s">
        <v>376</v>
      </c>
      <c r="AV310" s="156">
        <v>0</v>
      </c>
      <c r="AW310" s="157">
        <f t="shared" si="107"/>
        <v>1</v>
      </c>
      <c r="AX310" s="146"/>
      <c r="AY310" s="146"/>
      <c r="AZ310" s="146"/>
      <c r="BA310" s="156" t="s">
        <v>662</v>
      </c>
      <c r="BB310" s="158">
        <v>1</v>
      </c>
      <c r="BC310" s="188"/>
      <c r="BD310" s="32">
        <v>1</v>
      </c>
    </row>
    <row r="311" spans="1:56" s="152" customFormat="1" ht="72">
      <c r="A311" s="153" t="s">
        <v>1319</v>
      </c>
      <c r="B311" s="146" t="s">
        <v>19</v>
      </c>
      <c r="C311" s="146" t="s">
        <v>587</v>
      </c>
      <c r="D311" s="146">
        <v>101119</v>
      </c>
      <c r="E311" s="146" t="s">
        <v>588</v>
      </c>
      <c r="F311" s="146" t="s">
        <v>589</v>
      </c>
      <c r="G311" s="146" t="s">
        <v>1411</v>
      </c>
      <c r="H311" s="146">
        <v>1</v>
      </c>
      <c r="I311" s="146">
        <v>3</v>
      </c>
      <c r="J311" s="146" t="s">
        <v>581</v>
      </c>
      <c r="K311" s="146">
        <v>17158043.98</v>
      </c>
      <c r="L311" s="211">
        <v>16937084.620000001</v>
      </c>
      <c r="M311" s="211" t="s">
        <v>185</v>
      </c>
      <c r="N311" s="212">
        <v>1</v>
      </c>
      <c r="O311" s="213">
        <v>45624</v>
      </c>
      <c r="P311" s="213">
        <v>45624</v>
      </c>
      <c r="Q311" s="211" t="s">
        <v>1003</v>
      </c>
      <c r="R311" s="211" t="s">
        <v>1004</v>
      </c>
      <c r="S311" s="213">
        <v>45250</v>
      </c>
      <c r="T311" s="213">
        <v>45259</v>
      </c>
      <c r="U311" s="213">
        <v>45273</v>
      </c>
      <c r="V311" s="213">
        <v>45286</v>
      </c>
      <c r="W311" s="213">
        <v>45296</v>
      </c>
      <c r="X311" s="211" t="s">
        <v>1005</v>
      </c>
      <c r="Y311" s="211" t="s">
        <v>1412</v>
      </c>
      <c r="Z311" s="182">
        <f t="shared" si="88"/>
        <v>0</v>
      </c>
      <c r="AA311" s="182">
        <f t="shared" si="89"/>
        <v>0</v>
      </c>
      <c r="AB311" s="182">
        <f t="shared" si="90"/>
        <v>0</v>
      </c>
      <c r="AC311" s="182">
        <f t="shared" si="91"/>
        <v>0</v>
      </c>
      <c r="AD311" s="182">
        <f t="shared" si="92"/>
        <v>1</v>
      </c>
      <c r="AE311" s="127">
        <f t="shared" si="93"/>
        <v>0</v>
      </c>
      <c r="AF311" s="182">
        <f t="shared" si="94"/>
        <v>0</v>
      </c>
      <c r="AG311" s="182">
        <f t="shared" si="95"/>
        <v>0</v>
      </c>
      <c r="AH311" s="182">
        <f t="shared" si="96"/>
        <v>0</v>
      </c>
      <c r="AI311" s="182">
        <f t="shared" si="97"/>
        <v>0</v>
      </c>
      <c r="AJ311" s="182">
        <f t="shared" si="98"/>
        <v>3</v>
      </c>
      <c r="AK311" s="128">
        <f t="shared" si="99"/>
        <v>0</v>
      </c>
      <c r="AL311" s="182">
        <f t="shared" si="100"/>
        <v>0</v>
      </c>
      <c r="AM311" s="182">
        <f t="shared" si="101"/>
        <v>0</v>
      </c>
      <c r="AN311" s="182">
        <f t="shared" si="102"/>
        <v>0</v>
      </c>
      <c r="AO311" s="182">
        <f t="shared" si="103"/>
        <v>0</v>
      </c>
      <c r="AP311" s="182">
        <f t="shared" si="104"/>
        <v>1</v>
      </c>
      <c r="AQ311" s="127">
        <f t="shared" si="105"/>
        <v>0</v>
      </c>
      <c r="AR311" s="183">
        <v>0.86</v>
      </c>
      <c r="AS311" s="184">
        <f t="shared" si="106"/>
        <v>0.14000000000000001</v>
      </c>
      <c r="AT311" s="156">
        <v>5.25</v>
      </c>
      <c r="AU311" s="146"/>
      <c r="AV311" s="146">
        <v>0</v>
      </c>
      <c r="AW311" s="146"/>
      <c r="AX311" s="146"/>
      <c r="AY311" s="146"/>
      <c r="AZ311" s="146"/>
      <c r="BA311" s="188"/>
      <c r="BB311" s="185">
        <v>2</v>
      </c>
      <c r="BC311" s="188"/>
      <c r="BD311" s="32">
        <v>1</v>
      </c>
    </row>
    <row r="312" spans="1:56" s="152" customFormat="1" ht="72">
      <c r="A312" s="153" t="s">
        <v>1319</v>
      </c>
      <c r="B312" s="146" t="s">
        <v>20</v>
      </c>
      <c r="C312" s="146" t="s">
        <v>250</v>
      </c>
      <c r="D312" s="146">
        <v>102834</v>
      </c>
      <c r="E312" s="146" t="s">
        <v>1413</v>
      </c>
      <c r="F312" s="146" t="s">
        <v>1051</v>
      </c>
      <c r="G312" s="146">
        <v>2</v>
      </c>
      <c r="H312" s="40">
        <v>1</v>
      </c>
      <c r="I312" s="146">
        <v>2</v>
      </c>
      <c r="J312" s="146" t="s">
        <v>842</v>
      </c>
      <c r="K312" s="187">
        <v>15246726.74</v>
      </c>
      <c r="L312" s="211">
        <v>10698569.48</v>
      </c>
      <c r="M312" s="211" t="s">
        <v>185</v>
      </c>
      <c r="N312" s="212">
        <v>1</v>
      </c>
      <c r="O312" s="213" t="s">
        <v>1414</v>
      </c>
      <c r="P312" s="213" t="s">
        <v>1415</v>
      </c>
      <c r="Q312" s="211" t="s">
        <v>1010</v>
      </c>
      <c r="R312" s="211" t="s">
        <v>1416</v>
      </c>
      <c r="S312" s="213" t="s">
        <v>1056</v>
      </c>
      <c r="T312" s="213" t="s">
        <v>1417</v>
      </c>
      <c r="U312" s="213" t="s">
        <v>1058</v>
      </c>
      <c r="V312" s="213" t="s">
        <v>1418</v>
      </c>
      <c r="W312" s="213" t="s">
        <v>1419</v>
      </c>
      <c r="X312" s="211" t="s">
        <v>1012</v>
      </c>
      <c r="Y312" s="211">
        <v>0</v>
      </c>
      <c r="Z312" s="129">
        <f t="shared" si="88"/>
        <v>0</v>
      </c>
      <c r="AA312" s="129">
        <f t="shared" si="89"/>
        <v>0</v>
      </c>
      <c r="AB312" s="129">
        <f t="shared" si="90"/>
        <v>0</v>
      </c>
      <c r="AC312" s="129">
        <f t="shared" si="91"/>
        <v>0</v>
      </c>
      <c r="AD312" s="129">
        <f t="shared" si="92"/>
        <v>1</v>
      </c>
      <c r="AE312" s="127">
        <f t="shared" si="93"/>
        <v>0</v>
      </c>
      <c r="AF312" s="129">
        <f t="shared" si="94"/>
        <v>0</v>
      </c>
      <c r="AG312" s="129">
        <f t="shared" si="95"/>
        <v>0</v>
      </c>
      <c r="AH312" s="129">
        <f t="shared" si="96"/>
        <v>0</v>
      </c>
      <c r="AI312" s="129">
        <f t="shared" si="97"/>
        <v>0</v>
      </c>
      <c r="AJ312" s="130">
        <f t="shared" si="98"/>
        <v>2</v>
      </c>
      <c r="AK312" s="128">
        <f t="shared" si="99"/>
        <v>0</v>
      </c>
      <c r="AL312" s="27">
        <f t="shared" si="100"/>
        <v>0</v>
      </c>
      <c r="AM312" s="27">
        <f t="shared" si="101"/>
        <v>0</v>
      </c>
      <c r="AN312" s="27">
        <f t="shared" si="102"/>
        <v>0</v>
      </c>
      <c r="AO312" s="27">
        <f t="shared" si="103"/>
        <v>0</v>
      </c>
      <c r="AP312" s="28">
        <f t="shared" si="104"/>
        <v>1</v>
      </c>
      <c r="AQ312" s="127">
        <f t="shared" si="105"/>
        <v>0</v>
      </c>
      <c r="AR312" s="177">
        <v>1</v>
      </c>
      <c r="AS312" s="41">
        <f t="shared" si="106"/>
        <v>0</v>
      </c>
      <c r="AT312" s="156">
        <v>5.24</v>
      </c>
      <c r="AU312" s="156" t="s">
        <v>376</v>
      </c>
      <c r="AV312" s="156">
        <v>0</v>
      </c>
      <c r="AW312" s="157">
        <f>H312</f>
        <v>1</v>
      </c>
      <c r="AX312" s="146"/>
      <c r="AY312" s="146"/>
      <c r="AZ312" s="146"/>
      <c r="BA312" s="156" t="s">
        <v>662</v>
      </c>
      <c r="BB312" s="158">
        <v>1</v>
      </c>
      <c r="BC312" s="188"/>
      <c r="BD312" s="32">
        <v>1</v>
      </c>
    </row>
    <row r="313" spans="1:56" s="152" customFormat="1" ht="72">
      <c r="A313" s="153" t="s">
        <v>1319</v>
      </c>
      <c r="B313" s="146" t="s">
        <v>20</v>
      </c>
      <c r="C313" s="146" t="s">
        <v>250</v>
      </c>
      <c r="D313" s="146">
        <v>102917</v>
      </c>
      <c r="E313" s="146" t="s">
        <v>1420</v>
      </c>
      <c r="F313" s="146" t="s">
        <v>1421</v>
      </c>
      <c r="G313" s="146">
        <v>2</v>
      </c>
      <c r="H313" s="40">
        <v>1</v>
      </c>
      <c r="I313" s="146">
        <v>2</v>
      </c>
      <c r="J313" s="146" t="s">
        <v>842</v>
      </c>
      <c r="K313" s="187">
        <v>15246726.74</v>
      </c>
      <c r="L313" s="211">
        <v>15072295.699999999</v>
      </c>
      <c r="M313" s="211" t="s">
        <v>185</v>
      </c>
      <c r="N313" s="212">
        <v>1</v>
      </c>
      <c r="O313" s="213" t="s">
        <v>1422</v>
      </c>
      <c r="P313" s="213" t="s">
        <v>1016</v>
      </c>
      <c r="Q313" s="211" t="s">
        <v>1017</v>
      </c>
      <c r="R313" s="211" t="s">
        <v>1416</v>
      </c>
      <c r="S313" s="213" t="s">
        <v>1056</v>
      </c>
      <c r="T313" s="213" t="s">
        <v>1417</v>
      </c>
      <c r="U313" s="213" t="s">
        <v>1058</v>
      </c>
      <c r="V313" s="213" t="s">
        <v>1418</v>
      </c>
      <c r="W313" s="213" t="s">
        <v>1419</v>
      </c>
      <c r="X313" s="211" t="s">
        <v>1019</v>
      </c>
      <c r="Y313" s="211">
        <v>0</v>
      </c>
      <c r="Z313" s="129">
        <f t="shared" si="88"/>
        <v>0</v>
      </c>
      <c r="AA313" s="129">
        <f t="shared" si="89"/>
        <v>0</v>
      </c>
      <c r="AB313" s="129">
        <f t="shared" si="90"/>
        <v>0</v>
      </c>
      <c r="AC313" s="129">
        <f t="shared" si="91"/>
        <v>0</v>
      </c>
      <c r="AD313" s="129">
        <f t="shared" si="92"/>
        <v>1</v>
      </c>
      <c r="AE313" s="127">
        <f t="shared" si="93"/>
        <v>0</v>
      </c>
      <c r="AF313" s="129">
        <f t="shared" si="94"/>
        <v>0</v>
      </c>
      <c r="AG313" s="129">
        <f t="shared" si="95"/>
        <v>0</v>
      </c>
      <c r="AH313" s="129">
        <f t="shared" si="96"/>
        <v>0</v>
      </c>
      <c r="AI313" s="129">
        <f t="shared" si="97"/>
        <v>0</v>
      </c>
      <c r="AJ313" s="130">
        <f t="shared" si="98"/>
        <v>2</v>
      </c>
      <c r="AK313" s="128">
        <f t="shared" si="99"/>
        <v>0</v>
      </c>
      <c r="AL313" s="27">
        <f t="shared" si="100"/>
        <v>0</v>
      </c>
      <c r="AM313" s="27">
        <f t="shared" si="101"/>
        <v>0</v>
      </c>
      <c r="AN313" s="27">
        <f t="shared" si="102"/>
        <v>0</v>
      </c>
      <c r="AO313" s="27">
        <f t="shared" si="103"/>
        <v>0</v>
      </c>
      <c r="AP313" s="28">
        <f t="shared" si="104"/>
        <v>1</v>
      </c>
      <c r="AQ313" s="127">
        <f t="shared" si="105"/>
        <v>0</v>
      </c>
      <c r="AR313" s="177">
        <v>1</v>
      </c>
      <c r="AS313" s="41">
        <f t="shared" si="106"/>
        <v>0</v>
      </c>
      <c r="AT313" s="156">
        <v>2.2400000000000002</v>
      </c>
      <c r="AU313" s="156" t="s">
        <v>376</v>
      </c>
      <c r="AV313" s="156">
        <v>0</v>
      </c>
      <c r="AW313" s="157">
        <f>H313</f>
        <v>1</v>
      </c>
      <c r="AX313" s="146"/>
      <c r="AY313" s="146"/>
      <c r="AZ313" s="146"/>
      <c r="BA313" s="156" t="s">
        <v>662</v>
      </c>
      <c r="BB313" s="158">
        <v>1</v>
      </c>
      <c r="BC313" s="188"/>
      <c r="BD313" s="32">
        <v>1</v>
      </c>
    </row>
    <row r="314" spans="1:56" s="152" customFormat="1" ht="72">
      <c r="A314" s="153" t="s">
        <v>1319</v>
      </c>
      <c r="B314" s="146" t="s">
        <v>20</v>
      </c>
      <c r="C314" s="146" t="s">
        <v>259</v>
      </c>
      <c r="D314" s="146">
        <v>103988</v>
      </c>
      <c r="E314" s="146" t="s">
        <v>1423</v>
      </c>
      <c r="F314" s="146" t="s">
        <v>261</v>
      </c>
      <c r="G314" s="146">
        <v>0</v>
      </c>
      <c r="H314" s="146">
        <v>1</v>
      </c>
      <c r="I314" s="146">
        <v>2</v>
      </c>
      <c r="J314" s="146" t="s">
        <v>1424</v>
      </c>
      <c r="K314" s="187">
        <v>17170000</v>
      </c>
      <c r="L314" s="211">
        <v>13321708.109999999</v>
      </c>
      <c r="M314" s="211" t="s">
        <v>514</v>
      </c>
      <c r="N314" s="212">
        <v>0.88200000000000001</v>
      </c>
      <c r="O314" s="213">
        <v>45510</v>
      </c>
      <c r="P314" s="213" t="s">
        <v>376</v>
      </c>
      <c r="Q314" s="211" t="s">
        <v>1425</v>
      </c>
      <c r="R314" s="211" t="s">
        <v>1425</v>
      </c>
      <c r="S314" s="213">
        <v>45117</v>
      </c>
      <c r="T314" s="213" t="s">
        <v>1426</v>
      </c>
      <c r="U314" s="213" t="s">
        <v>1427</v>
      </c>
      <c r="V314" s="213">
        <v>45272</v>
      </c>
      <c r="W314" s="213" t="s">
        <v>1428</v>
      </c>
      <c r="X314" s="211" t="s">
        <v>1429</v>
      </c>
      <c r="Y314" s="211" t="s">
        <v>1430</v>
      </c>
      <c r="Z314" s="129">
        <f t="shared" si="88"/>
        <v>0</v>
      </c>
      <c r="AA314" s="129">
        <f t="shared" si="89"/>
        <v>0</v>
      </c>
      <c r="AB314" s="129">
        <f t="shared" si="90"/>
        <v>0</v>
      </c>
      <c r="AC314" s="129">
        <f t="shared" si="91"/>
        <v>1</v>
      </c>
      <c r="AD314" s="129">
        <f t="shared" si="92"/>
        <v>0</v>
      </c>
      <c r="AE314" s="127">
        <f t="shared" si="93"/>
        <v>0</v>
      </c>
      <c r="AF314" s="129">
        <f t="shared" si="94"/>
        <v>0</v>
      </c>
      <c r="AG314" s="129">
        <f t="shared" si="95"/>
        <v>0</v>
      </c>
      <c r="AH314" s="129">
        <f t="shared" si="96"/>
        <v>0</v>
      </c>
      <c r="AI314" s="129">
        <f t="shared" si="97"/>
        <v>2</v>
      </c>
      <c r="AJ314" s="130">
        <f t="shared" si="98"/>
        <v>0</v>
      </c>
      <c r="AK314" s="128">
        <f t="shared" si="99"/>
        <v>0</v>
      </c>
      <c r="AL314" s="27">
        <f t="shared" si="100"/>
        <v>0</v>
      </c>
      <c r="AM314" s="27">
        <f t="shared" si="101"/>
        <v>0</v>
      </c>
      <c r="AN314" s="27">
        <f t="shared" si="102"/>
        <v>0</v>
      </c>
      <c r="AO314" s="27">
        <f t="shared" si="103"/>
        <v>1</v>
      </c>
      <c r="AP314" s="28">
        <f t="shared" si="104"/>
        <v>0</v>
      </c>
      <c r="AQ314" s="127">
        <f t="shared" si="105"/>
        <v>0</v>
      </c>
      <c r="AR314" s="177">
        <v>0.84799999999999998</v>
      </c>
      <c r="AS314" s="41">
        <f t="shared" si="106"/>
        <v>3.400000000000003E-2</v>
      </c>
      <c r="AT314" s="156"/>
      <c r="AU314" s="156" t="s">
        <v>376</v>
      </c>
      <c r="AV314" s="156">
        <v>0</v>
      </c>
      <c r="AW314" s="157">
        <f>H314</f>
        <v>1</v>
      </c>
      <c r="AX314" s="146"/>
      <c r="AY314" s="146"/>
      <c r="AZ314" s="146"/>
      <c r="BA314" s="188"/>
      <c r="BB314" s="158">
        <v>1</v>
      </c>
      <c r="BC314" s="188"/>
      <c r="BD314" s="32">
        <v>1</v>
      </c>
    </row>
    <row r="315" spans="1:56" s="152" customFormat="1" ht="108">
      <c r="A315" s="153" t="s">
        <v>1319</v>
      </c>
      <c r="B315" s="146" t="s">
        <v>20</v>
      </c>
      <c r="C315" s="146" t="s">
        <v>272</v>
      </c>
      <c r="D315" s="146">
        <v>156513</v>
      </c>
      <c r="E315" s="146" t="s">
        <v>1431</v>
      </c>
      <c r="F315" s="146" t="s">
        <v>1432</v>
      </c>
      <c r="G315" s="146">
        <v>0</v>
      </c>
      <c r="H315" s="146">
        <v>1</v>
      </c>
      <c r="I315" s="146">
        <v>3</v>
      </c>
      <c r="J315" s="146" t="s">
        <v>1433</v>
      </c>
      <c r="K315" s="187">
        <v>18077047.82</v>
      </c>
      <c r="L315" s="211">
        <v>17818880.190000001</v>
      </c>
      <c r="M315" s="211" t="s">
        <v>185</v>
      </c>
      <c r="N315" s="212">
        <v>1</v>
      </c>
      <c r="O315" s="213" t="s">
        <v>1434</v>
      </c>
      <c r="P315" s="213" t="s">
        <v>1435</v>
      </c>
      <c r="Q315" s="211" t="s">
        <v>1030</v>
      </c>
      <c r="R315" s="211" t="s">
        <v>1030</v>
      </c>
      <c r="S315" s="213">
        <v>45103</v>
      </c>
      <c r="T315" s="213">
        <v>45110</v>
      </c>
      <c r="U315" s="213">
        <v>45124</v>
      </c>
      <c r="V315" s="213">
        <v>45153</v>
      </c>
      <c r="W315" s="213">
        <v>45182</v>
      </c>
      <c r="X315" s="211" t="s">
        <v>1436</v>
      </c>
      <c r="Y315" s="211" t="s">
        <v>1032</v>
      </c>
      <c r="Z315" s="129">
        <f t="shared" si="88"/>
        <v>0</v>
      </c>
      <c r="AA315" s="129">
        <f t="shared" si="89"/>
        <v>0</v>
      </c>
      <c r="AB315" s="129">
        <f t="shared" si="90"/>
        <v>0</v>
      </c>
      <c r="AC315" s="129">
        <f t="shared" si="91"/>
        <v>0</v>
      </c>
      <c r="AD315" s="129">
        <f t="shared" si="92"/>
        <v>1</v>
      </c>
      <c r="AE315" s="127">
        <f t="shared" si="93"/>
        <v>0</v>
      </c>
      <c r="AF315" s="129">
        <f t="shared" si="94"/>
        <v>0</v>
      </c>
      <c r="AG315" s="129">
        <f t="shared" si="95"/>
        <v>0</v>
      </c>
      <c r="AH315" s="129">
        <f t="shared" si="96"/>
        <v>0</v>
      </c>
      <c r="AI315" s="129">
        <f t="shared" si="97"/>
        <v>0</v>
      </c>
      <c r="AJ315" s="130">
        <f t="shared" si="98"/>
        <v>3</v>
      </c>
      <c r="AK315" s="128">
        <f t="shared" si="99"/>
        <v>0</v>
      </c>
      <c r="AL315" s="27">
        <f t="shared" si="100"/>
        <v>0</v>
      </c>
      <c r="AM315" s="27">
        <f t="shared" si="101"/>
        <v>0</v>
      </c>
      <c r="AN315" s="27">
        <f t="shared" si="102"/>
        <v>0</v>
      </c>
      <c r="AO315" s="27">
        <f t="shared" si="103"/>
        <v>0</v>
      </c>
      <c r="AP315" s="28">
        <f t="shared" si="104"/>
        <v>1</v>
      </c>
      <c r="AQ315" s="127">
        <f t="shared" si="105"/>
        <v>0</v>
      </c>
      <c r="AR315" s="177">
        <v>1</v>
      </c>
      <c r="AS315" s="41">
        <f t="shared" si="106"/>
        <v>0</v>
      </c>
      <c r="AT315" s="156">
        <v>7.24</v>
      </c>
      <c r="AU315" s="156" t="s">
        <v>376</v>
      </c>
      <c r="AV315" s="156">
        <v>0</v>
      </c>
      <c r="AW315" s="157">
        <f>H315</f>
        <v>1</v>
      </c>
      <c r="AX315" s="146"/>
      <c r="AY315" s="146"/>
      <c r="AZ315" s="146"/>
      <c r="BA315" s="188"/>
      <c r="BB315" s="158">
        <v>1</v>
      </c>
      <c r="BC315" s="188"/>
      <c r="BD315" s="32">
        <v>1</v>
      </c>
    </row>
    <row r="316" spans="1:56" s="152" customFormat="1" ht="90">
      <c r="A316" s="153" t="s">
        <v>1319</v>
      </c>
      <c r="B316" s="146" t="s">
        <v>21</v>
      </c>
      <c r="C316" s="146" t="s">
        <v>629</v>
      </c>
      <c r="D316" s="146">
        <v>105195</v>
      </c>
      <c r="E316" s="146" t="s">
        <v>1437</v>
      </c>
      <c r="F316" s="146" t="s">
        <v>1438</v>
      </c>
      <c r="G316" s="146">
        <v>3</v>
      </c>
      <c r="H316" s="146">
        <v>1</v>
      </c>
      <c r="I316" s="146">
        <v>4</v>
      </c>
      <c r="J316" s="146" t="s">
        <v>1439</v>
      </c>
      <c r="K316" s="187">
        <v>17165672.760000002</v>
      </c>
      <c r="L316" s="220">
        <v>16935358.600000001</v>
      </c>
      <c r="M316" s="156" t="s">
        <v>151</v>
      </c>
      <c r="N316" s="212">
        <v>1</v>
      </c>
      <c r="O316" s="221">
        <v>45266</v>
      </c>
      <c r="P316" s="221">
        <v>45358</v>
      </c>
      <c r="Q316" s="146" t="s">
        <v>1440</v>
      </c>
      <c r="R316" s="146" t="s">
        <v>1441</v>
      </c>
      <c r="S316" s="221">
        <v>45096</v>
      </c>
      <c r="T316" s="221">
        <v>45103</v>
      </c>
      <c r="U316" s="221">
        <v>45117</v>
      </c>
      <c r="V316" s="221">
        <v>45121</v>
      </c>
      <c r="W316" s="221">
        <v>45146</v>
      </c>
      <c r="X316" s="146" t="s">
        <v>1442</v>
      </c>
      <c r="Y316" s="146"/>
      <c r="Z316" s="129">
        <f t="shared" si="88"/>
        <v>0</v>
      </c>
      <c r="AA316" s="129">
        <f t="shared" si="89"/>
        <v>0</v>
      </c>
      <c r="AB316" s="129">
        <f t="shared" si="90"/>
        <v>0</v>
      </c>
      <c r="AC316" s="129">
        <f t="shared" si="91"/>
        <v>0</v>
      </c>
      <c r="AD316" s="129">
        <f t="shared" si="92"/>
        <v>1</v>
      </c>
      <c r="AE316" s="127">
        <f t="shared" si="93"/>
        <v>0</v>
      </c>
      <c r="AF316" s="129">
        <f t="shared" si="94"/>
        <v>0</v>
      </c>
      <c r="AG316" s="129">
        <f t="shared" si="95"/>
        <v>0</v>
      </c>
      <c r="AH316" s="129">
        <f t="shared" si="96"/>
        <v>0</v>
      </c>
      <c r="AI316" s="129">
        <f t="shared" si="97"/>
        <v>0</v>
      </c>
      <c r="AJ316" s="130">
        <f t="shared" si="98"/>
        <v>4</v>
      </c>
      <c r="AK316" s="128">
        <f t="shared" si="99"/>
        <v>0</v>
      </c>
      <c r="AL316" s="27">
        <f t="shared" si="100"/>
        <v>0</v>
      </c>
      <c r="AM316" s="27">
        <f t="shared" si="101"/>
        <v>0</v>
      </c>
      <c r="AN316" s="27">
        <f t="shared" si="102"/>
        <v>0</v>
      </c>
      <c r="AO316" s="27">
        <f t="shared" si="103"/>
        <v>0</v>
      </c>
      <c r="AP316" s="28">
        <f t="shared" si="104"/>
        <v>1</v>
      </c>
      <c r="AQ316" s="127">
        <f t="shared" si="105"/>
        <v>0</v>
      </c>
      <c r="AR316" s="177">
        <v>1</v>
      </c>
      <c r="AS316" s="41">
        <f t="shared" si="106"/>
        <v>0</v>
      </c>
      <c r="AT316" s="156">
        <v>3.24</v>
      </c>
      <c r="AU316" s="156" t="s">
        <v>376</v>
      </c>
      <c r="AV316" s="156">
        <v>0</v>
      </c>
      <c r="AW316" s="157">
        <f>H316</f>
        <v>1</v>
      </c>
      <c r="AX316" s="146"/>
      <c r="AY316" s="146"/>
      <c r="AZ316" s="146"/>
      <c r="BA316" s="156" t="s">
        <v>662</v>
      </c>
      <c r="BB316" s="158">
        <v>1</v>
      </c>
      <c r="BC316" s="188"/>
      <c r="BD316" s="32">
        <v>1</v>
      </c>
    </row>
    <row r="317" spans="1:56" s="152" customFormat="1" ht="54">
      <c r="A317" s="153" t="s">
        <v>1319</v>
      </c>
      <c r="B317" s="146" t="s">
        <v>21</v>
      </c>
      <c r="C317" s="146" t="s">
        <v>637</v>
      </c>
      <c r="D317" s="146">
        <v>106511</v>
      </c>
      <c r="E317" s="146" t="s">
        <v>1443</v>
      </c>
      <c r="F317" s="146" t="s">
        <v>1444</v>
      </c>
      <c r="G317" s="146">
        <v>1</v>
      </c>
      <c r="H317" s="146">
        <v>1</v>
      </c>
      <c r="I317" s="146">
        <v>4</v>
      </c>
      <c r="J317" s="146" t="s">
        <v>398</v>
      </c>
      <c r="K317" s="187">
        <v>11801006.92</v>
      </c>
      <c r="L317" s="220"/>
      <c r="M317" s="156" t="s">
        <v>90</v>
      </c>
      <c r="N317" s="212">
        <v>1</v>
      </c>
      <c r="O317" s="221"/>
      <c r="P317" s="221">
        <v>45219</v>
      </c>
      <c r="Q317" s="146"/>
      <c r="R317" s="146"/>
      <c r="S317" s="221">
        <v>45049</v>
      </c>
      <c r="T317" s="221">
        <v>45057</v>
      </c>
      <c r="U317" s="221">
        <v>45070</v>
      </c>
      <c r="V317" s="221">
        <v>45106</v>
      </c>
      <c r="W317" s="221">
        <v>45112</v>
      </c>
      <c r="X317" s="146" t="s">
        <v>1445</v>
      </c>
      <c r="Y317" s="146"/>
      <c r="Z317" s="129">
        <f t="shared" si="88"/>
        <v>0</v>
      </c>
      <c r="AA317" s="129">
        <f t="shared" si="89"/>
        <v>0</v>
      </c>
      <c r="AB317" s="129">
        <f t="shared" si="90"/>
        <v>0</v>
      </c>
      <c r="AC317" s="129">
        <f t="shared" si="91"/>
        <v>0</v>
      </c>
      <c r="AD317" s="129">
        <f t="shared" si="92"/>
        <v>1</v>
      </c>
      <c r="AE317" s="127">
        <f t="shared" si="93"/>
        <v>0</v>
      </c>
      <c r="AF317" s="129">
        <f t="shared" si="94"/>
        <v>0</v>
      </c>
      <c r="AG317" s="129">
        <f t="shared" si="95"/>
        <v>0</v>
      </c>
      <c r="AH317" s="129">
        <f t="shared" si="96"/>
        <v>0</v>
      </c>
      <c r="AI317" s="129">
        <f t="shared" si="97"/>
        <v>0</v>
      </c>
      <c r="AJ317" s="130">
        <f t="shared" si="98"/>
        <v>4</v>
      </c>
      <c r="AK317" s="128">
        <f t="shared" si="99"/>
        <v>0</v>
      </c>
      <c r="AL317" s="27">
        <f t="shared" si="100"/>
        <v>0</v>
      </c>
      <c r="AM317" s="27">
        <f t="shared" si="101"/>
        <v>0</v>
      </c>
      <c r="AN317" s="27">
        <f t="shared" si="102"/>
        <v>0</v>
      </c>
      <c r="AO317" s="27">
        <f t="shared" si="103"/>
        <v>0</v>
      </c>
      <c r="AP317" s="28">
        <f t="shared" si="104"/>
        <v>1</v>
      </c>
      <c r="AQ317" s="127">
        <f t="shared" si="105"/>
        <v>0</v>
      </c>
      <c r="AR317" s="177">
        <v>1</v>
      </c>
      <c r="AS317" s="41">
        <f t="shared" si="106"/>
        <v>0</v>
      </c>
      <c r="AT317" s="156">
        <v>10.24</v>
      </c>
      <c r="AU317" s="156" t="s">
        <v>376</v>
      </c>
      <c r="AV317" s="146">
        <f>H317</f>
        <v>1</v>
      </c>
      <c r="AW317" s="146"/>
      <c r="AX317" s="146"/>
      <c r="AY317" s="146"/>
      <c r="AZ317" s="146"/>
      <c r="BA317" s="188"/>
      <c r="BB317" s="158">
        <v>1</v>
      </c>
      <c r="BC317" s="188"/>
      <c r="BD317" s="32">
        <v>0</v>
      </c>
    </row>
    <row r="318" spans="1:56" s="152" customFormat="1" ht="72">
      <c r="A318" s="153" t="s">
        <v>1319</v>
      </c>
      <c r="B318" s="146" t="s">
        <v>22</v>
      </c>
      <c r="C318" s="146" t="s">
        <v>1086</v>
      </c>
      <c r="D318" s="146">
        <v>107816</v>
      </c>
      <c r="E318" s="146" t="s">
        <v>1446</v>
      </c>
      <c r="F318" s="146" t="s">
        <v>1447</v>
      </c>
      <c r="G318" s="146">
        <v>2</v>
      </c>
      <c r="H318" s="146">
        <v>1</v>
      </c>
      <c r="I318" s="146">
        <v>2</v>
      </c>
      <c r="J318" s="146" t="s">
        <v>394</v>
      </c>
      <c r="K318" s="187">
        <v>17638031.48</v>
      </c>
      <c r="L318" s="211">
        <v>17402609.510000002</v>
      </c>
      <c r="M318" s="211" t="s">
        <v>90</v>
      </c>
      <c r="N318" s="212">
        <v>1</v>
      </c>
      <c r="O318" s="213">
        <v>45405</v>
      </c>
      <c r="P318" s="213">
        <v>45534</v>
      </c>
      <c r="Q318" s="211" t="s">
        <v>1448</v>
      </c>
      <c r="R318" s="211" t="s">
        <v>1449</v>
      </c>
      <c r="S318" s="213">
        <v>45219</v>
      </c>
      <c r="T318" s="213">
        <v>45225</v>
      </c>
      <c r="U318" s="213">
        <v>45236</v>
      </c>
      <c r="V318" s="213">
        <v>45280</v>
      </c>
      <c r="W318" s="213">
        <v>45289</v>
      </c>
      <c r="X318" s="211" t="s">
        <v>1450</v>
      </c>
      <c r="Y318" s="211" t="s">
        <v>1451</v>
      </c>
      <c r="Z318" s="129">
        <f t="shared" si="88"/>
        <v>0</v>
      </c>
      <c r="AA318" s="129">
        <f t="shared" si="89"/>
        <v>0</v>
      </c>
      <c r="AB318" s="129">
        <f t="shared" si="90"/>
        <v>0</v>
      </c>
      <c r="AC318" s="129">
        <f t="shared" si="91"/>
        <v>0</v>
      </c>
      <c r="AD318" s="129">
        <f t="shared" si="92"/>
        <v>1</v>
      </c>
      <c r="AE318" s="127">
        <f t="shared" si="93"/>
        <v>0</v>
      </c>
      <c r="AF318" s="129">
        <f t="shared" si="94"/>
        <v>0</v>
      </c>
      <c r="AG318" s="129">
        <f t="shared" si="95"/>
        <v>0</v>
      </c>
      <c r="AH318" s="129">
        <f t="shared" si="96"/>
        <v>0</v>
      </c>
      <c r="AI318" s="129">
        <f t="shared" si="97"/>
        <v>0</v>
      </c>
      <c r="AJ318" s="130">
        <f t="shared" si="98"/>
        <v>2</v>
      </c>
      <c r="AK318" s="128">
        <f t="shared" si="99"/>
        <v>0</v>
      </c>
      <c r="AL318" s="27">
        <f t="shared" si="100"/>
        <v>0</v>
      </c>
      <c r="AM318" s="27">
        <f t="shared" si="101"/>
        <v>0</v>
      </c>
      <c r="AN318" s="27">
        <f t="shared" si="102"/>
        <v>0</v>
      </c>
      <c r="AO318" s="27">
        <f t="shared" si="103"/>
        <v>0</v>
      </c>
      <c r="AP318" s="28">
        <f t="shared" si="104"/>
        <v>1</v>
      </c>
      <c r="AQ318" s="127">
        <f t="shared" si="105"/>
        <v>0</v>
      </c>
      <c r="AR318" s="177">
        <v>1</v>
      </c>
      <c r="AS318" s="41">
        <f t="shared" si="106"/>
        <v>0</v>
      </c>
      <c r="AT318" s="190">
        <v>9.24</v>
      </c>
      <c r="AU318" s="156" t="s">
        <v>376</v>
      </c>
      <c r="AV318" s="156">
        <v>0</v>
      </c>
      <c r="AW318" s="157">
        <f>H318</f>
        <v>1</v>
      </c>
      <c r="AX318" s="146"/>
      <c r="AY318" s="146"/>
      <c r="AZ318" s="146"/>
      <c r="BA318" s="188"/>
      <c r="BB318" s="158">
        <v>1</v>
      </c>
      <c r="BC318" s="188"/>
      <c r="BD318" s="32">
        <v>1</v>
      </c>
    </row>
    <row r="319" spans="1:56" s="152" customFormat="1" ht="72">
      <c r="A319" s="153" t="s">
        <v>1319</v>
      </c>
      <c r="B319" s="146" t="s">
        <v>22</v>
      </c>
      <c r="C319" s="146" t="s">
        <v>1086</v>
      </c>
      <c r="D319" s="146">
        <v>107663</v>
      </c>
      <c r="E319" s="146" t="s">
        <v>1452</v>
      </c>
      <c r="F319" s="146" t="s">
        <v>1453</v>
      </c>
      <c r="G319" s="146">
        <v>3</v>
      </c>
      <c r="H319" s="146">
        <v>1</v>
      </c>
      <c r="I319" s="146">
        <v>2</v>
      </c>
      <c r="J319" s="146" t="s">
        <v>394</v>
      </c>
      <c r="K319" s="187">
        <v>16047281.48</v>
      </c>
      <c r="L319" s="211">
        <v>15802341.109999999</v>
      </c>
      <c r="M319" s="211" t="s">
        <v>90</v>
      </c>
      <c r="N319" s="212">
        <v>1</v>
      </c>
      <c r="O319" s="213">
        <v>45405</v>
      </c>
      <c r="P319" s="213">
        <v>45534</v>
      </c>
      <c r="Q319" s="211" t="s">
        <v>1454</v>
      </c>
      <c r="R319" s="211" t="s">
        <v>1454</v>
      </c>
      <c r="S319" s="213">
        <v>45219</v>
      </c>
      <c r="T319" s="213">
        <v>45225</v>
      </c>
      <c r="U319" s="213">
        <v>45236</v>
      </c>
      <c r="V319" s="213">
        <v>45280</v>
      </c>
      <c r="W319" s="213">
        <v>45289</v>
      </c>
      <c r="X319" s="211" t="s">
        <v>1450</v>
      </c>
      <c r="Y319" s="211" t="s">
        <v>1451</v>
      </c>
      <c r="Z319" s="129">
        <f t="shared" si="88"/>
        <v>0</v>
      </c>
      <c r="AA319" s="129">
        <f t="shared" si="89"/>
        <v>0</v>
      </c>
      <c r="AB319" s="129">
        <f t="shared" si="90"/>
        <v>0</v>
      </c>
      <c r="AC319" s="129">
        <f t="shared" si="91"/>
        <v>0</v>
      </c>
      <c r="AD319" s="129">
        <f t="shared" si="92"/>
        <v>1</v>
      </c>
      <c r="AE319" s="127">
        <f t="shared" si="93"/>
        <v>0</v>
      </c>
      <c r="AF319" s="129">
        <f t="shared" si="94"/>
        <v>0</v>
      </c>
      <c r="AG319" s="129">
        <f t="shared" si="95"/>
        <v>0</v>
      </c>
      <c r="AH319" s="129">
        <f t="shared" si="96"/>
        <v>0</v>
      </c>
      <c r="AI319" s="129">
        <f t="shared" si="97"/>
        <v>0</v>
      </c>
      <c r="AJ319" s="130">
        <f t="shared" si="98"/>
        <v>2</v>
      </c>
      <c r="AK319" s="128">
        <f t="shared" si="99"/>
        <v>0</v>
      </c>
      <c r="AL319" s="27">
        <f t="shared" si="100"/>
        <v>0</v>
      </c>
      <c r="AM319" s="27">
        <f t="shared" si="101"/>
        <v>0</v>
      </c>
      <c r="AN319" s="27">
        <f t="shared" si="102"/>
        <v>0</v>
      </c>
      <c r="AO319" s="27">
        <f t="shared" si="103"/>
        <v>0</v>
      </c>
      <c r="AP319" s="28">
        <f t="shared" si="104"/>
        <v>1</v>
      </c>
      <c r="AQ319" s="127">
        <f t="shared" si="105"/>
        <v>0</v>
      </c>
      <c r="AR319" s="177">
        <v>1</v>
      </c>
      <c r="AS319" s="41">
        <f t="shared" si="106"/>
        <v>0</v>
      </c>
      <c r="AT319" s="190">
        <v>9.24</v>
      </c>
      <c r="AU319" s="156" t="s">
        <v>376</v>
      </c>
      <c r="AV319" s="156">
        <v>0</v>
      </c>
      <c r="AW319" s="157">
        <f>H319</f>
        <v>1</v>
      </c>
      <c r="AX319" s="146"/>
      <c r="AY319" s="146"/>
      <c r="AZ319" s="146"/>
      <c r="BA319" s="188"/>
      <c r="BB319" s="158">
        <v>1</v>
      </c>
      <c r="BC319" s="188"/>
      <c r="BD319" s="32">
        <v>1</v>
      </c>
    </row>
    <row r="320" spans="1:56" s="152" customFormat="1" ht="72">
      <c r="A320" s="153" t="s">
        <v>1319</v>
      </c>
      <c r="B320" s="146" t="s">
        <v>22</v>
      </c>
      <c r="C320" s="146" t="s">
        <v>278</v>
      </c>
      <c r="D320" s="146">
        <v>501326</v>
      </c>
      <c r="E320" s="146" t="s">
        <v>1455</v>
      </c>
      <c r="F320" s="146" t="s">
        <v>1456</v>
      </c>
      <c r="G320" s="146">
        <v>1</v>
      </c>
      <c r="H320" s="146">
        <v>1</v>
      </c>
      <c r="I320" s="146">
        <v>4</v>
      </c>
      <c r="J320" s="146" t="s">
        <v>192</v>
      </c>
      <c r="K320" s="187">
        <v>25802288.870000001</v>
      </c>
      <c r="L320" s="211">
        <v>25530000</v>
      </c>
      <c r="M320" s="211" t="s">
        <v>90</v>
      </c>
      <c r="N320" s="212">
        <v>1</v>
      </c>
      <c r="O320" s="213">
        <v>45326</v>
      </c>
      <c r="P320" s="213">
        <v>45416</v>
      </c>
      <c r="Q320" s="211" t="s">
        <v>1084</v>
      </c>
      <c r="R320" s="211" t="s">
        <v>1084</v>
      </c>
      <c r="S320" s="213">
        <v>45126</v>
      </c>
      <c r="T320" s="213">
        <v>45079</v>
      </c>
      <c r="U320" s="213">
        <v>45091</v>
      </c>
      <c r="V320" s="213">
        <v>45099</v>
      </c>
      <c r="W320" s="213">
        <v>45119</v>
      </c>
      <c r="X320" s="211" t="s">
        <v>1457</v>
      </c>
      <c r="Y320" s="211">
        <v>0</v>
      </c>
      <c r="Z320" s="129">
        <f t="shared" si="88"/>
        <v>0</v>
      </c>
      <c r="AA320" s="129">
        <f t="shared" si="89"/>
        <v>0</v>
      </c>
      <c r="AB320" s="129">
        <f t="shared" si="90"/>
        <v>0</v>
      </c>
      <c r="AC320" s="129">
        <f t="shared" si="91"/>
        <v>0</v>
      </c>
      <c r="AD320" s="129">
        <f t="shared" si="92"/>
        <v>1</v>
      </c>
      <c r="AE320" s="127">
        <f t="shared" si="93"/>
        <v>0</v>
      </c>
      <c r="AF320" s="129">
        <f t="shared" si="94"/>
        <v>0</v>
      </c>
      <c r="AG320" s="129">
        <f t="shared" si="95"/>
        <v>0</v>
      </c>
      <c r="AH320" s="129">
        <f t="shared" si="96"/>
        <v>0</v>
      </c>
      <c r="AI320" s="129">
        <f t="shared" si="97"/>
        <v>0</v>
      </c>
      <c r="AJ320" s="130">
        <f t="shared" si="98"/>
        <v>4</v>
      </c>
      <c r="AK320" s="128">
        <f t="shared" si="99"/>
        <v>0</v>
      </c>
      <c r="AL320" s="27">
        <f t="shared" si="100"/>
        <v>0</v>
      </c>
      <c r="AM320" s="27">
        <f t="shared" si="101"/>
        <v>0</v>
      </c>
      <c r="AN320" s="27">
        <f t="shared" si="102"/>
        <v>0</v>
      </c>
      <c r="AO320" s="27">
        <f t="shared" si="103"/>
        <v>0</v>
      </c>
      <c r="AP320" s="28">
        <f t="shared" si="104"/>
        <v>1</v>
      </c>
      <c r="AQ320" s="127">
        <f t="shared" si="105"/>
        <v>0</v>
      </c>
      <c r="AR320" s="177">
        <v>1</v>
      </c>
      <c r="AS320" s="41">
        <f t="shared" si="106"/>
        <v>0</v>
      </c>
      <c r="AT320" s="156">
        <v>10.24</v>
      </c>
      <c r="AU320" s="156" t="s">
        <v>376</v>
      </c>
      <c r="AV320" s="146">
        <f>H320</f>
        <v>1</v>
      </c>
      <c r="AW320" s="146"/>
      <c r="AX320" s="146"/>
      <c r="AY320" s="146"/>
      <c r="AZ320" s="146"/>
      <c r="BA320" s="188"/>
      <c r="BB320" s="158">
        <v>1</v>
      </c>
      <c r="BC320" s="188"/>
      <c r="BD320" s="32">
        <v>1</v>
      </c>
    </row>
    <row r="321" spans="1:56" s="152" customFormat="1" ht="90">
      <c r="A321" s="153" t="s">
        <v>1319</v>
      </c>
      <c r="B321" s="146" t="s">
        <v>22</v>
      </c>
      <c r="C321" s="146" t="s">
        <v>278</v>
      </c>
      <c r="D321" s="146">
        <v>109052</v>
      </c>
      <c r="E321" s="146" t="s">
        <v>1458</v>
      </c>
      <c r="F321" s="146" t="s">
        <v>1459</v>
      </c>
      <c r="G321" s="146">
        <v>4</v>
      </c>
      <c r="H321" s="146">
        <v>1</v>
      </c>
      <c r="I321" s="146">
        <v>2</v>
      </c>
      <c r="J321" s="146" t="s">
        <v>1460</v>
      </c>
      <c r="K321" s="187">
        <v>16555387.23</v>
      </c>
      <c r="L321" s="211">
        <v>16375912.859999999</v>
      </c>
      <c r="M321" s="211" t="s">
        <v>90</v>
      </c>
      <c r="N321" s="212">
        <v>1</v>
      </c>
      <c r="O321" s="213">
        <v>45326</v>
      </c>
      <c r="P321" s="213">
        <v>45350</v>
      </c>
      <c r="Q321" s="211" t="s">
        <v>1084</v>
      </c>
      <c r="R321" s="211" t="s">
        <v>1084</v>
      </c>
      <c r="S321" s="213">
        <v>45126</v>
      </c>
      <c r="T321" s="213">
        <v>45079</v>
      </c>
      <c r="U321" s="213">
        <v>45091</v>
      </c>
      <c r="V321" s="213">
        <v>45099</v>
      </c>
      <c r="W321" s="213">
        <v>45119</v>
      </c>
      <c r="X321" s="211" t="s">
        <v>1461</v>
      </c>
      <c r="Y321" s="211">
        <v>0</v>
      </c>
      <c r="Z321" s="129">
        <f t="shared" si="88"/>
        <v>0</v>
      </c>
      <c r="AA321" s="129">
        <f t="shared" si="89"/>
        <v>0</v>
      </c>
      <c r="AB321" s="129">
        <f t="shared" si="90"/>
        <v>0</v>
      </c>
      <c r="AC321" s="129">
        <f t="shared" si="91"/>
        <v>0</v>
      </c>
      <c r="AD321" s="129">
        <f t="shared" si="92"/>
        <v>1</v>
      </c>
      <c r="AE321" s="127">
        <f t="shared" si="93"/>
        <v>0</v>
      </c>
      <c r="AF321" s="129">
        <f t="shared" si="94"/>
        <v>0</v>
      </c>
      <c r="AG321" s="129">
        <f t="shared" si="95"/>
        <v>0</v>
      </c>
      <c r="AH321" s="129">
        <f t="shared" si="96"/>
        <v>0</v>
      </c>
      <c r="AI321" s="129">
        <f t="shared" si="97"/>
        <v>0</v>
      </c>
      <c r="AJ321" s="130">
        <f t="shared" si="98"/>
        <v>2</v>
      </c>
      <c r="AK321" s="128">
        <f t="shared" si="99"/>
        <v>0</v>
      </c>
      <c r="AL321" s="27">
        <f t="shared" si="100"/>
        <v>0</v>
      </c>
      <c r="AM321" s="27">
        <f t="shared" si="101"/>
        <v>0</v>
      </c>
      <c r="AN321" s="27">
        <f t="shared" si="102"/>
        <v>0</v>
      </c>
      <c r="AO321" s="27">
        <f t="shared" si="103"/>
        <v>0</v>
      </c>
      <c r="AP321" s="28">
        <f t="shared" si="104"/>
        <v>1</v>
      </c>
      <c r="AQ321" s="127">
        <f t="shared" si="105"/>
        <v>0</v>
      </c>
      <c r="AR321" s="177">
        <v>1</v>
      </c>
      <c r="AS321" s="41">
        <f t="shared" si="106"/>
        <v>0</v>
      </c>
      <c r="AT321" s="156">
        <v>3.24</v>
      </c>
      <c r="AU321" s="156" t="s">
        <v>376</v>
      </c>
      <c r="AV321" s="146">
        <f>H321</f>
        <v>1</v>
      </c>
      <c r="AW321" s="146"/>
      <c r="AX321" s="146"/>
      <c r="AY321" s="146"/>
      <c r="AZ321" s="146"/>
      <c r="BA321" s="156" t="s">
        <v>662</v>
      </c>
      <c r="BB321" s="158">
        <v>1</v>
      </c>
      <c r="BC321" s="188"/>
      <c r="BD321" s="32">
        <v>1</v>
      </c>
    </row>
    <row r="322" spans="1:56" s="152" customFormat="1" ht="54">
      <c r="A322" s="153" t="s">
        <v>1319</v>
      </c>
      <c r="B322" s="146" t="s">
        <v>22</v>
      </c>
      <c r="C322" s="146" t="s">
        <v>278</v>
      </c>
      <c r="D322" s="146">
        <v>109059</v>
      </c>
      <c r="E322" s="146" t="s">
        <v>1462</v>
      </c>
      <c r="F322" s="146" t="s">
        <v>1459</v>
      </c>
      <c r="G322" s="146">
        <v>4</v>
      </c>
      <c r="H322" s="146">
        <v>1</v>
      </c>
      <c r="I322" s="146">
        <v>2</v>
      </c>
      <c r="J322" s="146" t="s">
        <v>1463</v>
      </c>
      <c r="K322" s="187">
        <v>18146137.23</v>
      </c>
      <c r="L322" s="211">
        <v>17930000</v>
      </c>
      <c r="M322" s="211" t="s">
        <v>90</v>
      </c>
      <c r="N322" s="212">
        <v>1</v>
      </c>
      <c r="O322" s="213">
        <v>45326</v>
      </c>
      <c r="P322" s="213">
        <v>45243</v>
      </c>
      <c r="Q322" s="211" t="s">
        <v>1084</v>
      </c>
      <c r="R322" s="211" t="s">
        <v>1084</v>
      </c>
      <c r="S322" s="213">
        <v>45126</v>
      </c>
      <c r="T322" s="213">
        <v>45079</v>
      </c>
      <c r="U322" s="213">
        <v>45091</v>
      </c>
      <c r="V322" s="213">
        <v>45099</v>
      </c>
      <c r="W322" s="213">
        <v>45119</v>
      </c>
      <c r="X322" s="211" t="s">
        <v>1085</v>
      </c>
      <c r="Y322" s="211">
        <v>0</v>
      </c>
      <c r="Z322" s="129">
        <f t="shared" si="88"/>
        <v>0</v>
      </c>
      <c r="AA322" s="129">
        <f t="shared" si="89"/>
        <v>0</v>
      </c>
      <c r="AB322" s="129">
        <f t="shared" si="90"/>
        <v>0</v>
      </c>
      <c r="AC322" s="129">
        <f t="shared" si="91"/>
        <v>0</v>
      </c>
      <c r="AD322" s="129">
        <f t="shared" si="92"/>
        <v>1</v>
      </c>
      <c r="AE322" s="127">
        <f t="shared" si="93"/>
        <v>0</v>
      </c>
      <c r="AF322" s="129">
        <f t="shared" si="94"/>
        <v>0</v>
      </c>
      <c r="AG322" s="129">
        <f t="shared" si="95"/>
        <v>0</v>
      </c>
      <c r="AH322" s="129">
        <f t="shared" si="96"/>
        <v>0</v>
      </c>
      <c r="AI322" s="129">
        <f t="shared" si="97"/>
        <v>0</v>
      </c>
      <c r="AJ322" s="130">
        <f t="shared" si="98"/>
        <v>2</v>
      </c>
      <c r="AK322" s="128">
        <f t="shared" si="99"/>
        <v>0</v>
      </c>
      <c r="AL322" s="27">
        <f t="shared" si="100"/>
        <v>0</v>
      </c>
      <c r="AM322" s="27">
        <f t="shared" si="101"/>
        <v>0</v>
      </c>
      <c r="AN322" s="27">
        <f t="shared" si="102"/>
        <v>0</v>
      </c>
      <c r="AO322" s="27">
        <f t="shared" si="103"/>
        <v>0</v>
      </c>
      <c r="AP322" s="28">
        <f t="shared" si="104"/>
        <v>1</v>
      </c>
      <c r="AQ322" s="127">
        <f t="shared" si="105"/>
        <v>0</v>
      </c>
      <c r="AR322" s="177">
        <v>1</v>
      </c>
      <c r="AS322" s="41">
        <f t="shared" si="106"/>
        <v>0</v>
      </c>
      <c r="AT322" s="156">
        <v>12.23</v>
      </c>
      <c r="AU322" s="156" t="s">
        <v>376</v>
      </c>
      <c r="AV322" s="146">
        <f>H322</f>
        <v>1</v>
      </c>
      <c r="AW322" s="146"/>
      <c r="AX322" s="146"/>
      <c r="AY322" s="146"/>
      <c r="AZ322" s="146"/>
      <c r="BA322" s="32" t="s">
        <v>123</v>
      </c>
      <c r="BB322" s="158">
        <v>1</v>
      </c>
      <c r="BC322" s="188"/>
      <c r="BD322" s="32">
        <v>0</v>
      </c>
    </row>
    <row r="323" spans="1:56" s="152" customFormat="1" ht="90">
      <c r="A323" s="153" t="s">
        <v>1319</v>
      </c>
      <c r="B323" s="146" t="s">
        <v>22</v>
      </c>
      <c r="C323" s="146" t="s">
        <v>1464</v>
      </c>
      <c r="D323" s="146">
        <v>107764</v>
      </c>
      <c r="E323" s="146" t="s">
        <v>1465</v>
      </c>
      <c r="F323" s="146" t="s">
        <v>1466</v>
      </c>
      <c r="G323" s="146">
        <v>3</v>
      </c>
      <c r="H323" s="146">
        <v>1</v>
      </c>
      <c r="I323" s="146">
        <v>2</v>
      </c>
      <c r="J323" s="146" t="s">
        <v>1467</v>
      </c>
      <c r="K323" s="187">
        <v>17360252.16</v>
      </c>
      <c r="L323" s="211">
        <v>17138185.469999999</v>
      </c>
      <c r="M323" s="211" t="s">
        <v>514</v>
      </c>
      <c r="N323" s="212">
        <v>0.65</v>
      </c>
      <c r="O323" s="213">
        <v>45825</v>
      </c>
      <c r="P323" s="213" t="s">
        <v>649</v>
      </c>
      <c r="Q323" s="211" t="s">
        <v>1468</v>
      </c>
      <c r="R323" s="211" t="s">
        <v>1468</v>
      </c>
      <c r="S323" s="213">
        <v>45534</v>
      </c>
      <c r="T323" s="213">
        <v>45544</v>
      </c>
      <c r="U323" s="213">
        <v>45558</v>
      </c>
      <c r="V323" s="213">
        <v>45573</v>
      </c>
      <c r="W323" s="213">
        <v>45586</v>
      </c>
      <c r="X323" s="211" t="s">
        <v>1469</v>
      </c>
      <c r="Y323" s="211" t="s">
        <v>1470</v>
      </c>
      <c r="Z323" s="129">
        <f t="shared" si="88"/>
        <v>0</v>
      </c>
      <c r="AA323" s="129">
        <f t="shared" si="89"/>
        <v>0</v>
      </c>
      <c r="AB323" s="129">
        <f t="shared" si="90"/>
        <v>0</v>
      </c>
      <c r="AC323" s="129">
        <f t="shared" si="91"/>
        <v>1</v>
      </c>
      <c r="AD323" s="129">
        <f t="shared" si="92"/>
        <v>0</v>
      </c>
      <c r="AE323" s="127">
        <f t="shared" si="93"/>
        <v>0</v>
      </c>
      <c r="AF323" s="129">
        <f t="shared" si="94"/>
        <v>0</v>
      </c>
      <c r="AG323" s="129">
        <f t="shared" si="95"/>
        <v>0</v>
      </c>
      <c r="AH323" s="129">
        <f t="shared" si="96"/>
        <v>0</v>
      </c>
      <c r="AI323" s="129">
        <f t="shared" si="97"/>
        <v>2</v>
      </c>
      <c r="AJ323" s="130">
        <f t="shared" si="98"/>
        <v>0</v>
      </c>
      <c r="AK323" s="128">
        <f t="shared" si="99"/>
        <v>0</v>
      </c>
      <c r="AL323" s="27">
        <f t="shared" si="100"/>
        <v>0</v>
      </c>
      <c r="AM323" s="27">
        <f t="shared" si="101"/>
        <v>0</v>
      </c>
      <c r="AN323" s="27">
        <f t="shared" si="102"/>
        <v>0</v>
      </c>
      <c r="AO323" s="27">
        <f t="shared" si="103"/>
        <v>1</v>
      </c>
      <c r="AP323" s="28">
        <f t="shared" si="104"/>
        <v>0</v>
      </c>
      <c r="AQ323" s="127">
        <f t="shared" si="105"/>
        <v>0</v>
      </c>
      <c r="AR323" s="177">
        <v>0.2</v>
      </c>
      <c r="AS323" s="41">
        <f t="shared" si="106"/>
        <v>0.45</v>
      </c>
      <c r="AT323" s="156"/>
      <c r="AU323" s="156" t="s">
        <v>376</v>
      </c>
      <c r="AV323" s="156">
        <v>0</v>
      </c>
      <c r="AW323" s="157">
        <f>H323</f>
        <v>1</v>
      </c>
      <c r="AX323" s="146"/>
      <c r="AY323" s="146"/>
      <c r="AZ323" s="146"/>
      <c r="BA323" s="188"/>
      <c r="BB323" s="158">
        <v>1</v>
      </c>
      <c r="BC323" s="188"/>
      <c r="BD323" s="32">
        <v>1</v>
      </c>
    </row>
    <row r="324" spans="1:56" s="152" customFormat="1" ht="90">
      <c r="A324" s="153" t="s">
        <v>1319</v>
      </c>
      <c r="B324" s="146" t="s">
        <v>23</v>
      </c>
      <c r="C324" s="146" t="s">
        <v>311</v>
      </c>
      <c r="D324" s="146">
        <v>130206</v>
      </c>
      <c r="E324" s="146" t="s">
        <v>1471</v>
      </c>
      <c r="F324" s="146" t="s">
        <v>1472</v>
      </c>
      <c r="G324" s="146">
        <v>2</v>
      </c>
      <c r="H324" s="146">
        <v>1</v>
      </c>
      <c r="I324" s="146">
        <v>4</v>
      </c>
      <c r="J324" s="146" t="s">
        <v>1473</v>
      </c>
      <c r="K324" s="187">
        <v>20880049.260000002</v>
      </c>
      <c r="L324" s="211">
        <v>20622113.460000001</v>
      </c>
      <c r="M324" s="211" t="s">
        <v>90</v>
      </c>
      <c r="N324" s="212">
        <v>1</v>
      </c>
      <c r="O324" s="213">
        <v>45286</v>
      </c>
      <c r="P324" s="213">
        <v>45280</v>
      </c>
      <c r="Q324" s="211" t="s">
        <v>1095</v>
      </c>
      <c r="R324" s="211" t="s">
        <v>1096</v>
      </c>
      <c r="S324" s="213">
        <v>45035</v>
      </c>
      <c r="T324" s="213">
        <v>45043</v>
      </c>
      <c r="U324" s="213">
        <v>45056</v>
      </c>
      <c r="V324" s="213">
        <v>45065</v>
      </c>
      <c r="W324" s="213">
        <v>45072</v>
      </c>
      <c r="X324" s="211" t="s">
        <v>1097</v>
      </c>
      <c r="Y324" s="211">
        <v>0</v>
      </c>
      <c r="Z324" s="129">
        <f t="shared" si="88"/>
        <v>0</v>
      </c>
      <c r="AA324" s="129">
        <f t="shared" si="89"/>
        <v>0</v>
      </c>
      <c r="AB324" s="129">
        <f t="shared" si="90"/>
        <v>0</v>
      </c>
      <c r="AC324" s="129">
        <f t="shared" si="91"/>
        <v>0</v>
      </c>
      <c r="AD324" s="129">
        <f t="shared" si="92"/>
        <v>1</v>
      </c>
      <c r="AE324" s="127">
        <f t="shared" si="93"/>
        <v>0</v>
      </c>
      <c r="AF324" s="129">
        <f t="shared" si="94"/>
        <v>0</v>
      </c>
      <c r="AG324" s="129">
        <f t="shared" si="95"/>
        <v>0</v>
      </c>
      <c r="AH324" s="129">
        <f t="shared" si="96"/>
        <v>0</v>
      </c>
      <c r="AI324" s="129">
        <f t="shared" si="97"/>
        <v>0</v>
      </c>
      <c r="AJ324" s="130">
        <f t="shared" si="98"/>
        <v>4</v>
      </c>
      <c r="AK324" s="128">
        <f t="shared" si="99"/>
        <v>0</v>
      </c>
      <c r="AL324" s="27">
        <f t="shared" si="100"/>
        <v>0</v>
      </c>
      <c r="AM324" s="27">
        <f t="shared" si="101"/>
        <v>0</v>
      </c>
      <c r="AN324" s="27">
        <f t="shared" si="102"/>
        <v>0</v>
      </c>
      <c r="AO324" s="27">
        <f t="shared" si="103"/>
        <v>0</v>
      </c>
      <c r="AP324" s="28">
        <f t="shared" si="104"/>
        <v>1</v>
      </c>
      <c r="AQ324" s="127">
        <f t="shared" si="105"/>
        <v>0</v>
      </c>
      <c r="AR324" s="177">
        <v>1</v>
      </c>
      <c r="AS324" s="41">
        <f t="shared" si="106"/>
        <v>0</v>
      </c>
      <c r="AT324" s="156">
        <v>2.2400000000000002</v>
      </c>
      <c r="AU324" s="156" t="s">
        <v>376</v>
      </c>
      <c r="AV324" s="146">
        <f>H324</f>
        <v>1</v>
      </c>
      <c r="AW324" s="146"/>
      <c r="AX324" s="146"/>
      <c r="AY324" s="146"/>
      <c r="AZ324" s="146"/>
      <c r="BA324" s="156" t="s">
        <v>662</v>
      </c>
      <c r="BB324" s="158">
        <v>1</v>
      </c>
      <c r="BC324" s="188"/>
      <c r="BD324" s="32">
        <v>1</v>
      </c>
    </row>
    <row r="325" spans="1:56" s="152" customFormat="1" ht="90">
      <c r="A325" s="153" t="s">
        <v>1319</v>
      </c>
      <c r="B325" s="146" t="s">
        <v>23</v>
      </c>
      <c r="C325" s="146" t="s">
        <v>311</v>
      </c>
      <c r="D325" s="146">
        <v>136953</v>
      </c>
      <c r="E325" s="146" t="s">
        <v>1474</v>
      </c>
      <c r="F325" s="146" t="s">
        <v>1472</v>
      </c>
      <c r="G325" s="146">
        <v>2</v>
      </c>
      <c r="H325" s="146">
        <v>1</v>
      </c>
      <c r="I325" s="146">
        <v>4</v>
      </c>
      <c r="J325" s="146" t="s">
        <v>1473</v>
      </c>
      <c r="K325" s="187">
        <v>21303170.780000001</v>
      </c>
      <c r="L325" s="211">
        <v>21050000</v>
      </c>
      <c r="M325" s="211" t="s">
        <v>90</v>
      </c>
      <c r="N325" s="212">
        <v>1</v>
      </c>
      <c r="O325" s="213">
        <v>45316</v>
      </c>
      <c r="P325" s="213">
        <v>45310</v>
      </c>
      <c r="Q325" s="211" t="s">
        <v>1102</v>
      </c>
      <c r="R325" s="211" t="s">
        <v>1103</v>
      </c>
      <c r="S325" s="213">
        <v>45035</v>
      </c>
      <c r="T325" s="213">
        <v>45043</v>
      </c>
      <c r="U325" s="213">
        <v>45056</v>
      </c>
      <c r="V325" s="213">
        <v>45064</v>
      </c>
      <c r="W325" s="213">
        <v>45072</v>
      </c>
      <c r="X325" s="211" t="s">
        <v>1104</v>
      </c>
      <c r="Y325" s="211">
        <v>0</v>
      </c>
      <c r="Z325" s="129">
        <f t="shared" si="88"/>
        <v>0</v>
      </c>
      <c r="AA325" s="129">
        <f t="shared" si="89"/>
        <v>0</v>
      </c>
      <c r="AB325" s="129">
        <f t="shared" si="90"/>
        <v>0</v>
      </c>
      <c r="AC325" s="129">
        <f t="shared" si="91"/>
        <v>0</v>
      </c>
      <c r="AD325" s="129">
        <f t="shared" si="92"/>
        <v>1</v>
      </c>
      <c r="AE325" s="127">
        <f t="shared" si="93"/>
        <v>0</v>
      </c>
      <c r="AF325" s="129">
        <f t="shared" si="94"/>
        <v>0</v>
      </c>
      <c r="AG325" s="129">
        <f t="shared" si="95"/>
        <v>0</v>
      </c>
      <c r="AH325" s="129">
        <f t="shared" si="96"/>
        <v>0</v>
      </c>
      <c r="AI325" s="129">
        <f t="shared" si="97"/>
        <v>0</v>
      </c>
      <c r="AJ325" s="130">
        <f t="shared" si="98"/>
        <v>4</v>
      </c>
      <c r="AK325" s="128">
        <f t="shared" si="99"/>
        <v>0</v>
      </c>
      <c r="AL325" s="27">
        <f t="shared" si="100"/>
        <v>0</v>
      </c>
      <c r="AM325" s="27">
        <f t="shared" si="101"/>
        <v>0</v>
      </c>
      <c r="AN325" s="27">
        <f t="shared" si="102"/>
        <v>0</v>
      </c>
      <c r="AO325" s="27">
        <f t="shared" si="103"/>
        <v>0</v>
      </c>
      <c r="AP325" s="28">
        <f t="shared" si="104"/>
        <v>1</v>
      </c>
      <c r="AQ325" s="127">
        <f t="shared" si="105"/>
        <v>0</v>
      </c>
      <c r="AR325" s="177">
        <v>1</v>
      </c>
      <c r="AS325" s="41">
        <f t="shared" si="106"/>
        <v>0</v>
      </c>
      <c r="AT325" s="156">
        <v>2.2400000000000002</v>
      </c>
      <c r="AU325" s="156" t="s">
        <v>376</v>
      </c>
      <c r="AV325" s="146">
        <f>H325</f>
        <v>1</v>
      </c>
      <c r="AW325" s="146"/>
      <c r="AX325" s="146"/>
      <c r="AY325" s="146"/>
      <c r="AZ325" s="146"/>
      <c r="BA325" s="156" t="s">
        <v>662</v>
      </c>
      <c r="BB325" s="158">
        <v>1</v>
      </c>
      <c r="BC325" s="188"/>
      <c r="BD325" s="32">
        <v>1</v>
      </c>
    </row>
    <row r="326" spans="1:56" s="152" customFormat="1" ht="90">
      <c r="A326" s="153" t="s">
        <v>1319</v>
      </c>
      <c r="B326" s="146" t="s">
        <v>23</v>
      </c>
      <c r="C326" s="146" t="s">
        <v>311</v>
      </c>
      <c r="D326" s="146">
        <v>137123</v>
      </c>
      <c r="E326" s="146" t="s">
        <v>1475</v>
      </c>
      <c r="F326" s="146" t="s">
        <v>326</v>
      </c>
      <c r="G326" s="146">
        <v>2</v>
      </c>
      <c r="H326" s="146">
        <v>1</v>
      </c>
      <c r="I326" s="146">
        <v>4</v>
      </c>
      <c r="J326" s="146" t="s">
        <v>1476</v>
      </c>
      <c r="K326" s="187">
        <v>14291013.26</v>
      </c>
      <c r="L326" s="211">
        <v>14120000</v>
      </c>
      <c r="M326" s="211" t="s">
        <v>90</v>
      </c>
      <c r="N326" s="212">
        <v>1</v>
      </c>
      <c r="O326" s="213">
        <v>45286</v>
      </c>
      <c r="P326" s="213">
        <v>45628</v>
      </c>
      <c r="Q326" s="211" t="s">
        <v>1477</v>
      </c>
      <c r="R326" s="211" t="s">
        <v>1478</v>
      </c>
      <c r="S326" s="213">
        <v>45035</v>
      </c>
      <c r="T326" s="213">
        <v>45043</v>
      </c>
      <c r="U326" s="213">
        <v>45056</v>
      </c>
      <c r="V326" s="213">
        <v>45066</v>
      </c>
      <c r="W326" s="213">
        <v>45072</v>
      </c>
      <c r="X326" s="211" t="s">
        <v>1104</v>
      </c>
      <c r="Y326" s="211">
        <v>0</v>
      </c>
      <c r="Z326" s="129">
        <f t="shared" si="88"/>
        <v>0</v>
      </c>
      <c r="AA326" s="129">
        <f t="shared" si="89"/>
        <v>0</v>
      </c>
      <c r="AB326" s="129">
        <f t="shared" si="90"/>
        <v>0</v>
      </c>
      <c r="AC326" s="129">
        <f t="shared" si="91"/>
        <v>0</v>
      </c>
      <c r="AD326" s="129">
        <f t="shared" si="92"/>
        <v>1</v>
      </c>
      <c r="AE326" s="127">
        <f t="shared" si="93"/>
        <v>0</v>
      </c>
      <c r="AF326" s="129">
        <f t="shared" si="94"/>
        <v>0</v>
      </c>
      <c r="AG326" s="129">
        <f t="shared" si="95"/>
        <v>0</v>
      </c>
      <c r="AH326" s="129">
        <f t="shared" si="96"/>
        <v>0</v>
      </c>
      <c r="AI326" s="129">
        <f t="shared" si="97"/>
        <v>0</v>
      </c>
      <c r="AJ326" s="130">
        <f t="shared" si="98"/>
        <v>4</v>
      </c>
      <c r="AK326" s="128">
        <f t="shared" si="99"/>
        <v>0</v>
      </c>
      <c r="AL326" s="27">
        <f t="shared" si="100"/>
        <v>0</v>
      </c>
      <c r="AM326" s="27">
        <f t="shared" si="101"/>
        <v>0</v>
      </c>
      <c r="AN326" s="27">
        <f t="shared" si="102"/>
        <v>0</v>
      </c>
      <c r="AO326" s="27">
        <f t="shared" si="103"/>
        <v>0</v>
      </c>
      <c r="AP326" s="28">
        <f t="shared" si="104"/>
        <v>1</v>
      </c>
      <c r="AQ326" s="127">
        <f t="shared" si="105"/>
        <v>0</v>
      </c>
      <c r="AR326" s="177">
        <v>1</v>
      </c>
      <c r="AS326" s="41">
        <f t="shared" si="106"/>
        <v>0</v>
      </c>
      <c r="AT326" s="156">
        <v>2.2400000000000002</v>
      </c>
      <c r="AU326" s="156" t="s">
        <v>376</v>
      </c>
      <c r="AV326" s="146">
        <f>H326</f>
        <v>1</v>
      </c>
      <c r="AW326" s="146"/>
      <c r="AX326" s="146"/>
      <c r="AY326" s="146"/>
      <c r="AZ326" s="146"/>
      <c r="BA326" s="156" t="s">
        <v>662</v>
      </c>
      <c r="BB326" s="158">
        <v>1</v>
      </c>
      <c r="BC326" s="188"/>
      <c r="BD326" s="32">
        <v>0</v>
      </c>
    </row>
    <row r="327" spans="1:56" s="152" customFormat="1" ht="72">
      <c r="A327" s="153" t="s">
        <v>1319</v>
      </c>
      <c r="B327" s="146" t="s">
        <v>23</v>
      </c>
      <c r="C327" s="146" t="s">
        <v>334</v>
      </c>
      <c r="D327" s="146">
        <v>171501</v>
      </c>
      <c r="E327" s="146" t="s">
        <v>1479</v>
      </c>
      <c r="F327" s="146" t="s">
        <v>1480</v>
      </c>
      <c r="G327" s="146" t="s">
        <v>1411</v>
      </c>
      <c r="H327" s="146">
        <v>1</v>
      </c>
      <c r="I327" s="146">
        <v>4</v>
      </c>
      <c r="J327" s="146" t="s">
        <v>1481</v>
      </c>
      <c r="K327" s="146">
        <v>22354334.98</v>
      </c>
      <c r="L327" s="211">
        <v>22131576</v>
      </c>
      <c r="M327" s="211" t="s">
        <v>90</v>
      </c>
      <c r="N327" s="212">
        <v>1</v>
      </c>
      <c r="O327" s="213" t="s">
        <v>1482</v>
      </c>
      <c r="P327" s="213" t="s">
        <v>1483</v>
      </c>
      <c r="Q327" s="211" t="s">
        <v>1484</v>
      </c>
      <c r="R327" s="211" t="s">
        <v>1484</v>
      </c>
      <c r="S327" s="213" t="s">
        <v>1485</v>
      </c>
      <c r="T327" s="213" t="s">
        <v>1486</v>
      </c>
      <c r="U327" s="213" t="s">
        <v>1487</v>
      </c>
      <c r="V327" s="213" t="s">
        <v>1488</v>
      </c>
      <c r="W327" s="213" t="s">
        <v>1489</v>
      </c>
      <c r="X327" s="211" t="s">
        <v>342</v>
      </c>
      <c r="Y327" s="211">
        <v>0</v>
      </c>
      <c r="Z327" s="182">
        <f t="shared" si="88"/>
        <v>0</v>
      </c>
      <c r="AA327" s="182">
        <f t="shared" si="89"/>
        <v>0</v>
      </c>
      <c r="AB327" s="182">
        <f t="shared" si="90"/>
        <v>0</v>
      </c>
      <c r="AC327" s="182">
        <f t="shared" si="91"/>
        <v>0</v>
      </c>
      <c r="AD327" s="182">
        <f t="shared" si="92"/>
        <v>1</v>
      </c>
      <c r="AE327" s="127">
        <f t="shared" si="93"/>
        <v>0</v>
      </c>
      <c r="AF327" s="182">
        <f t="shared" si="94"/>
        <v>0</v>
      </c>
      <c r="AG327" s="182">
        <f t="shared" si="95"/>
        <v>0</v>
      </c>
      <c r="AH327" s="182">
        <f t="shared" si="96"/>
        <v>0</v>
      </c>
      <c r="AI327" s="182">
        <f t="shared" si="97"/>
        <v>0</v>
      </c>
      <c r="AJ327" s="182">
        <f t="shared" si="98"/>
        <v>4</v>
      </c>
      <c r="AK327" s="128">
        <f t="shared" si="99"/>
        <v>0</v>
      </c>
      <c r="AL327" s="182">
        <f t="shared" si="100"/>
        <v>0</v>
      </c>
      <c r="AM327" s="182">
        <f t="shared" si="101"/>
        <v>0</v>
      </c>
      <c r="AN327" s="182">
        <f t="shared" si="102"/>
        <v>0</v>
      </c>
      <c r="AO327" s="182">
        <f t="shared" si="103"/>
        <v>0</v>
      </c>
      <c r="AP327" s="182">
        <f t="shared" si="104"/>
        <v>1</v>
      </c>
      <c r="AQ327" s="127">
        <f t="shared" si="105"/>
        <v>0</v>
      </c>
      <c r="AR327" s="183">
        <v>0.9</v>
      </c>
      <c r="AS327" s="184">
        <f t="shared" si="106"/>
        <v>9.9999999999999978E-2</v>
      </c>
      <c r="AT327" s="156">
        <v>5.25</v>
      </c>
      <c r="AU327" s="146"/>
      <c r="AV327" s="146">
        <v>0</v>
      </c>
      <c r="AW327" s="146"/>
      <c r="AX327" s="146"/>
      <c r="AY327" s="146"/>
      <c r="AZ327" s="146"/>
      <c r="BA327" s="188"/>
      <c r="BB327" s="185">
        <v>2</v>
      </c>
      <c r="BC327" s="188"/>
      <c r="BD327" s="32">
        <v>1</v>
      </c>
    </row>
    <row r="328" spans="1:56" s="152" customFormat="1" ht="72">
      <c r="A328" s="153" t="s">
        <v>1319</v>
      </c>
      <c r="B328" s="146" t="s">
        <v>24</v>
      </c>
      <c r="C328" s="146" t="s">
        <v>358</v>
      </c>
      <c r="D328" s="146">
        <v>303714</v>
      </c>
      <c r="E328" s="146" t="s">
        <v>1490</v>
      </c>
      <c r="F328" s="146" t="s">
        <v>1106</v>
      </c>
      <c r="G328" s="146">
        <v>1</v>
      </c>
      <c r="H328" s="146">
        <v>1</v>
      </c>
      <c r="I328" s="146">
        <v>2</v>
      </c>
      <c r="J328" s="146" t="s">
        <v>1491</v>
      </c>
      <c r="K328" s="187">
        <v>17166895.91</v>
      </c>
      <c r="L328" s="211">
        <v>16993668.899999999</v>
      </c>
      <c r="M328" s="211" t="s">
        <v>185</v>
      </c>
      <c r="N328" s="212">
        <v>1</v>
      </c>
      <c r="O328" s="213">
        <v>45245</v>
      </c>
      <c r="P328" s="213">
        <v>45290</v>
      </c>
      <c r="Q328" s="211" t="s">
        <v>1492</v>
      </c>
      <c r="R328" s="211" t="s">
        <v>1493</v>
      </c>
      <c r="S328" s="213">
        <v>45021</v>
      </c>
      <c r="T328" s="213">
        <v>45030</v>
      </c>
      <c r="U328" s="213">
        <v>45043</v>
      </c>
      <c r="V328" s="213">
        <v>45076</v>
      </c>
      <c r="W328" s="213">
        <v>45084</v>
      </c>
      <c r="X328" s="211" t="s">
        <v>366</v>
      </c>
      <c r="Y328" s="211" t="s">
        <v>351</v>
      </c>
      <c r="Z328" s="129">
        <f t="shared" ref="Z328:Z391" si="108">IF($M328="Reverted",1,0)</f>
        <v>0</v>
      </c>
      <c r="AA328" s="129">
        <f t="shared" ref="AA328:AA391" si="109">IF($M328="Not yet started",1,0)</f>
        <v>0</v>
      </c>
      <c r="AB328" s="129">
        <f t="shared" ref="AB328:AB391" si="110">IF($M328="Under Procurement",1,0)</f>
        <v>0</v>
      </c>
      <c r="AC328" s="129">
        <f t="shared" ref="AC328:AC391" si="111">IF($M328="Ongoing",1,0)</f>
        <v>0</v>
      </c>
      <c r="AD328" s="129">
        <f t="shared" ref="AD328:AD391" si="112">IF($M328="Completed",1,0)</f>
        <v>1</v>
      </c>
      <c r="AE328" s="127">
        <f t="shared" ref="AE328:AE391" si="113">IF(OR($M328="Terminated",$M328="Abandoned"),1,0)</f>
        <v>0</v>
      </c>
      <c r="AF328" s="129">
        <f t="shared" ref="AF328:AF391" si="114">IF($Z328=1,$I328,0)</f>
        <v>0</v>
      </c>
      <c r="AG328" s="129">
        <f t="shared" ref="AG328:AG391" si="115">IF($AA328=1,$I328,0)</f>
        <v>0</v>
      </c>
      <c r="AH328" s="129">
        <f t="shared" ref="AH328:AH391" si="116">IF($AB328=1,$I328,0)</f>
        <v>0</v>
      </c>
      <c r="AI328" s="129">
        <f t="shared" ref="AI328:AI391" si="117">IF($AC328=1,$I328,0)</f>
        <v>0</v>
      </c>
      <c r="AJ328" s="130">
        <f t="shared" ref="AJ328:AJ391" si="118">IF($AD328=1,$I328,0)</f>
        <v>2</v>
      </c>
      <c r="AK328" s="128">
        <f t="shared" ref="AK328:AK391" si="119">IF($AE328=1,$I328,0)</f>
        <v>0</v>
      </c>
      <c r="AL328" s="27">
        <f t="shared" ref="AL328:AL391" si="120">IF($M328="Reverted",H328,0)</f>
        <v>0</v>
      </c>
      <c r="AM328" s="27">
        <f t="shared" ref="AM328:AM391" si="121">IF($M328="Not Yet Started",H328,0)</f>
        <v>0</v>
      </c>
      <c r="AN328" s="27">
        <f t="shared" ref="AN328:AN391" si="122">IF($M328="Under Procurement",H328,0)</f>
        <v>0</v>
      </c>
      <c r="AO328" s="27">
        <f t="shared" ref="AO328:AO391" si="123">IF($M328="Ongoing",H328,0)</f>
        <v>0</v>
      </c>
      <c r="AP328" s="28">
        <f t="shared" ref="AP328:AP391" si="124">IF($M328="Completed",H328,0)</f>
        <v>1</v>
      </c>
      <c r="AQ328" s="127">
        <f t="shared" ref="AQ328:AQ391" si="125">IF(OR($M328="Terminated",$M328="Abandoned"),H328,0)</f>
        <v>0</v>
      </c>
      <c r="AR328" s="177">
        <v>1</v>
      </c>
      <c r="AS328" s="41">
        <f t="shared" ref="AS328:AS391" si="126">N328-AR328</f>
        <v>0</v>
      </c>
      <c r="AT328" s="156">
        <v>5.24</v>
      </c>
      <c r="AU328" s="156" t="s">
        <v>376</v>
      </c>
      <c r="AV328" s="146">
        <f>H328</f>
        <v>1</v>
      </c>
      <c r="AW328" s="146"/>
      <c r="AX328" s="146"/>
      <c r="AY328" s="146"/>
      <c r="AZ328" s="146"/>
      <c r="BA328" s="156" t="s">
        <v>662</v>
      </c>
      <c r="BB328" s="158">
        <v>1</v>
      </c>
      <c r="BC328" s="188"/>
      <c r="BD328" s="32">
        <v>1</v>
      </c>
    </row>
    <row r="329" spans="1:56" s="152" customFormat="1" ht="90">
      <c r="A329" s="153" t="s">
        <v>1319</v>
      </c>
      <c r="B329" s="146" t="s">
        <v>24</v>
      </c>
      <c r="C329" s="146" t="s">
        <v>358</v>
      </c>
      <c r="D329" s="146">
        <v>124547</v>
      </c>
      <c r="E329" s="146" t="s">
        <v>1494</v>
      </c>
      <c r="F329" s="146" t="s">
        <v>1495</v>
      </c>
      <c r="G329" s="146" t="s">
        <v>1496</v>
      </c>
      <c r="H329" s="146">
        <v>1</v>
      </c>
      <c r="I329" s="146">
        <v>4</v>
      </c>
      <c r="J329" s="146" t="s">
        <v>1497</v>
      </c>
      <c r="K329" s="146">
        <v>25577846.130000003</v>
      </c>
      <c r="L329" s="211">
        <v>25295175.539999999</v>
      </c>
      <c r="M329" s="211" t="s">
        <v>185</v>
      </c>
      <c r="N329" s="212">
        <v>1</v>
      </c>
      <c r="O329" s="213">
        <v>45473</v>
      </c>
      <c r="P329" s="213">
        <v>45621</v>
      </c>
      <c r="Q329" s="211" t="s">
        <v>1122</v>
      </c>
      <c r="R329" s="211" t="s">
        <v>1123</v>
      </c>
      <c r="S329" s="213" t="s">
        <v>1124</v>
      </c>
      <c r="T329" s="213" t="s">
        <v>1125</v>
      </c>
      <c r="U329" s="213" t="s">
        <v>1126</v>
      </c>
      <c r="V329" s="213" t="s">
        <v>1127</v>
      </c>
      <c r="W329" s="213" t="s">
        <v>1128</v>
      </c>
      <c r="X329" s="211" t="s">
        <v>366</v>
      </c>
      <c r="Y329" s="211" t="s">
        <v>351</v>
      </c>
      <c r="Z329" s="182">
        <f t="shared" si="108"/>
        <v>0</v>
      </c>
      <c r="AA329" s="182">
        <f t="shared" si="109"/>
        <v>0</v>
      </c>
      <c r="AB329" s="182">
        <f t="shared" si="110"/>
        <v>0</v>
      </c>
      <c r="AC329" s="182">
        <f t="shared" si="111"/>
        <v>0</v>
      </c>
      <c r="AD329" s="182">
        <f t="shared" si="112"/>
        <v>1</v>
      </c>
      <c r="AE329" s="127">
        <f t="shared" si="113"/>
        <v>0</v>
      </c>
      <c r="AF329" s="182">
        <f t="shared" si="114"/>
        <v>0</v>
      </c>
      <c r="AG329" s="182">
        <f t="shared" si="115"/>
        <v>0</v>
      </c>
      <c r="AH329" s="182">
        <f t="shared" si="116"/>
        <v>0</v>
      </c>
      <c r="AI329" s="182">
        <f t="shared" si="117"/>
        <v>0</v>
      </c>
      <c r="AJ329" s="182">
        <f t="shared" si="118"/>
        <v>4</v>
      </c>
      <c r="AK329" s="128">
        <f t="shared" si="119"/>
        <v>0</v>
      </c>
      <c r="AL329" s="182">
        <f t="shared" si="120"/>
        <v>0</v>
      </c>
      <c r="AM329" s="182">
        <f t="shared" si="121"/>
        <v>0</v>
      </c>
      <c r="AN329" s="182">
        <f t="shared" si="122"/>
        <v>0</v>
      </c>
      <c r="AO329" s="182">
        <f t="shared" si="123"/>
        <v>0</v>
      </c>
      <c r="AP329" s="182">
        <f t="shared" si="124"/>
        <v>1</v>
      </c>
      <c r="AQ329" s="127">
        <f t="shared" si="125"/>
        <v>0</v>
      </c>
      <c r="AR329" s="183">
        <v>1</v>
      </c>
      <c r="AS329" s="184">
        <f t="shared" si="126"/>
        <v>0</v>
      </c>
      <c r="AT329" s="156">
        <v>7.24</v>
      </c>
      <c r="AU329" s="146"/>
      <c r="AV329" s="146">
        <v>0</v>
      </c>
      <c r="AW329" s="146"/>
      <c r="AX329" s="146"/>
      <c r="AY329" s="146"/>
      <c r="AZ329" s="146"/>
      <c r="BA329" s="188"/>
      <c r="BB329" s="185">
        <v>2</v>
      </c>
      <c r="BC329" s="188"/>
      <c r="BD329" s="32">
        <v>1</v>
      </c>
    </row>
    <row r="330" spans="1:56" s="152" customFormat="1" ht="90">
      <c r="A330" s="153" t="s">
        <v>1319</v>
      </c>
      <c r="B330" s="146" t="s">
        <v>24</v>
      </c>
      <c r="C330" s="146" t="s">
        <v>367</v>
      </c>
      <c r="D330" s="146">
        <v>125307</v>
      </c>
      <c r="E330" s="146" t="s">
        <v>1498</v>
      </c>
      <c r="F330" s="146" t="s">
        <v>1499</v>
      </c>
      <c r="G330" s="146">
        <v>1</v>
      </c>
      <c r="H330" s="146">
        <v>1</v>
      </c>
      <c r="I330" s="146">
        <v>3</v>
      </c>
      <c r="J330" s="146" t="s">
        <v>1500</v>
      </c>
      <c r="K330" s="187">
        <v>19077138.919999998</v>
      </c>
      <c r="L330" s="211">
        <v>18787999.57</v>
      </c>
      <c r="M330" s="211" t="s">
        <v>185</v>
      </c>
      <c r="N330" s="212">
        <v>1</v>
      </c>
      <c r="O330" s="213">
        <v>45234</v>
      </c>
      <c r="P330" s="213">
        <v>45274</v>
      </c>
      <c r="Q330" s="211" t="s">
        <v>1130</v>
      </c>
      <c r="R330" s="211" t="s">
        <v>1130</v>
      </c>
      <c r="S330" s="213">
        <v>45029</v>
      </c>
      <c r="T330" s="213">
        <v>45042</v>
      </c>
      <c r="U330" s="213">
        <v>45054</v>
      </c>
      <c r="V330" s="213">
        <v>45068</v>
      </c>
      <c r="W330" s="213">
        <v>45077</v>
      </c>
      <c r="X330" s="211" t="s">
        <v>371</v>
      </c>
      <c r="Y330" s="211" t="s">
        <v>351</v>
      </c>
      <c r="Z330" s="129">
        <f t="shared" si="108"/>
        <v>0</v>
      </c>
      <c r="AA330" s="129">
        <f t="shared" si="109"/>
        <v>0</v>
      </c>
      <c r="AB330" s="129">
        <f t="shared" si="110"/>
        <v>0</v>
      </c>
      <c r="AC330" s="129">
        <f t="shared" si="111"/>
        <v>0</v>
      </c>
      <c r="AD330" s="129">
        <f t="shared" si="112"/>
        <v>1</v>
      </c>
      <c r="AE330" s="127">
        <f t="shared" si="113"/>
        <v>0</v>
      </c>
      <c r="AF330" s="129">
        <f t="shared" si="114"/>
        <v>0</v>
      </c>
      <c r="AG330" s="129">
        <f t="shared" si="115"/>
        <v>0</v>
      </c>
      <c r="AH330" s="129">
        <f t="shared" si="116"/>
        <v>0</v>
      </c>
      <c r="AI330" s="129">
        <f t="shared" si="117"/>
        <v>0</v>
      </c>
      <c r="AJ330" s="130">
        <f t="shared" si="118"/>
        <v>3</v>
      </c>
      <c r="AK330" s="128">
        <f t="shared" si="119"/>
        <v>0</v>
      </c>
      <c r="AL330" s="27">
        <f t="shared" si="120"/>
        <v>0</v>
      </c>
      <c r="AM330" s="27">
        <f t="shared" si="121"/>
        <v>0</v>
      </c>
      <c r="AN330" s="27">
        <f t="shared" si="122"/>
        <v>0</v>
      </c>
      <c r="AO330" s="27">
        <f t="shared" si="123"/>
        <v>0</v>
      </c>
      <c r="AP330" s="28">
        <f t="shared" si="124"/>
        <v>1</v>
      </c>
      <c r="AQ330" s="127">
        <f t="shared" si="125"/>
        <v>0</v>
      </c>
      <c r="AR330" s="177">
        <v>1</v>
      </c>
      <c r="AS330" s="41">
        <f t="shared" si="126"/>
        <v>0</v>
      </c>
      <c r="AT330" s="156">
        <v>6.24</v>
      </c>
      <c r="AU330" s="156" t="s">
        <v>376</v>
      </c>
      <c r="AV330" s="146">
        <f>H330</f>
        <v>1</v>
      </c>
      <c r="AW330" s="146"/>
      <c r="AX330" s="146"/>
      <c r="AY330" s="146"/>
      <c r="AZ330" s="146"/>
      <c r="BA330" s="156" t="s">
        <v>662</v>
      </c>
      <c r="BB330" s="158">
        <v>1</v>
      </c>
      <c r="BC330" s="188"/>
      <c r="BD330" s="32">
        <v>1</v>
      </c>
    </row>
    <row r="331" spans="1:56" s="152" customFormat="1" ht="90">
      <c r="A331" s="153" t="s">
        <v>1319</v>
      </c>
      <c r="B331" s="146" t="s">
        <v>24</v>
      </c>
      <c r="C331" s="146" t="s">
        <v>367</v>
      </c>
      <c r="D331" s="146">
        <v>124940</v>
      </c>
      <c r="E331" s="146" t="s">
        <v>1501</v>
      </c>
      <c r="F331" s="146" t="s">
        <v>1502</v>
      </c>
      <c r="G331" s="146">
        <v>2</v>
      </c>
      <c r="H331" s="191">
        <v>1</v>
      </c>
      <c r="I331" s="146">
        <v>3</v>
      </c>
      <c r="J331" s="146" t="s">
        <v>1500</v>
      </c>
      <c r="K331" s="192">
        <v>18381376.010000002</v>
      </c>
      <c r="L331" s="211">
        <v>18086919.559999999</v>
      </c>
      <c r="M331" s="211" t="s">
        <v>185</v>
      </c>
      <c r="N331" s="212">
        <v>1</v>
      </c>
      <c r="O331" s="213">
        <v>45234</v>
      </c>
      <c r="P331" s="213">
        <v>45260</v>
      </c>
      <c r="Q331" s="211" t="s">
        <v>1133</v>
      </c>
      <c r="R331" s="211" t="s">
        <v>1133</v>
      </c>
      <c r="S331" s="213">
        <v>45029</v>
      </c>
      <c r="T331" s="213">
        <v>45042</v>
      </c>
      <c r="U331" s="213">
        <v>45054</v>
      </c>
      <c r="V331" s="213">
        <v>45068</v>
      </c>
      <c r="W331" s="213">
        <v>45077</v>
      </c>
      <c r="X331" s="211" t="s">
        <v>371</v>
      </c>
      <c r="Y331" s="211" t="s">
        <v>351</v>
      </c>
      <c r="Z331" s="129">
        <f t="shared" si="108"/>
        <v>0</v>
      </c>
      <c r="AA331" s="129">
        <f t="shared" si="109"/>
        <v>0</v>
      </c>
      <c r="AB331" s="129">
        <f t="shared" si="110"/>
        <v>0</v>
      </c>
      <c r="AC331" s="129">
        <f t="shared" si="111"/>
        <v>0</v>
      </c>
      <c r="AD331" s="129">
        <f t="shared" si="112"/>
        <v>1</v>
      </c>
      <c r="AE331" s="127">
        <f t="shared" si="113"/>
        <v>0</v>
      </c>
      <c r="AF331" s="129">
        <f t="shared" si="114"/>
        <v>0</v>
      </c>
      <c r="AG331" s="129">
        <f t="shared" si="115"/>
        <v>0</v>
      </c>
      <c r="AH331" s="129">
        <f t="shared" si="116"/>
        <v>0</v>
      </c>
      <c r="AI331" s="129">
        <f t="shared" si="117"/>
        <v>0</v>
      </c>
      <c r="AJ331" s="130">
        <f t="shared" si="118"/>
        <v>3</v>
      </c>
      <c r="AK331" s="128">
        <f t="shared" si="119"/>
        <v>0</v>
      </c>
      <c r="AL331" s="27">
        <f t="shared" si="120"/>
        <v>0</v>
      </c>
      <c r="AM331" s="27">
        <f t="shared" si="121"/>
        <v>0</v>
      </c>
      <c r="AN331" s="27">
        <f t="shared" si="122"/>
        <v>0</v>
      </c>
      <c r="AO331" s="27">
        <f t="shared" si="123"/>
        <v>0</v>
      </c>
      <c r="AP331" s="28">
        <f t="shared" si="124"/>
        <v>1</v>
      </c>
      <c r="AQ331" s="127">
        <f t="shared" si="125"/>
        <v>0</v>
      </c>
      <c r="AR331" s="177">
        <v>1</v>
      </c>
      <c r="AS331" s="41">
        <f t="shared" si="126"/>
        <v>0</v>
      </c>
      <c r="AT331" s="156">
        <v>2.2400000000000002</v>
      </c>
      <c r="AU331" s="156" t="s">
        <v>376</v>
      </c>
      <c r="AV331" s="146">
        <f>H331</f>
        <v>1</v>
      </c>
      <c r="AW331" s="146"/>
      <c r="AX331" s="146"/>
      <c r="AY331" s="146"/>
      <c r="AZ331" s="146"/>
      <c r="BA331" s="156" t="s">
        <v>662</v>
      </c>
      <c r="BB331" s="158">
        <v>1</v>
      </c>
      <c r="BC331" s="188"/>
      <c r="BD331" s="32">
        <v>1</v>
      </c>
    </row>
    <row r="332" spans="1:56" s="152" customFormat="1" ht="54">
      <c r="A332" s="153" t="s">
        <v>1319</v>
      </c>
      <c r="B332" s="146" t="s">
        <v>24</v>
      </c>
      <c r="C332" s="146" t="s">
        <v>372</v>
      </c>
      <c r="D332" s="146">
        <v>125854</v>
      </c>
      <c r="E332" s="146" t="s">
        <v>1503</v>
      </c>
      <c r="F332" s="146" t="s">
        <v>1120</v>
      </c>
      <c r="G332" s="146">
        <v>1</v>
      </c>
      <c r="H332" s="146">
        <v>1</v>
      </c>
      <c r="I332" s="146">
        <v>4</v>
      </c>
      <c r="J332" s="146" t="s">
        <v>703</v>
      </c>
      <c r="K332" s="187">
        <v>13320323.48</v>
      </c>
      <c r="L332" s="211">
        <v>11154681.24</v>
      </c>
      <c r="M332" s="211" t="s">
        <v>185</v>
      </c>
      <c r="N332" s="212">
        <v>1</v>
      </c>
      <c r="O332" s="213">
        <v>45234</v>
      </c>
      <c r="P332" s="213" t="s">
        <v>376</v>
      </c>
      <c r="Q332" s="211" t="s">
        <v>1135</v>
      </c>
      <c r="R332" s="211" t="s">
        <v>1135</v>
      </c>
      <c r="S332" s="213">
        <v>45020</v>
      </c>
      <c r="T332" s="213">
        <v>45033</v>
      </c>
      <c r="U332" s="213">
        <v>45044</v>
      </c>
      <c r="V332" s="213">
        <v>45100</v>
      </c>
      <c r="W332" s="213">
        <v>45114</v>
      </c>
      <c r="X332" s="211" t="s">
        <v>1136</v>
      </c>
      <c r="Y332" s="211" t="s">
        <v>351</v>
      </c>
      <c r="Z332" s="129">
        <f t="shared" si="108"/>
        <v>0</v>
      </c>
      <c r="AA332" s="129">
        <f t="shared" si="109"/>
        <v>0</v>
      </c>
      <c r="AB332" s="129">
        <f t="shared" si="110"/>
        <v>0</v>
      </c>
      <c r="AC332" s="129">
        <f t="shared" si="111"/>
        <v>0</v>
      </c>
      <c r="AD332" s="129">
        <f t="shared" si="112"/>
        <v>1</v>
      </c>
      <c r="AE332" s="127">
        <f t="shared" si="113"/>
        <v>0</v>
      </c>
      <c r="AF332" s="129">
        <f t="shared" si="114"/>
        <v>0</v>
      </c>
      <c r="AG332" s="129">
        <f t="shared" si="115"/>
        <v>0</v>
      </c>
      <c r="AH332" s="129">
        <f t="shared" si="116"/>
        <v>0</v>
      </c>
      <c r="AI332" s="129">
        <f t="shared" si="117"/>
        <v>0</v>
      </c>
      <c r="AJ332" s="130">
        <f t="shared" si="118"/>
        <v>4</v>
      </c>
      <c r="AK332" s="128">
        <f t="shared" si="119"/>
        <v>0</v>
      </c>
      <c r="AL332" s="27">
        <f t="shared" si="120"/>
        <v>0</v>
      </c>
      <c r="AM332" s="27">
        <f t="shared" si="121"/>
        <v>0</v>
      </c>
      <c r="AN332" s="27">
        <f t="shared" si="122"/>
        <v>0</v>
      </c>
      <c r="AO332" s="27">
        <f t="shared" si="123"/>
        <v>0</v>
      </c>
      <c r="AP332" s="28">
        <f t="shared" si="124"/>
        <v>1</v>
      </c>
      <c r="AQ332" s="127">
        <f t="shared" si="125"/>
        <v>0</v>
      </c>
      <c r="AR332" s="177">
        <v>1</v>
      </c>
      <c r="AS332" s="41">
        <f t="shared" si="126"/>
        <v>0</v>
      </c>
      <c r="AT332" s="156">
        <v>6.24</v>
      </c>
      <c r="AU332" s="156" t="s">
        <v>376</v>
      </c>
      <c r="AV332" s="156">
        <v>0</v>
      </c>
      <c r="AW332" s="157">
        <f>H332</f>
        <v>1</v>
      </c>
      <c r="AX332" s="146"/>
      <c r="AY332" s="146"/>
      <c r="AZ332" s="146"/>
      <c r="BA332" s="156" t="s">
        <v>662</v>
      </c>
      <c r="BB332" s="158">
        <v>1</v>
      </c>
      <c r="BC332" s="188"/>
      <c r="BD332" s="32">
        <v>0</v>
      </c>
    </row>
    <row r="333" spans="1:56" s="152" customFormat="1" ht="90">
      <c r="A333" s="153" t="s">
        <v>1319</v>
      </c>
      <c r="B333" s="146" t="s">
        <v>25</v>
      </c>
      <c r="C333" s="146" t="s">
        <v>693</v>
      </c>
      <c r="D333" s="146">
        <v>112269</v>
      </c>
      <c r="E333" s="146" t="s">
        <v>1504</v>
      </c>
      <c r="F333" s="146" t="s">
        <v>1505</v>
      </c>
      <c r="G333" s="146">
        <v>2</v>
      </c>
      <c r="H333" s="146">
        <v>1</v>
      </c>
      <c r="I333" s="146">
        <v>2</v>
      </c>
      <c r="J333" s="146" t="s">
        <v>1506</v>
      </c>
      <c r="K333" s="187">
        <v>17976228.27</v>
      </c>
      <c r="L333" s="211">
        <v>17729608.629999999</v>
      </c>
      <c r="M333" s="211" t="s">
        <v>185</v>
      </c>
      <c r="N333" s="212">
        <v>1</v>
      </c>
      <c r="O333" s="213">
        <v>45241</v>
      </c>
      <c r="P333" s="213">
        <v>45348</v>
      </c>
      <c r="Q333" s="211" t="s">
        <v>1507</v>
      </c>
      <c r="R333" s="211" t="s">
        <v>1507</v>
      </c>
      <c r="S333" s="213">
        <v>45054</v>
      </c>
      <c r="T333" s="213">
        <v>45061</v>
      </c>
      <c r="U333" s="213">
        <v>45082</v>
      </c>
      <c r="V333" s="213">
        <v>45093</v>
      </c>
      <c r="W333" s="213">
        <v>45106</v>
      </c>
      <c r="X333" s="211" t="s">
        <v>1508</v>
      </c>
      <c r="Y333" s="211" t="s">
        <v>185</v>
      </c>
      <c r="Z333" s="129">
        <f t="shared" si="108"/>
        <v>0</v>
      </c>
      <c r="AA333" s="129">
        <f t="shared" si="109"/>
        <v>0</v>
      </c>
      <c r="AB333" s="129">
        <f t="shared" si="110"/>
        <v>0</v>
      </c>
      <c r="AC333" s="129">
        <f t="shared" si="111"/>
        <v>0</v>
      </c>
      <c r="AD333" s="129">
        <f t="shared" si="112"/>
        <v>1</v>
      </c>
      <c r="AE333" s="127">
        <f t="shared" si="113"/>
        <v>0</v>
      </c>
      <c r="AF333" s="129">
        <f t="shared" si="114"/>
        <v>0</v>
      </c>
      <c r="AG333" s="129">
        <f t="shared" si="115"/>
        <v>0</v>
      </c>
      <c r="AH333" s="129">
        <f t="shared" si="116"/>
        <v>0</v>
      </c>
      <c r="AI333" s="129">
        <f t="shared" si="117"/>
        <v>0</v>
      </c>
      <c r="AJ333" s="130">
        <f t="shared" si="118"/>
        <v>2</v>
      </c>
      <c r="AK333" s="128">
        <f t="shared" si="119"/>
        <v>0</v>
      </c>
      <c r="AL333" s="27">
        <f t="shared" si="120"/>
        <v>0</v>
      </c>
      <c r="AM333" s="27">
        <f t="shared" si="121"/>
        <v>0</v>
      </c>
      <c r="AN333" s="27">
        <f t="shared" si="122"/>
        <v>0</v>
      </c>
      <c r="AO333" s="27">
        <f t="shared" si="123"/>
        <v>0</v>
      </c>
      <c r="AP333" s="28">
        <f t="shared" si="124"/>
        <v>1</v>
      </c>
      <c r="AQ333" s="127">
        <f t="shared" si="125"/>
        <v>0</v>
      </c>
      <c r="AR333" s="177">
        <v>1</v>
      </c>
      <c r="AS333" s="41">
        <f t="shared" si="126"/>
        <v>0</v>
      </c>
      <c r="AT333" s="156">
        <v>1.24</v>
      </c>
      <c r="AU333" s="156" t="s">
        <v>376</v>
      </c>
      <c r="AV333" s="146">
        <f t="shared" ref="AV333:AV340" si="127">H333</f>
        <v>1</v>
      </c>
      <c r="AW333" s="146"/>
      <c r="AX333" s="146"/>
      <c r="AY333" s="146"/>
      <c r="AZ333" s="146"/>
      <c r="BA333" s="156" t="s">
        <v>662</v>
      </c>
      <c r="BB333" s="158">
        <v>1</v>
      </c>
      <c r="BC333" s="188"/>
      <c r="BD333" s="32">
        <v>0</v>
      </c>
    </row>
    <row r="334" spans="1:56" s="152" customFormat="1" ht="54">
      <c r="A334" s="153" t="s">
        <v>1319</v>
      </c>
      <c r="B334" s="146" t="s">
        <v>25</v>
      </c>
      <c r="C334" s="146" t="s">
        <v>388</v>
      </c>
      <c r="D334" s="146">
        <v>113214</v>
      </c>
      <c r="E334" s="146" t="s">
        <v>707</v>
      </c>
      <c r="F334" s="146" t="s">
        <v>708</v>
      </c>
      <c r="G334" s="146">
        <v>0</v>
      </c>
      <c r="H334" s="146">
        <v>1</v>
      </c>
      <c r="I334" s="146">
        <v>2</v>
      </c>
      <c r="J334" s="146" t="s">
        <v>1509</v>
      </c>
      <c r="K334" s="187">
        <v>7587681.6799999997</v>
      </c>
      <c r="L334" s="211">
        <v>0</v>
      </c>
      <c r="M334" s="211" t="s">
        <v>90</v>
      </c>
      <c r="N334" s="212">
        <v>1</v>
      </c>
      <c r="O334" s="213">
        <v>0</v>
      </c>
      <c r="P334" s="213">
        <v>0</v>
      </c>
      <c r="Q334" s="211">
        <v>0</v>
      </c>
      <c r="R334" s="211">
        <v>0</v>
      </c>
      <c r="S334" s="213">
        <v>0</v>
      </c>
      <c r="T334" s="213">
        <v>0</v>
      </c>
      <c r="U334" s="213">
        <v>0</v>
      </c>
      <c r="V334" s="213">
        <v>0</v>
      </c>
      <c r="W334" s="213">
        <v>0</v>
      </c>
      <c r="X334" s="211">
        <v>0</v>
      </c>
      <c r="Y334" s="211">
        <v>0</v>
      </c>
      <c r="Z334" s="129">
        <f t="shared" si="108"/>
        <v>0</v>
      </c>
      <c r="AA334" s="129">
        <f t="shared" si="109"/>
        <v>0</v>
      </c>
      <c r="AB334" s="129">
        <f t="shared" si="110"/>
        <v>0</v>
      </c>
      <c r="AC334" s="129">
        <f t="shared" si="111"/>
        <v>0</v>
      </c>
      <c r="AD334" s="129">
        <f t="shared" si="112"/>
        <v>1</v>
      </c>
      <c r="AE334" s="127">
        <f t="shared" si="113"/>
        <v>0</v>
      </c>
      <c r="AF334" s="129">
        <f t="shared" si="114"/>
        <v>0</v>
      </c>
      <c r="AG334" s="129">
        <f t="shared" si="115"/>
        <v>0</v>
      </c>
      <c r="AH334" s="129">
        <f t="shared" si="116"/>
        <v>0</v>
      </c>
      <c r="AI334" s="129">
        <f t="shared" si="117"/>
        <v>0</v>
      </c>
      <c r="AJ334" s="130">
        <f t="shared" si="118"/>
        <v>2</v>
      </c>
      <c r="AK334" s="128">
        <f t="shared" si="119"/>
        <v>0</v>
      </c>
      <c r="AL334" s="27">
        <f t="shared" si="120"/>
        <v>0</v>
      </c>
      <c r="AM334" s="27">
        <f t="shared" si="121"/>
        <v>0</v>
      </c>
      <c r="AN334" s="27">
        <f t="shared" si="122"/>
        <v>0</v>
      </c>
      <c r="AO334" s="27">
        <f t="shared" si="123"/>
        <v>0</v>
      </c>
      <c r="AP334" s="28">
        <f t="shared" si="124"/>
        <v>1</v>
      </c>
      <c r="AQ334" s="127">
        <f t="shared" si="125"/>
        <v>0</v>
      </c>
      <c r="AR334" s="177">
        <v>1</v>
      </c>
      <c r="AS334" s="41">
        <f t="shared" si="126"/>
        <v>0</v>
      </c>
      <c r="AT334" s="156">
        <v>3.24</v>
      </c>
      <c r="AU334" s="156" t="s">
        <v>376</v>
      </c>
      <c r="AV334" s="157">
        <f t="shared" si="127"/>
        <v>1</v>
      </c>
      <c r="AW334" s="146"/>
      <c r="AX334" s="146"/>
      <c r="AY334" s="146"/>
      <c r="AZ334" s="146"/>
      <c r="BA334" s="156" t="s">
        <v>662</v>
      </c>
      <c r="BB334" s="158">
        <v>1</v>
      </c>
      <c r="BC334" s="188"/>
      <c r="BD334" s="32">
        <v>0</v>
      </c>
    </row>
    <row r="335" spans="1:56" s="152" customFormat="1" ht="72">
      <c r="A335" s="153" t="s">
        <v>1319</v>
      </c>
      <c r="B335" s="146" t="s">
        <v>25</v>
      </c>
      <c r="C335" s="146" t="s">
        <v>395</v>
      </c>
      <c r="D335" s="146">
        <v>136922</v>
      </c>
      <c r="E335" s="146" t="s">
        <v>1510</v>
      </c>
      <c r="F335" s="146" t="s">
        <v>848</v>
      </c>
      <c r="G335" s="146">
        <v>1</v>
      </c>
      <c r="H335" s="146">
        <v>1</v>
      </c>
      <c r="I335" s="146">
        <v>3</v>
      </c>
      <c r="J335" s="146" t="s">
        <v>1511</v>
      </c>
      <c r="K335" s="187">
        <v>12784616.01</v>
      </c>
      <c r="L335" s="211">
        <v>12631866.08</v>
      </c>
      <c r="M335" s="211" t="s">
        <v>90</v>
      </c>
      <c r="N335" s="212">
        <v>1</v>
      </c>
      <c r="O335" s="213">
        <v>45267</v>
      </c>
      <c r="P335" s="213">
        <v>45301</v>
      </c>
      <c r="Q335" s="211" t="s">
        <v>1146</v>
      </c>
      <c r="R335" s="211" t="s">
        <v>1147</v>
      </c>
      <c r="S335" s="213">
        <v>45057</v>
      </c>
      <c r="T335" s="213">
        <v>45065</v>
      </c>
      <c r="U335" s="213">
        <v>45079</v>
      </c>
      <c r="V335" s="213">
        <v>45110</v>
      </c>
      <c r="W335" s="213">
        <v>45117</v>
      </c>
      <c r="X335" s="211" t="s">
        <v>1512</v>
      </c>
      <c r="Y335" s="211">
        <v>0</v>
      </c>
      <c r="Z335" s="129">
        <f t="shared" si="108"/>
        <v>0</v>
      </c>
      <c r="AA335" s="129">
        <f t="shared" si="109"/>
        <v>0</v>
      </c>
      <c r="AB335" s="129">
        <f t="shared" si="110"/>
        <v>0</v>
      </c>
      <c r="AC335" s="129">
        <f t="shared" si="111"/>
        <v>0</v>
      </c>
      <c r="AD335" s="129">
        <f t="shared" si="112"/>
        <v>1</v>
      </c>
      <c r="AE335" s="127">
        <f t="shared" si="113"/>
        <v>0</v>
      </c>
      <c r="AF335" s="129">
        <f t="shared" si="114"/>
        <v>0</v>
      </c>
      <c r="AG335" s="129">
        <f t="shared" si="115"/>
        <v>0</v>
      </c>
      <c r="AH335" s="129">
        <f t="shared" si="116"/>
        <v>0</v>
      </c>
      <c r="AI335" s="129">
        <f t="shared" si="117"/>
        <v>0</v>
      </c>
      <c r="AJ335" s="130">
        <f t="shared" si="118"/>
        <v>3</v>
      </c>
      <c r="AK335" s="128">
        <f t="shared" si="119"/>
        <v>0</v>
      </c>
      <c r="AL335" s="27">
        <f t="shared" si="120"/>
        <v>0</v>
      </c>
      <c r="AM335" s="27">
        <f t="shared" si="121"/>
        <v>0</v>
      </c>
      <c r="AN335" s="27">
        <f t="shared" si="122"/>
        <v>0</v>
      </c>
      <c r="AO335" s="27">
        <f t="shared" si="123"/>
        <v>0</v>
      </c>
      <c r="AP335" s="28">
        <f t="shared" si="124"/>
        <v>1</v>
      </c>
      <c r="AQ335" s="127">
        <f t="shared" si="125"/>
        <v>0</v>
      </c>
      <c r="AR335" s="177">
        <v>1</v>
      </c>
      <c r="AS335" s="41">
        <f t="shared" si="126"/>
        <v>0</v>
      </c>
      <c r="AT335" s="156">
        <v>1.24</v>
      </c>
      <c r="AU335" s="156" t="s">
        <v>376</v>
      </c>
      <c r="AV335" s="146">
        <f t="shared" si="127"/>
        <v>1</v>
      </c>
      <c r="AW335" s="146"/>
      <c r="AX335" s="146"/>
      <c r="AY335" s="146"/>
      <c r="AZ335" s="146"/>
      <c r="BA335" s="156" t="s">
        <v>662</v>
      </c>
      <c r="BB335" s="158">
        <v>1</v>
      </c>
      <c r="BC335" s="188"/>
      <c r="BD335" s="32">
        <v>0</v>
      </c>
    </row>
    <row r="336" spans="1:56" s="152" customFormat="1" ht="72">
      <c r="A336" s="153" t="s">
        <v>1319</v>
      </c>
      <c r="B336" s="146" t="s">
        <v>25</v>
      </c>
      <c r="C336" s="146" t="s">
        <v>395</v>
      </c>
      <c r="D336" s="146">
        <v>113662</v>
      </c>
      <c r="E336" s="146" t="s">
        <v>1513</v>
      </c>
      <c r="F336" s="146" t="s">
        <v>1514</v>
      </c>
      <c r="G336" s="146">
        <v>2</v>
      </c>
      <c r="H336" s="146">
        <v>1</v>
      </c>
      <c r="I336" s="146">
        <v>3</v>
      </c>
      <c r="J336" s="146" t="s">
        <v>1511</v>
      </c>
      <c r="K336" s="187">
        <v>12784616.01</v>
      </c>
      <c r="L336" s="211">
        <v>12631638.76</v>
      </c>
      <c r="M336" s="211" t="s">
        <v>90</v>
      </c>
      <c r="N336" s="212">
        <v>1</v>
      </c>
      <c r="O336" s="213">
        <v>45263</v>
      </c>
      <c r="P336" s="213">
        <v>45307</v>
      </c>
      <c r="Q336" s="211" t="s">
        <v>1146</v>
      </c>
      <c r="R336" s="211" t="s">
        <v>1153</v>
      </c>
      <c r="S336" s="213">
        <v>45057</v>
      </c>
      <c r="T336" s="213">
        <v>45065</v>
      </c>
      <c r="U336" s="213">
        <v>45079</v>
      </c>
      <c r="V336" s="213">
        <v>45110</v>
      </c>
      <c r="W336" s="213">
        <v>45113</v>
      </c>
      <c r="X336" s="211" t="s">
        <v>1515</v>
      </c>
      <c r="Y336" s="211">
        <v>0</v>
      </c>
      <c r="Z336" s="129">
        <f t="shared" si="108"/>
        <v>0</v>
      </c>
      <c r="AA336" s="129">
        <f t="shared" si="109"/>
        <v>0</v>
      </c>
      <c r="AB336" s="129">
        <f t="shared" si="110"/>
        <v>0</v>
      </c>
      <c r="AC336" s="129">
        <f t="shared" si="111"/>
        <v>0</v>
      </c>
      <c r="AD336" s="129">
        <f t="shared" si="112"/>
        <v>1</v>
      </c>
      <c r="AE336" s="127">
        <f t="shared" si="113"/>
        <v>0</v>
      </c>
      <c r="AF336" s="129">
        <f t="shared" si="114"/>
        <v>0</v>
      </c>
      <c r="AG336" s="129">
        <f t="shared" si="115"/>
        <v>0</v>
      </c>
      <c r="AH336" s="129">
        <f t="shared" si="116"/>
        <v>0</v>
      </c>
      <c r="AI336" s="129">
        <f t="shared" si="117"/>
        <v>0</v>
      </c>
      <c r="AJ336" s="130">
        <f t="shared" si="118"/>
        <v>3</v>
      </c>
      <c r="AK336" s="128">
        <f t="shared" si="119"/>
        <v>0</v>
      </c>
      <c r="AL336" s="27">
        <f t="shared" si="120"/>
        <v>0</v>
      </c>
      <c r="AM336" s="27">
        <f t="shared" si="121"/>
        <v>0</v>
      </c>
      <c r="AN336" s="27">
        <f t="shared" si="122"/>
        <v>0</v>
      </c>
      <c r="AO336" s="27">
        <f t="shared" si="123"/>
        <v>0</v>
      </c>
      <c r="AP336" s="28">
        <f t="shared" si="124"/>
        <v>1</v>
      </c>
      <c r="AQ336" s="127">
        <f t="shared" si="125"/>
        <v>0</v>
      </c>
      <c r="AR336" s="177">
        <v>1</v>
      </c>
      <c r="AS336" s="41">
        <f t="shared" si="126"/>
        <v>0</v>
      </c>
      <c r="AT336" s="156">
        <v>3.24</v>
      </c>
      <c r="AU336" s="156" t="s">
        <v>376</v>
      </c>
      <c r="AV336" s="146">
        <f t="shared" si="127"/>
        <v>1</v>
      </c>
      <c r="AW336" s="146"/>
      <c r="AX336" s="146"/>
      <c r="AY336" s="146"/>
      <c r="AZ336" s="146"/>
      <c r="BA336" s="156" t="s">
        <v>662</v>
      </c>
      <c r="BB336" s="158">
        <v>1</v>
      </c>
      <c r="BC336" s="188"/>
      <c r="BD336" s="32">
        <v>0</v>
      </c>
    </row>
    <row r="337" spans="1:56" s="152" customFormat="1" ht="72">
      <c r="A337" s="153" t="s">
        <v>1319</v>
      </c>
      <c r="B337" s="146" t="s">
        <v>25</v>
      </c>
      <c r="C337" s="146" t="s">
        <v>395</v>
      </c>
      <c r="D337" s="146">
        <v>501528</v>
      </c>
      <c r="E337" s="146" t="s">
        <v>1516</v>
      </c>
      <c r="F337" s="146" t="s">
        <v>1517</v>
      </c>
      <c r="G337" s="146">
        <v>2</v>
      </c>
      <c r="H337" s="146">
        <v>1</v>
      </c>
      <c r="I337" s="146">
        <v>3</v>
      </c>
      <c r="J337" s="146" t="s">
        <v>1511</v>
      </c>
      <c r="K337" s="187">
        <v>12784616.01</v>
      </c>
      <c r="L337" s="211">
        <v>12632137.16</v>
      </c>
      <c r="M337" s="211" t="s">
        <v>90</v>
      </c>
      <c r="N337" s="212">
        <v>1</v>
      </c>
      <c r="O337" s="213">
        <v>45270</v>
      </c>
      <c r="P337" s="213">
        <v>45383</v>
      </c>
      <c r="Q337" s="211" t="s">
        <v>1146</v>
      </c>
      <c r="R337" s="211" t="s">
        <v>1518</v>
      </c>
      <c r="S337" s="213">
        <v>45057</v>
      </c>
      <c r="T337" s="213">
        <v>45065</v>
      </c>
      <c r="U337" s="213">
        <v>45079</v>
      </c>
      <c r="V337" s="213">
        <v>45110</v>
      </c>
      <c r="W337" s="213">
        <v>45120</v>
      </c>
      <c r="X337" s="211" t="s">
        <v>1519</v>
      </c>
      <c r="Y337" s="211">
        <v>0</v>
      </c>
      <c r="Z337" s="129">
        <f t="shared" si="108"/>
        <v>0</v>
      </c>
      <c r="AA337" s="129">
        <f t="shared" si="109"/>
        <v>0</v>
      </c>
      <c r="AB337" s="129">
        <f t="shared" si="110"/>
        <v>0</v>
      </c>
      <c r="AC337" s="129">
        <f t="shared" si="111"/>
        <v>0</v>
      </c>
      <c r="AD337" s="129">
        <f t="shared" si="112"/>
        <v>1</v>
      </c>
      <c r="AE337" s="127">
        <f t="shared" si="113"/>
        <v>0</v>
      </c>
      <c r="AF337" s="129">
        <f t="shared" si="114"/>
        <v>0</v>
      </c>
      <c r="AG337" s="129">
        <f t="shared" si="115"/>
        <v>0</v>
      </c>
      <c r="AH337" s="129">
        <f t="shared" si="116"/>
        <v>0</v>
      </c>
      <c r="AI337" s="129">
        <f t="shared" si="117"/>
        <v>0</v>
      </c>
      <c r="AJ337" s="130">
        <f t="shared" si="118"/>
        <v>3</v>
      </c>
      <c r="AK337" s="128">
        <f t="shared" si="119"/>
        <v>0</v>
      </c>
      <c r="AL337" s="27">
        <f t="shared" si="120"/>
        <v>0</v>
      </c>
      <c r="AM337" s="27">
        <f t="shared" si="121"/>
        <v>0</v>
      </c>
      <c r="AN337" s="27">
        <f t="shared" si="122"/>
        <v>0</v>
      </c>
      <c r="AO337" s="27">
        <f t="shared" si="123"/>
        <v>0</v>
      </c>
      <c r="AP337" s="28">
        <f t="shared" si="124"/>
        <v>1</v>
      </c>
      <c r="AQ337" s="127">
        <f t="shared" si="125"/>
        <v>0</v>
      </c>
      <c r="AR337" s="177">
        <v>1</v>
      </c>
      <c r="AS337" s="41">
        <f t="shared" si="126"/>
        <v>0</v>
      </c>
      <c r="AT337" s="156">
        <v>5.24</v>
      </c>
      <c r="AU337" s="156" t="s">
        <v>376</v>
      </c>
      <c r="AV337" s="146">
        <f t="shared" si="127"/>
        <v>1</v>
      </c>
      <c r="AW337" s="146"/>
      <c r="AX337" s="146"/>
      <c r="AY337" s="146"/>
      <c r="AZ337" s="146"/>
      <c r="BA337" s="156" t="s">
        <v>662</v>
      </c>
      <c r="BB337" s="158">
        <v>1</v>
      </c>
      <c r="BC337" s="188"/>
      <c r="BD337" s="32">
        <v>0</v>
      </c>
    </row>
    <row r="338" spans="1:56" s="152" customFormat="1" ht="72">
      <c r="A338" s="153" t="s">
        <v>1319</v>
      </c>
      <c r="B338" s="146" t="s">
        <v>25</v>
      </c>
      <c r="C338" s="146" t="s">
        <v>395</v>
      </c>
      <c r="D338" s="146">
        <v>501545</v>
      </c>
      <c r="E338" s="146" t="s">
        <v>1520</v>
      </c>
      <c r="F338" s="146" t="s">
        <v>1521</v>
      </c>
      <c r="G338" s="146">
        <v>3</v>
      </c>
      <c r="H338" s="146">
        <v>1</v>
      </c>
      <c r="I338" s="146">
        <v>3</v>
      </c>
      <c r="J338" s="146" t="s">
        <v>1511</v>
      </c>
      <c r="K338" s="187">
        <v>14029531.76</v>
      </c>
      <c r="L338" s="211">
        <v>13867265.99</v>
      </c>
      <c r="M338" s="211" t="s">
        <v>90</v>
      </c>
      <c r="N338" s="212">
        <v>1</v>
      </c>
      <c r="O338" s="213">
        <v>45262</v>
      </c>
      <c r="P338" s="213">
        <v>45306</v>
      </c>
      <c r="Q338" s="211" t="s">
        <v>1146</v>
      </c>
      <c r="R338" s="211" t="s">
        <v>1522</v>
      </c>
      <c r="S338" s="213">
        <v>45057</v>
      </c>
      <c r="T338" s="213">
        <v>45065</v>
      </c>
      <c r="U338" s="213">
        <v>45079</v>
      </c>
      <c r="V338" s="213">
        <v>45110</v>
      </c>
      <c r="W338" s="213">
        <v>45112</v>
      </c>
      <c r="X338" s="211" t="s">
        <v>1523</v>
      </c>
      <c r="Y338" s="211">
        <v>0</v>
      </c>
      <c r="Z338" s="129">
        <f t="shared" si="108"/>
        <v>0</v>
      </c>
      <c r="AA338" s="129">
        <f t="shared" si="109"/>
        <v>0</v>
      </c>
      <c r="AB338" s="129">
        <f t="shared" si="110"/>
        <v>0</v>
      </c>
      <c r="AC338" s="129">
        <f t="shared" si="111"/>
        <v>0</v>
      </c>
      <c r="AD338" s="129">
        <f t="shared" si="112"/>
        <v>1</v>
      </c>
      <c r="AE338" s="127">
        <f t="shared" si="113"/>
        <v>0</v>
      </c>
      <c r="AF338" s="129">
        <f t="shared" si="114"/>
        <v>0</v>
      </c>
      <c r="AG338" s="129">
        <f t="shared" si="115"/>
        <v>0</v>
      </c>
      <c r="AH338" s="129">
        <f t="shared" si="116"/>
        <v>0</v>
      </c>
      <c r="AI338" s="129">
        <f t="shared" si="117"/>
        <v>0</v>
      </c>
      <c r="AJ338" s="130">
        <f t="shared" si="118"/>
        <v>3</v>
      </c>
      <c r="AK338" s="128">
        <f t="shared" si="119"/>
        <v>0</v>
      </c>
      <c r="AL338" s="27">
        <f t="shared" si="120"/>
        <v>0</v>
      </c>
      <c r="AM338" s="27">
        <f t="shared" si="121"/>
        <v>0</v>
      </c>
      <c r="AN338" s="27">
        <f t="shared" si="122"/>
        <v>0</v>
      </c>
      <c r="AO338" s="27">
        <f t="shared" si="123"/>
        <v>0</v>
      </c>
      <c r="AP338" s="28">
        <f t="shared" si="124"/>
        <v>1</v>
      </c>
      <c r="AQ338" s="127">
        <f t="shared" si="125"/>
        <v>0</v>
      </c>
      <c r="AR338" s="177">
        <v>1</v>
      </c>
      <c r="AS338" s="41">
        <f t="shared" si="126"/>
        <v>0</v>
      </c>
      <c r="AT338" s="156">
        <v>5.24</v>
      </c>
      <c r="AU338" s="156" t="s">
        <v>376</v>
      </c>
      <c r="AV338" s="146">
        <f t="shared" si="127"/>
        <v>1</v>
      </c>
      <c r="AW338" s="146"/>
      <c r="AX338" s="146"/>
      <c r="AY338" s="146"/>
      <c r="AZ338" s="146"/>
      <c r="BA338" s="156" t="s">
        <v>662</v>
      </c>
      <c r="BB338" s="158">
        <v>1</v>
      </c>
      <c r="BC338" s="188"/>
      <c r="BD338" s="32">
        <v>0</v>
      </c>
    </row>
    <row r="339" spans="1:56" s="152" customFormat="1" ht="54">
      <c r="A339" s="153" t="s">
        <v>1319</v>
      </c>
      <c r="B339" s="146" t="s">
        <v>25</v>
      </c>
      <c r="C339" s="146" t="s">
        <v>395</v>
      </c>
      <c r="D339" s="146">
        <v>113531</v>
      </c>
      <c r="E339" s="146" t="s">
        <v>1524</v>
      </c>
      <c r="F339" s="146" t="s">
        <v>1525</v>
      </c>
      <c r="G339" s="146">
        <v>3</v>
      </c>
      <c r="H339" s="146">
        <v>1</v>
      </c>
      <c r="I339" s="146">
        <v>2</v>
      </c>
      <c r="J339" s="146" t="s">
        <v>1509</v>
      </c>
      <c r="K339" s="187">
        <v>8597681.6900000013</v>
      </c>
      <c r="L339" s="211">
        <v>8496949.8499999996</v>
      </c>
      <c r="M339" s="211" t="s">
        <v>90</v>
      </c>
      <c r="N339" s="212">
        <v>1</v>
      </c>
      <c r="O339" s="213">
        <v>45270</v>
      </c>
      <c r="P339" s="213">
        <v>45272</v>
      </c>
      <c r="Q339" s="211" t="s">
        <v>1146</v>
      </c>
      <c r="R339" s="211" t="s">
        <v>1526</v>
      </c>
      <c r="S339" s="213">
        <v>45057</v>
      </c>
      <c r="T339" s="213">
        <v>45065</v>
      </c>
      <c r="U339" s="213">
        <v>45079</v>
      </c>
      <c r="V339" s="213">
        <v>45110</v>
      </c>
      <c r="W339" s="213">
        <v>45120</v>
      </c>
      <c r="X339" s="211" t="s">
        <v>1519</v>
      </c>
      <c r="Y339" s="211">
        <v>0</v>
      </c>
      <c r="Z339" s="129">
        <f t="shared" si="108"/>
        <v>0</v>
      </c>
      <c r="AA339" s="129">
        <f t="shared" si="109"/>
        <v>0</v>
      </c>
      <c r="AB339" s="129">
        <f t="shared" si="110"/>
        <v>0</v>
      </c>
      <c r="AC339" s="129">
        <f t="shared" si="111"/>
        <v>0</v>
      </c>
      <c r="AD339" s="129">
        <f t="shared" si="112"/>
        <v>1</v>
      </c>
      <c r="AE339" s="127">
        <f t="shared" si="113"/>
        <v>0</v>
      </c>
      <c r="AF339" s="129">
        <f t="shared" si="114"/>
        <v>0</v>
      </c>
      <c r="AG339" s="129">
        <f t="shared" si="115"/>
        <v>0</v>
      </c>
      <c r="AH339" s="129">
        <f t="shared" si="116"/>
        <v>0</v>
      </c>
      <c r="AI339" s="129">
        <f t="shared" si="117"/>
        <v>0</v>
      </c>
      <c r="AJ339" s="130">
        <f t="shared" si="118"/>
        <v>2</v>
      </c>
      <c r="AK339" s="128">
        <f t="shared" si="119"/>
        <v>0</v>
      </c>
      <c r="AL339" s="27">
        <f t="shared" si="120"/>
        <v>0</v>
      </c>
      <c r="AM339" s="27">
        <f t="shared" si="121"/>
        <v>0</v>
      </c>
      <c r="AN339" s="27">
        <f t="shared" si="122"/>
        <v>0</v>
      </c>
      <c r="AO339" s="27">
        <f t="shared" si="123"/>
        <v>0</v>
      </c>
      <c r="AP339" s="28">
        <f t="shared" si="124"/>
        <v>1</v>
      </c>
      <c r="AQ339" s="127">
        <f t="shared" si="125"/>
        <v>0</v>
      </c>
      <c r="AR339" s="177">
        <v>1</v>
      </c>
      <c r="AS339" s="41">
        <f t="shared" si="126"/>
        <v>0</v>
      </c>
      <c r="AT339" s="156">
        <v>1.24</v>
      </c>
      <c r="AU339" s="156" t="s">
        <v>376</v>
      </c>
      <c r="AV339" s="146">
        <f t="shared" si="127"/>
        <v>1</v>
      </c>
      <c r="AW339" s="146"/>
      <c r="AX339" s="146"/>
      <c r="AY339" s="146"/>
      <c r="AZ339" s="146"/>
      <c r="BA339" s="156" t="s">
        <v>662</v>
      </c>
      <c r="BB339" s="158">
        <v>1</v>
      </c>
      <c r="BC339" s="188"/>
      <c r="BD339" s="32">
        <v>0</v>
      </c>
    </row>
    <row r="340" spans="1:56" s="152" customFormat="1" ht="72">
      <c r="A340" s="153" t="s">
        <v>1319</v>
      </c>
      <c r="B340" s="146" t="s">
        <v>25</v>
      </c>
      <c r="C340" s="146" t="s">
        <v>395</v>
      </c>
      <c r="D340" s="146">
        <v>302123</v>
      </c>
      <c r="E340" s="146" t="s">
        <v>1527</v>
      </c>
      <c r="F340" s="146" t="s">
        <v>1528</v>
      </c>
      <c r="G340" s="146">
        <v>3</v>
      </c>
      <c r="H340" s="146">
        <v>1</v>
      </c>
      <c r="I340" s="146">
        <v>3</v>
      </c>
      <c r="J340" s="146" t="s">
        <v>1511</v>
      </c>
      <c r="K340" s="187">
        <v>13996557.549999999</v>
      </c>
      <c r="L340" s="211">
        <v>13831624.51</v>
      </c>
      <c r="M340" s="211" t="s">
        <v>90</v>
      </c>
      <c r="N340" s="212">
        <v>1</v>
      </c>
      <c r="O340" s="213">
        <v>45636</v>
      </c>
      <c r="P340" s="213">
        <v>45306</v>
      </c>
      <c r="Q340" s="211" t="s">
        <v>1146</v>
      </c>
      <c r="R340" s="211" t="s">
        <v>1529</v>
      </c>
      <c r="S340" s="213">
        <v>45057</v>
      </c>
      <c r="T340" s="213">
        <v>45065</v>
      </c>
      <c r="U340" s="213">
        <v>45079</v>
      </c>
      <c r="V340" s="213">
        <v>45110</v>
      </c>
      <c r="W340" s="213">
        <v>45120</v>
      </c>
      <c r="X340" s="211" t="s">
        <v>1519</v>
      </c>
      <c r="Y340" s="211">
        <v>0</v>
      </c>
      <c r="Z340" s="129">
        <f t="shared" si="108"/>
        <v>0</v>
      </c>
      <c r="AA340" s="129">
        <f t="shared" si="109"/>
        <v>0</v>
      </c>
      <c r="AB340" s="129">
        <f t="shared" si="110"/>
        <v>0</v>
      </c>
      <c r="AC340" s="129">
        <f t="shared" si="111"/>
        <v>0</v>
      </c>
      <c r="AD340" s="129">
        <f t="shared" si="112"/>
        <v>1</v>
      </c>
      <c r="AE340" s="127">
        <f t="shared" si="113"/>
        <v>0</v>
      </c>
      <c r="AF340" s="129">
        <f t="shared" si="114"/>
        <v>0</v>
      </c>
      <c r="AG340" s="129">
        <f t="shared" si="115"/>
        <v>0</v>
      </c>
      <c r="AH340" s="129">
        <f t="shared" si="116"/>
        <v>0</v>
      </c>
      <c r="AI340" s="129">
        <f t="shared" si="117"/>
        <v>0</v>
      </c>
      <c r="AJ340" s="130">
        <f t="shared" si="118"/>
        <v>3</v>
      </c>
      <c r="AK340" s="128">
        <f t="shared" si="119"/>
        <v>0</v>
      </c>
      <c r="AL340" s="27">
        <f t="shared" si="120"/>
        <v>0</v>
      </c>
      <c r="AM340" s="27">
        <f t="shared" si="121"/>
        <v>0</v>
      </c>
      <c r="AN340" s="27">
        <f t="shared" si="122"/>
        <v>0</v>
      </c>
      <c r="AO340" s="27">
        <f t="shared" si="123"/>
        <v>0</v>
      </c>
      <c r="AP340" s="28">
        <f t="shared" si="124"/>
        <v>1</v>
      </c>
      <c r="AQ340" s="127">
        <f t="shared" si="125"/>
        <v>0</v>
      </c>
      <c r="AR340" s="177">
        <v>1</v>
      </c>
      <c r="AS340" s="41">
        <f t="shared" si="126"/>
        <v>0</v>
      </c>
      <c r="AT340" s="156">
        <v>3.24</v>
      </c>
      <c r="AU340" s="156" t="s">
        <v>376</v>
      </c>
      <c r="AV340" s="146">
        <f t="shared" si="127"/>
        <v>1</v>
      </c>
      <c r="AW340" s="146"/>
      <c r="AX340" s="146"/>
      <c r="AY340" s="146"/>
      <c r="AZ340" s="146"/>
      <c r="BA340" s="156" t="s">
        <v>662</v>
      </c>
      <c r="BB340" s="158">
        <v>1</v>
      </c>
      <c r="BC340" s="188"/>
      <c r="BD340" s="32">
        <v>0</v>
      </c>
    </row>
    <row r="341" spans="1:56" s="152" customFormat="1" ht="90">
      <c r="A341" s="153" t="s">
        <v>1319</v>
      </c>
      <c r="B341" s="146" t="s">
        <v>26</v>
      </c>
      <c r="C341" s="146" t="s">
        <v>720</v>
      </c>
      <c r="D341" s="146">
        <v>114931</v>
      </c>
      <c r="E341" s="146" t="s">
        <v>1530</v>
      </c>
      <c r="F341" s="146" t="s">
        <v>1531</v>
      </c>
      <c r="G341" s="146">
        <v>2</v>
      </c>
      <c r="H341" s="146">
        <v>1</v>
      </c>
      <c r="I341" s="146">
        <v>2</v>
      </c>
      <c r="J341" s="146" t="s">
        <v>842</v>
      </c>
      <c r="K341" s="187">
        <v>19969508.48</v>
      </c>
      <c r="L341" s="211">
        <v>16152092.890000001</v>
      </c>
      <c r="M341" s="211" t="s">
        <v>90</v>
      </c>
      <c r="N341" s="212">
        <v>1</v>
      </c>
      <c r="O341" s="213">
        <v>45291</v>
      </c>
      <c r="P341" s="213">
        <v>45476</v>
      </c>
      <c r="Q341" s="211" t="s">
        <v>1532</v>
      </c>
      <c r="R341" s="211" t="s">
        <v>1532</v>
      </c>
      <c r="S341" s="213">
        <v>45042</v>
      </c>
      <c r="T341" s="213">
        <v>45049</v>
      </c>
      <c r="U341" s="213">
        <v>45061</v>
      </c>
      <c r="V341" s="213">
        <v>45096</v>
      </c>
      <c r="W341" s="213">
        <v>45104</v>
      </c>
      <c r="X341" s="211" t="s">
        <v>1154</v>
      </c>
      <c r="Y341" s="211">
        <v>0</v>
      </c>
      <c r="Z341" s="129">
        <f t="shared" si="108"/>
        <v>0</v>
      </c>
      <c r="AA341" s="129">
        <f t="shared" si="109"/>
        <v>0</v>
      </c>
      <c r="AB341" s="129">
        <f t="shared" si="110"/>
        <v>0</v>
      </c>
      <c r="AC341" s="129">
        <f t="shared" si="111"/>
        <v>0</v>
      </c>
      <c r="AD341" s="129">
        <f t="shared" si="112"/>
        <v>1</v>
      </c>
      <c r="AE341" s="127">
        <f t="shared" si="113"/>
        <v>0</v>
      </c>
      <c r="AF341" s="129">
        <f t="shared" si="114"/>
        <v>0</v>
      </c>
      <c r="AG341" s="129">
        <f t="shared" si="115"/>
        <v>0</v>
      </c>
      <c r="AH341" s="129">
        <f t="shared" si="116"/>
        <v>0</v>
      </c>
      <c r="AI341" s="129">
        <f t="shared" si="117"/>
        <v>0</v>
      </c>
      <c r="AJ341" s="130">
        <f t="shared" si="118"/>
        <v>2</v>
      </c>
      <c r="AK341" s="128">
        <f t="shared" si="119"/>
        <v>0</v>
      </c>
      <c r="AL341" s="27">
        <f t="shared" si="120"/>
        <v>0</v>
      </c>
      <c r="AM341" s="27">
        <f t="shared" si="121"/>
        <v>0</v>
      </c>
      <c r="AN341" s="27">
        <f t="shared" si="122"/>
        <v>0</v>
      </c>
      <c r="AO341" s="27">
        <f t="shared" si="123"/>
        <v>0</v>
      </c>
      <c r="AP341" s="28">
        <f t="shared" si="124"/>
        <v>1</v>
      </c>
      <c r="AQ341" s="127">
        <f t="shared" si="125"/>
        <v>0</v>
      </c>
      <c r="AR341" s="177">
        <v>1</v>
      </c>
      <c r="AS341" s="41">
        <f t="shared" si="126"/>
        <v>0</v>
      </c>
      <c r="AT341" s="156">
        <v>3.24</v>
      </c>
      <c r="AU341" s="156" t="s">
        <v>376</v>
      </c>
      <c r="AV341" s="156">
        <v>0</v>
      </c>
      <c r="AW341" s="157">
        <f>H341</f>
        <v>1</v>
      </c>
      <c r="AX341" s="146"/>
      <c r="AY341" s="146"/>
      <c r="AZ341" s="146"/>
      <c r="BA341" s="156" t="s">
        <v>662</v>
      </c>
      <c r="BB341" s="158">
        <v>1</v>
      </c>
      <c r="BC341" s="188"/>
      <c r="BD341" s="32">
        <v>1</v>
      </c>
    </row>
    <row r="342" spans="1:56" s="152" customFormat="1" ht="72">
      <c r="A342" s="153" t="s">
        <v>1319</v>
      </c>
      <c r="B342" s="146" t="s">
        <v>26</v>
      </c>
      <c r="C342" s="146" t="s">
        <v>400</v>
      </c>
      <c r="D342" s="146">
        <v>115139</v>
      </c>
      <c r="E342" s="146" t="s">
        <v>1533</v>
      </c>
      <c r="F342" s="146" t="s">
        <v>1160</v>
      </c>
      <c r="G342" s="146">
        <v>0</v>
      </c>
      <c r="H342" s="191">
        <v>1</v>
      </c>
      <c r="I342" s="146">
        <v>2</v>
      </c>
      <c r="J342" s="146" t="s">
        <v>842</v>
      </c>
      <c r="K342" s="192">
        <v>17170000</v>
      </c>
      <c r="L342" s="211">
        <v>12901507.380000001</v>
      </c>
      <c r="M342" s="211" t="s">
        <v>90</v>
      </c>
      <c r="N342" s="212">
        <v>1</v>
      </c>
      <c r="O342" s="213">
        <v>45413</v>
      </c>
      <c r="P342" s="213">
        <v>45468</v>
      </c>
      <c r="Q342" s="211" t="s">
        <v>1163</v>
      </c>
      <c r="R342" s="211" t="s">
        <v>1163</v>
      </c>
      <c r="S342" s="213">
        <v>45089</v>
      </c>
      <c r="T342" s="213">
        <v>45096</v>
      </c>
      <c r="U342" s="213">
        <v>45110</v>
      </c>
      <c r="V342" s="213">
        <v>45187</v>
      </c>
      <c r="W342" s="213">
        <v>45258</v>
      </c>
      <c r="X342" s="211" t="s">
        <v>1534</v>
      </c>
      <c r="Y342" s="211" t="s">
        <v>449</v>
      </c>
      <c r="Z342" s="129">
        <f t="shared" si="108"/>
        <v>0</v>
      </c>
      <c r="AA342" s="129">
        <f t="shared" si="109"/>
        <v>0</v>
      </c>
      <c r="AB342" s="129">
        <f t="shared" si="110"/>
        <v>0</v>
      </c>
      <c r="AC342" s="129">
        <f t="shared" si="111"/>
        <v>0</v>
      </c>
      <c r="AD342" s="129">
        <f t="shared" si="112"/>
        <v>1</v>
      </c>
      <c r="AE342" s="127">
        <f t="shared" si="113"/>
        <v>0</v>
      </c>
      <c r="AF342" s="129">
        <f t="shared" si="114"/>
        <v>0</v>
      </c>
      <c r="AG342" s="129">
        <f t="shared" si="115"/>
        <v>0</v>
      </c>
      <c r="AH342" s="129">
        <f t="shared" si="116"/>
        <v>0</v>
      </c>
      <c r="AI342" s="129">
        <f t="shared" si="117"/>
        <v>0</v>
      </c>
      <c r="AJ342" s="130">
        <f t="shared" si="118"/>
        <v>2</v>
      </c>
      <c r="AK342" s="128">
        <f t="shared" si="119"/>
        <v>0</v>
      </c>
      <c r="AL342" s="27">
        <f t="shared" si="120"/>
        <v>0</v>
      </c>
      <c r="AM342" s="27">
        <f t="shared" si="121"/>
        <v>0</v>
      </c>
      <c r="AN342" s="27">
        <f t="shared" si="122"/>
        <v>0</v>
      </c>
      <c r="AO342" s="27">
        <f t="shared" si="123"/>
        <v>0</v>
      </c>
      <c r="AP342" s="28">
        <f t="shared" si="124"/>
        <v>1</v>
      </c>
      <c r="AQ342" s="127">
        <f t="shared" si="125"/>
        <v>0</v>
      </c>
      <c r="AR342" s="177">
        <v>1</v>
      </c>
      <c r="AS342" s="41">
        <f t="shared" si="126"/>
        <v>0</v>
      </c>
      <c r="AT342" s="156">
        <v>6.24</v>
      </c>
      <c r="AU342" s="156" t="s">
        <v>376</v>
      </c>
      <c r="AV342" s="156">
        <v>0</v>
      </c>
      <c r="AW342" s="157">
        <f>H342</f>
        <v>1</v>
      </c>
      <c r="AX342" s="146"/>
      <c r="AY342" s="146"/>
      <c r="AZ342" s="146"/>
      <c r="BA342" s="156" t="s">
        <v>662</v>
      </c>
      <c r="BB342" s="158">
        <v>1</v>
      </c>
      <c r="BC342" s="188"/>
      <c r="BD342" s="32">
        <v>1</v>
      </c>
    </row>
    <row r="343" spans="1:56" s="152" customFormat="1" ht="90">
      <c r="A343" s="153" t="s">
        <v>1319</v>
      </c>
      <c r="B343" s="146" t="s">
        <v>26</v>
      </c>
      <c r="C343" s="146" t="s">
        <v>425</v>
      </c>
      <c r="D343" s="146">
        <v>115859</v>
      </c>
      <c r="E343" s="146" t="s">
        <v>1535</v>
      </c>
      <c r="F343" s="146" t="s">
        <v>1167</v>
      </c>
      <c r="G343" s="146">
        <v>0</v>
      </c>
      <c r="H343" s="146">
        <v>1</v>
      </c>
      <c r="I343" s="146">
        <v>4</v>
      </c>
      <c r="J343" s="146" t="s">
        <v>1536</v>
      </c>
      <c r="K343" s="187">
        <v>17170000</v>
      </c>
      <c r="L343" s="211">
        <v>12209995.279999999</v>
      </c>
      <c r="M343" s="211" t="s">
        <v>90</v>
      </c>
      <c r="N343" s="212">
        <v>1</v>
      </c>
      <c r="O343" s="213">
        <v>45310</v>
      </c>
      <c r="P343" s="213">
        <v>45366</v>
      </c>
      <c r="Q343" s="211" t="s">
        <v>1195</v>
      </c>
      <c r="R343" s="211" t="s">
        <v>1195</v>
      </c>
      <c r="S343" s="213">
        <v>45028</v>
      </c>
      <c r="T343" s="213">
        <v>45044</v>
      </c>
      <c r="U343" s="213">
        <v>45057</v>
      </c>
      <c r="V343" s="213">
        <v>45083</v>
      </c>
      <c r="W343" s="213">
        <v>45093</v>
      </c>
      <c r="X343" s="211" t="s">
        <v>1196</v>
      </c>
      <c r="Y343" s="211" t="s">
        <v>1537</v>
      </c>
      <c r="Z343" s="129">
        <f t="shared" si="108"/>
        <v>0</v>
      </c>
      <c r="AA343" s="129">
        <f t="shared" si="109"/>
        <v>0</v>
      </c>
      <c r="AB343" s="129">
        <f t="shared" si="110"/>
        <v>0</v>
      </c>
      <c r="AC343" s="129">
        <f t="shared" si="111"/>
        <v>0</v>
      </c>
      <c r="AD343" s="129">
        <f t="shared" si="112"/>
        <v>1</v>
      </c>
      <c r="AE343" s="127">
        <f t="shared" si="113"/>
        <v>0</v>
      </c>
      <c r="AF343" s="129">
        <f t="shared" si="114"/>
        <v>0</v>
      </c>
      <c r="AG343" s="129">
        <f t="shared" si="115"/>
        <v>0</v>
      </c>
      <c r="AH343" s="129">
        <f t="shared" si="116"/>
        <v>0</v>
      </c>
      <c r="AI343" s="129">
        <f t="shared" si="117"/>
        <v>0</v>
      </c>
      <c r="AJ343" s="130">
        <f t="shared" si="118"/>
        <v>4</v>
      </c>
      <c r="AK343" s="128">
        <f t="shared" si="119"/>
        <v>0</v>
      </c>
      <c r="AL343" s="27">
        <f t="shared" si="120"/>
        <v>0</v>
      </c>
      <c r="AM343" s="27">
        <f t="shared" si="121"/>
        <v>0</v>
      </c>
      <c r="AN343" s="27">
        <f t="shared" si="122"/>
        <v>0</v>
      </c>
      <c r="AO343" s="27">
        <f t="shared" si="123"/>
        <v>0</v>
      </c>
      <c r="AP343" s="28">
        <f t="shared" si="124"/>
        <v>1</v>
      </c>
      <c r="AQ343" s="127">
        <f t="shared" si="125"/>
        <v>0</v>
      </c>
      <c r="AR343" s="177">
        <v>1</v>
      </c>
      <c r="AS343" s="41">
        <f t="shared" si="126"/>
        <v>0</v>
      </c>
      <c r="AT343" s="156">
        <v>3.24</v>
      </c>
      <c r="AU343" s="156" t="s">
        <v>376</v>
      </c>
      <c r="AV343" s="156">
        <v>0</v>
      </c>
      <c r="AW343" s="157">
        <f>H343</f>
        <v>1</v>
      </c>
      <c r="AX343" s="146"/>
      <c r="AY343" s="146"/>
      <c r="AZ343" s="146"/>
      <c r="BA343" s="156" t="s">
        <v>662</v>
      </c>
      <c r="BB343" s="158">
        <v>1</v>
      </c>
      <c r="BC343" s="188"/>
      <c r="BD343" s="32">
        <v>0</v>
      </c>
    </row>
    <row r="344" spans="1:56" s="152" customFormat="1" ht="54">
      <c r="A344" s="153" t="s">
        <v>1319</v>
      </c>
      <c r="B344" s="146" t="s">
        <v>26</v>
      </c>
      <c r="C344" s="146" t="s">
        <v>433</v>
      </c>
      <c r="D344" s="146">
        <v>116107</v>
      </c>
      <c r="E344" s="146" t="s">
        <v>1538</v>
      </c>
      <c r="F344" s="146" t="s">
        <v>1173</v>
      </c>
      <c r="G344" s="146">
        <v>3</v>
      </c>
      <c r="H344" s="146">
        <v>1</v>
      </c>
      <c r="I344" s="146">
        <v>2</v>
      </c>
      <c r="J344" s="146" t="s">
        <v>1539</v>
      </c>
      <c r="K344" s="187">
        <v>18854193.629999999</v>
      </c>
      <c r="L344" s="211">
        <v>12144077.99</v>
      </c>
      <c r="M344" s="211" t="s">
        <v>90</v>
      </c>
      <c r="N344" s="212">
        <v>1</v>
      </c>
      <c r="O344" s="213">
        <v>45381</v>
      </c>
      <c r="P344" s="213">
        <v>45511</v>
      </c>
      <c r="Q344" s="211" t="s">
        <v>1200</v>
      </c>
      <c r="R344" s="211" t="s">
        <v>1200</v>
      </c>
      <c r="S344" s="213">
        <v>45033</v>
      </c>
      <c r="T344" s="213">
        <v>45040</v>
      </c>
      <c r="U344" s="213">
        <v>45054</v>
      </c>
      <c r="V344" s="213">
        <v>45106</v>
      </c>
      <c r="W344" s="213">
        <v>45141</v>
      </c>
      <c r="X344" s="211" t="s">
        <v>1179</v>
      </c>
      <c r="Y344" s="211">
        <v>0</v>
      </c>
      <c r="Z344" s="129">
        <f t="shared" si="108"/>
        <v>0</v>
      </c>
      <c r="AA344" s="129">
        <f t="shared" si="109"/>
        <v>0</v>
      </c>
      <c r="AB344" s="129">
        <f t="shared" si="110"/>
        <v>0</v>
      </c>
      <c r="AC344" s="129">
        <f t="shared" si="111"/>
        <v>0</v>
      </c>
      <c r="AD344" s="129">
        <f t="shared" si="112"/>
        <v>1</v>
      </c>
      <c r="AE344" s="127">
        <f t="shared" si="113"/>
        <v>0</v>
      </c>
      <c r="AF344" s="129">
        <f t="shared" si="114"/>
        <v>0</v>
      </c>
      <c r="AG344" s="129">
        <f t="shared" si="115"/>
        <v>0</v>
      </c>
      <c r="AH344" s="129">
        <f t="shared" si="116"/>
        <v>0</v>
      </c>
      <c r="AI344" s="129">
        <f t="shared" si="117"/>
        <v>0</v>
      </c>
      <c r="AJ344" s="130">
        <f t="shared" si="118"/>
        <v>2</v>
      </c>
      <c r="AK344" s="128">
        <f t="shared" si="119"/>
        <v>0</v>
      </c>
      <c r="AL344" s="27">
        <f t="shared" si="120"/>
        <v>0</v>
      </c>
      <c r="AM344" s="27">
        <f t="shared" si="121"/>
        <v>0</v>
      </c>
      <c r="AN344" s="27">
        <f t="shared" si="122"/>
        <v>0</v>
      </c>
      <c r="AO344" s="27">
        <f t="shared" si="123"/>
        <v>0</v>
      </c>
      <c r="AP344" s="28">
        <f t="shared" si="124"/>
        <v>1</v>
      </c>
      <c r="AQ344" s="127">
        <f t="shared" si="125"/>
        <v>0</v>
      </c>
      <c r="AR344" s="177">
        <v>1</v>
      </c>
      <c r="AS344" s="41">
        <f t="shared" si="126"/>
        <v>0</v>
      </c>
      <c r="AT344" s="156">
        <v>3.25</v>
      </c>
      <c r="AU344" s="156" t="s">
        <v>376</v>
      </c>
      <c r="AV344" s="156">
        <v>0</v>
      </c>
      <c r="AW344" s="157">
        <f>H344</f>
        <v>1</v>
      </c>
      <c r="AX344" s="146"/>
      <c r="AY344" s="146"/>
      <c r="AZ344" s="146"/>
      <c r="BA344" s="188"/>
      <c r="BB344" s="158">
        <v>1</v>
      </c>
      <c r="BC344" s="188"/>
      <c r="BD344" s="32">
        <v>1</v>
      </c>
    </row>
    <row r="345" spans="1:56" s="152" customFormat="1" ht="54">
      <c r="A345" s="153" t="s">
        <v>1319</v>
      </c>
      <c r="B345" s="146" t="s">
        <v>26</v>
      </c>
      <c r="C345" s="146" t="s">
        <v>433</v>
      </c>
      <c r="D345" s="146">
        <v>116099</v>
      </c>
      <c r="E345" s="146" t="s">
        <v>1540</v>
      </c>
      <c r="F345" s="146" t="s">
        <v>1541</v>
      </c>
      <c r="G345" s="146">
        <v>5</v>
      </c>
      <c r="H345" s="146">
        <v>1</v>
      </c>
      <c r="I345" s="146">
        <v>4</v>
      </c>
      <c r="J345" s="146" t="s">
        <v>1542</v>
      </c>
      <c r="K345" s="187">
        <v>23471443.859999999</v>
      </c>
      <c r="L345" s="211">
        <v>15174823.710000001</v>
      </c>
      <c r="M345" s="211" t="s">
        <v>90</v>
      </c>
      <c r="N345" s="212">
        <v>1</v>
      </c>
      <c r="O345" s="213">
        <v>45381</v>
      </c>
      <c r="P345" s="213">
        <v>45512</v>
      </c>
      <c r="Q345" s="211" t="s">
        <v>1203</v>
      </c>
      <c r="R345" s="211" t="s">
        <v>1203</v>
      </c>
      <c r="S345" s="213">
        <v>45033</v>
      </c>
      <c r="T345" s="213">
        <v>45040</v>
      </c>
      <c r="U345" s="213">
        <v>45054</v>
      </c>
      <c r="V345" s="213">
        <v>45106</v>
      </c>
      <c r="W345" s="213">
        <v>45141</v>
      </c>
      <c r="X345" s="211" t="s">
        <v>1179</v>
      </c>
      <c r="Y345" s="211">
        <v>0</v>
      </c>
      <c r="Z345" s="129">
        <f t="shared" si="108"/>
        <v>0</v>
      </c>
      <c r="AA345" s="129">
        <f t="shared" si="109"/>
        <v>0</v>
      </c>
      <c r="AB345" s="129">
        <f t="shared" si="110"/>
        <v>0</v>
      </c>
      <c r="AC345" s="129">
        <f t="shared" si="111"/>
        <v>0</v>
      </c>
      <c r="AD345" s="129">
        <f t="shared" si="112"/>
        <v>1</v>
      </c>
      <c r="AE345" s="127">
        <f t="shared" si="113"/>
        <v>0</v>
      </c>
      <c r="AF345" s="129">
        <f t="shared" si="114"/>
        <v>0</v>
      </c>
      <c r="AG345" s="129">
        <f t="shared" si="115"/>
        <v>0</v>
      </c>
      <c r="AH345" s="129">
        <f t="shared" si="116"/>
        <v>0</v>
      </c>
      <c r="AI345" s="129">
        <f t="shared" si="117"/>
        <v>0</v>
      </c>
      <c r="AJ345" s="130">
        <f t="shared" si="118"/>
        <v>4</v>
      </c>
      <c r="AK345" s="128">
        <f t="shared" si="119"/>
        <v>0</v>
      </c>
      <c r="AL345" s="27">
        <f t="shared" si="120"/>
        <v>0</v>
      </c>
      <c r="AM345" s="27">
        <f t="shared" si="121"/>
        <v>0</v>
      </c>
      <c r="AN345" s="27">
        <f t="shared" si="122"/>
        <v>0</v>
      </c>
      <c r="AO345" s="27">
        <f t="shared" si="123"/>
        <v>0</v>
      </c>
      <c r="AP345" s="28">
        <f t="shared" si="124"/>
        <v>1</v>
      </c>
      <c r="AQ345" s="127">
        <f t="shared" si="125"/>
        <v>0</v>
      </c>
      <c r="AR345" s="177">
        <v>1</v>
      </c>
      <c r="AS345" s="41">
        <f t="shared" si="126"/>
        <v>0</v>
      </c>
      <c r="AT345" s="156">
        <v>3.25</v>
      </c>
      <c r="AU345" s="156" t="s">
        <v>376</v>
      </c>
      <c r="AV345" s="156">
        <v>0</v>
      </c>
      <c r="AW345" s="157">
        <f>H345</f>
        <v>1</v>
      </c>
      <c r="AX345" s="146"/>
      <c r="AY345" s="146"/>
      <c r="AZ345" s="146"/>
      <c r="BA345" s="188"/>
      <c r="BB345" s="158">
        <v>1</v>
      </c>
      <c r="BC345" s="188"/>
      <c r="BD345" s="32">
        <v>1</v>
      </c>
    </row>
    <row r="346" spans="1:56" s="152" customFormat="1" ht="108">
      <c r="A346" s="153" t="s">
        <v>1319</v>
      </c>
      <c r="B346" s="146" t="s">
        <v>27</v>
      </c>
      <c r="C346" s="146" t="s">
        <v>439</v>
      </c>
      <c r="D346" s="146">
        <v>117998</v>
      </c>
      <c r="E346" s="146" t="s">
        <v>1543</v>
      </c>
      <c r="F346" s="146" t="s">
        <v>1544</v>
      </c>
      <c r="G346" s="146">
        <v>1</v>
      </c>
      <c r="H346" s="146">
        <v>1</v>
      </c>
      <c r="I346" s="146">
        <v>4</v>
      </c>
      <c r="J346" s="146" t="s">
        <v>1545</v>
      </c>
      <c r="K346" s="187">
        <v>10766058.66</v>
      </c>
      <c r="L346" s="211">
        <v>10644375.550000001</v>
      </c>
      <c r="M346" s="211" t="s">
        <v>90</v>
      </c>
      <c r="N346" s="212">
        <v>1</v>
      </c>
      <c r="O346" s="213" t="s">
        <v>1546</v>
      </c>
      <c r="P346" s="213">
        <v>45454</v>
      </c>
      <c r="Q346" s="211" t="s">
        <v>1547</v>
      </c>
      <c r="R346" s="211" t="s">
        <v>1547</v>
      </c>
      <c r="S346" s="213">
        <v>45117</v>
      </c>
      <c r="T346" s="213">
        <v>45125</v>
      </c>
      <c r="U346" s="213">
        <v>45141</v>
      </c>
      <c r="V346" s="213">
        <v>45208</v>
      </c>
      <c r="W346" s="213">
        <v>45246</v>
      </c>
      <c r="X346" s="211" t="s">
        <v>1548</v>
      </c>
      <c r="Y346" s="211">
        <v>0</v>
      </c>
      <c r="Z346" s="129">
        <f t="shared" si="108"/>
        <v>0</v>
      </c>
      <c r="AA346" s="129">
        <f t="shared" si="109"/>
        <v>0</v>
      </c>
      <c r="AB346" s="129">
        <f t="shared" si="110"/>
        <v>0</v>
      </c>
      <c r="AC346" s="129">
        <f t="shared" si="111"/>
        <v>0</v>
      </c>
      <c r="AD346" s="129">
        <f t="shared" si="112"/>
        <v>1</v>
      </c>
      <c r="AE346" s="127">
        <f t="shared" si="113"/>
        <v>0</v>
      </c>
      <c r="AF346" s="129">
        <f t="shared" si="114"/>
        <v>0</v>
      </c>
      <c r="AG346" s="129">
        <f t="shared" si="115"/>
        <v>0</v>
      </c>
      <c r="AH346" s="129">
        <f t="shared" si="116"/>
        <v>0</v>
      </c>
      <c r="AI346" s="129">
        <f t="shared" si="117"/>
        <v>0</v>
      </c>
      <c r="AJ346" s="130">
        <f t="shared" si="118"/>
        <v>4</v>
      </c>
      <c r="AK346" s="128">
        <f t="shared" si="119"/>
        <v>0</v>
      </c>
      <c r="AL346" s="27">
        <f t="shared" si="120"/>
        <v>0</v>
      </c>
      <c r="AM346" s="27">
        <f t="shared" si="121"/>
        <v>0</v>
      </c>
      <c r="AN346" s="27">
        <f t="shared" si="122"/>
        <v>0</v>
      </c>
      <c r="AO346" s="27">
        <f t="shared" si="123"/>
        <v>0</v>
      </c>
      <c r="AP346" s="28">
        <f t="shared" si="124"/>
        <v>1</v>
      </c>
      <c r="AQ346" s="127">
        <f t="shared" si="125"/>
        <v>0</v>
      </c>
      <c r="AR346" s="177">
        <v>1</v>
      </c>
      <c r="AS346" s="41">
        <f t="shared" si="126"/>
        <v>0</v>
      </c>
      <c r="AT346" s="156">
        <v>6.24</v>
      </c>
      <c r="AU346" s="156" t="s">
        <v>376</v>
      </c>
      <c r="AV346" s="157">
        <f>H346</f>
        <v>1</v>
      </c>
      <c r="AW346" s="146"/>
      <c r="AX346" s="146"/>
      <c r="AY346" s="146"/>
      <c r="AZ346" s="146"/>
      <c r="BA346" s="156" t="s">
        <v>662</v>
      </c>
      <c r="BB346" s="158">
        <v>1</v>
      </c>
      <c r="BC346" s="188"/>
      <c r="BD346" s="32">
        <v>0</v>
      </c>
    </row>
    <row r="347" spans="1:56" s="152" customFormat="1" ht="108">
      <c r="A347" s="153" t="s">
        <v>1319</v>
      </c>
      <c r="B347" s="146" t="s">
        <v>27</v>
      </c>
      <c r="C347" s="146" t="s">
        <v>439</v>
      </c>
      <c r="D347" s="146">
        <v>103611</v>
      </c>
      <c r="E347" s="146" t="s">
        <v>1549</v>
      </c>
      <c r="F347" s="146" t="s">
        <v>1550</v>
      </c>
      <c r="G347" s="146">
        <v>2</v>
      </c>
      <c r="H347" s="146">
        <v>1</v>
      </c>
      <c r="I347" s="146">
        <v>4</v>
      </c>
      <c r="J347" s="146" t="s">
        <v>1551</v>
      </c>
      <c r="K347" s="187">
        <v>12125725.66</v>
      </c>
      <c r="L347" s="211">
        <v>11981920.24</v>
      </c>
      <c r="M347" s="211" t="s">
        <v>90</v>
      </c>
      <c r="N347" s="212">
        <v>1</v>
      </c>
      <c r="O347" s="213" t="s">
        <v>1546</v>
      </c>
      <c r="P347" s="213">
        <v>45425</v>
      </c>
      <c r="Q347" s="211" t="s">
        <v>1552</v>
      </c>
      <c r="R347" s="211" t="s">
        <v>1552</v>
      </c>
      <c r="S347" s="213">
        <v>45117</v>
      </c>
      <c r="T347" s="213">
        <v>45125</v>
      </c>
      <c r="U347" s="213">
        <v>45141</v>
      </c>
      <c r="V347" s="213">
        <v>45208</v>
      </c>
      <c r="W347" s="213">
        <v>45246</v>
      </c>
      <c r="X347" s="211" t="s">
        <v>1548</v>
      </c>
      <c r="Y347" s="211">
        <v>0</v>
      </c>
      <c r="Z347" s="129">
        <f t="shared" si="108"/>
        <v>0</v>
      </c>
      <c r="AA347" s="129">
        <f t="shared" si="109"/>
        <v>0</v>
      </c>
      <c r="AB347" s="129">
        <f t="shared" si="110"/>
        <v>0</v>
      </c>
      <c r="AC347" s="129">
        <f t="shared" si="111"/>
        <v>0</v>
      </c>
      <c r="AD347" s="129">
        <f t="shared" si="112"/>
        <v>1</v>
      </c>
      <c r="AE347" s="127">
        <f t="shared" si="113"/>
        <v>0</v>
      </c>
      <c r="AF347" s="129">
        <f t="shared" si="114"/>
        <v>0</v>
      </c>
      <c r="AG347" s="129">
        <f t="shared" si="115"/>
        <v>0</v>
      </c>
      <c r="AH347" s="129">
        <f t="shared" si="116"/>
        <v>0</v>
      </c>
      <c r="AI347" s="129">
        <f t="shared" si="117"/>
        <v>0</v>
      </c>
      <c r="AJ347" s="130">
        <f t="shared" si="118"/>
        <v>4</v>
      </c>
      <c r="AK347" s="128">
        <f t="shared" si="119"/>
        <v>0</v>
      </c>
      <c r="AL347" s="27">
        <f t="shared" si="120"/>
        <v>0</v>
      </c>
      <c r="AM347" s="27">
        <f t="shared" si="121"/>
        <v>0</v>
      </c>
      <c r="AN347" s="27">
        <f t="shared" si="122"/>
        <v>0</v>
      </c>
      <c r="AO347" s="27">
        <f t="shared" si="123"/>
        <v>0</v>
      </c>
      <c r="AP347" s="28">
        <f t="shared" si="124"/>
        <v>1</v>
      </c>
      <c r="AQ347" s="127">
        <f t="shared" si="125"/>
        <v>0</v>
      </c>
      <c r="AR347" s="177">
        <v>1</v>
      </c>
      <c r="AS347" s="41">
        <f t="shared" si="126"/>
        <v>0</v>
      </c>
      <c r="AT347" s="156">
        <v>5.24</v>
      </c>
      <c r="AU347" s="156" t="s">
        <v>376</v>
      </c>
      <c r="AV347" s="156">
        <v>0</v>
      </c>
      <c r="AW347" s="157">
        <f>H347</f>
        <v>1</v>
      </c>
      <c r="AX347" s="146"/>
      <c r="AY347" s="146"/>
      <c r="AZ347" s="146"/>
      <c r="BA347" s="156" t="s">
        <v>662</v>
      </c>
      <c r="BB347" s="158">
        <v>1</v>
      </c>
      <c r="BC347" s="188"/>
      <c r="BD347" s="32">
        <v>0</v>
      </c>
    </row>
    <row r="348" spans="1:56" s="152" customFormat="1" ht="54">
      <c r="A348" s="153" t="s">
        <v>1319</v>
      </c>
      <c r="B348" s="146" t="s">
        <v>27</v>
      </c>
      <c r="C348" s="146" t="s">
        <v>439</v>
      </c>
      <c r="D348" s="146">
        <v>117965</v>
      </c>
      <c r="E348" s="146" t="s">
        <v>1553</v>
      </c>
      <c r="F348" s="146" t="s">
        <v>243</v>
      </c>
      <c r="G348" s="146">
        <v>3</v>
      </c>
      <c r="H348" s="146">
        <v>1</v>
      </c>
      <c r="I348" s="146">
        <v>2</v>
      </c>
      <c r="J348" s="146" t="s">
        <v>1554</v>
      </c>
      <c r="K348" s="187">
        <v>6161022.46</v>
      </c>
      <c r="L348" s="211">
        <v>6032357.5</v>
      </c>
      <c r="M348" s="211" t="s">
        <v>90</v>
      </c>
      <c r="N348" s="212">
        <v>1</v>
      </c>
      <c r="O348" s="213" t="s">
        <v>1555</v>
      </c>
      <c r="P348" s="213">
        <v>45468</v>
      </c>
      <c r="Q348" s="211" t="s">
        <v>1556</v>
      </c>
      <c r="R348" s="211" t="s">
        <v>1556</v>
      </c>
      <c r="S348" s="213">
        <v>45117</v>
      </c>
      <c r="T348" s="213">
        <v>45125</v>
      </c>
      <c r="U348" s="213">
        <v>45141</v>
      </c>
      <c r="V348" s="213">
        <v>45208</v>
      </c>
      <c r="W348" s="213">
        <v>45247</v>
      </c>
      <c r="X348" s="211" t="s">
        <v>1557</v>
      </c>
      <c r="Y348" s="211">
        <v>0</v>
      </c>
      <c r="Z348" s="129">
        <f t="shared" si="108"/>
        <v>0</v>
      </c>
      <c r="AA348" s="129">
        <f t="shared" si="109"/>
        <v>0</v>
      </c>
      <c r="AB348" s="129">
        <f t="shared" si="110"/>
        <v>0</v>
      </c>
      <c r="AC348" s="129">
        <f t="shared" si="111"/>
        <v>0</v>
      </c>
      <c r="AD348" s="129">
        <f t="shared" si="112"/>
        <v>1</v>
      </c>
      <c r="AE348" s="127">
        <f t="shared" si="113"/>
        <v>0</v>
      </c>
      <c r="AF348" s="129">
        <f t="shared" si="114"/>
        <v>0</v>
      </c>
      <c r="AG348" s="129">
        <f t="shared" si="115"/>
        <v>0</v>
      </c>
      <c r="AH348" s="129">
        <f t="shared" si="116"/>
        <v>0</v>
      </c>
      <c r="AI348" s="129">
        <f t="shared" si="117"/>
        <v>0</v>
      </c>
      <c r="AJ348" s="130">
        <f t="shared" si="118"/>
        <v>2</v>
      </c>
      <c r="AK348" s="128">
        <f t="shared" si="119"/>
        <v>0</v>
      </c>
      <c r="AL348" s="27">
        <f t="shared" si="120"/>
        <v>0</v>
      </c>
      <c r="AM348" s="27">
        <f t="shared" si="121"/>
        <v>0</v>
      </c>
      <c r="AN348" s="27">
        <f t="shared" si="122"/>
        <v>0</v>
      </c>
      <c r="AO348" s="27">
        <f t="shared" si="123"/>
        <v>0</v>
      </c>
      <c r="AP348" s="28">
        <f t="shared" si="124"/>
        <v>1</v>
      </c>
      <c r="AQ348" s="127">
        <f t="shared" si="125"/>
        <v>0</v>
      </c>
      <c r="AR348" s="177">
        <v>1</v>
      </c>
      <c r="AS348" s="41">
        <f t="shared" si="126"/>
        <v>0</v>
      </c>
      <c r="AT348" s="156">
        <v>7.24</v>
      </c>
      <c r="AU348" s="156" t="s">
        <v>376</v>
      </c>
      <c r="AV348" s="157">
        <f>H348</f>
        <v>1</v>
      </c>
      <c r="AW348" s="146"/>
      <c r="AX348" s="146"/>
      <c r="AY348" s="146"/>
      <c r="AZ348" s="146"/>
      <c r="BA348" s="188"/>
      <c r="BB348" s="158">
        <v>1</v>
      </c>
      <c r="BC348" s="188"/>
      <c r="BD348" s="32">
        <v>0</v>
      </c>
    </row>
    <row r="349" spans="1:56" s="152" customFormat="1" ht="90">
      <c r="A349" s="153" t="s">
        <v>1319</v>
      </c>
      <c r="B349" s="146" t="s">
        <v>27</v>
      </c>
      <c r="C349" s="146" t="s">
        <v>439</v>
      </c>
      <c r="D349" s="146">
        <v>118859</v>
      </c>
      <c r="E349" s="146" t="s">
        <v>1558</v>
      </c>
      <c r="F349" s="146" t="s">
        <v>1559</v>
      </c>
      <c r="G349" s="146">
        <v>3</v>
      </c>
      <c r="H349" s="191">
        <v>1</v>
      </c>
      <c r="I349" s="146">
        <v>2</v>
      </c>
      <c r="J349" s="146" t="s">
        <v>1560</v>
      </c>
      <c r="K349" s="192">
        <v>6014632.0199999996</v>
      </c>
      <c r="L349" s="211">
        <v>4452592.82</v>
      </c>
      <c r="M349" s="211" t="s">
        <v>90</v>
      </c>
      <c r="N349" s="212">
        <v>1</v>
      </c>
      <c r="O349" s="213" t="s">
        <v>1561</v>
      </c>
      <c r="P349" s="213">
        <v>45471</v>
      </c>
      <c r="Q349" s="211" t="s">
        <v>1562</v>
      </c>
      <c r="R349" s="211" t="s">
        <v>1562</v>
      </c>
      <c r="S349" s="213">
        <v>45117</v>
      </c>
      <c r="T349" s="213">
        <v>45125</v>
      </c>
      <c r="U349" s="213">
        <v>45141</v>
      </c>
      <c r="V349" s="213">
        <v>45208</v>
      </c>
      <c r="W349" s="213">
        <v>45258</v>
      </c>
      <c r="X349" s="211" t="s">
        <v>1563</v>
      </c>
      <c r="Y349" s="211">
        <v>0</v>
      </c>
      <c r="Z349" s="129">
        <f t="shared" si="108"/>
        <v>0</v>
      </c>
      <c r="AA349" s="129">
        <f t="shared" si="109"/>
        <v>0</v>
      </c>
      <c r="AB349" s="129">
        <f t="shared" si="110"/>
        <v>0</v>
      </c>
      <c r="AC349" s="129">
        <f t="shared" si="111"/>
        <v>0</v>
      </c>
      <c r="AD349" s="129">
        <f t="shared" si="112"/>
        <v>1</v>
      </c>
      <c r="AE349" s="127">
        <f t="shared" si="113"/>
        <v>0</v>
      </c>
      <c r="AF349" s="129">
        <f t="shared" si="114"/>
        <v>0</v>
      </c>
      <c r="AG349" s="129">
        <f t="shared" si="115"/>
        <v>0</v>
      </c>
      <c r="AH349" s="129">
        <f t="shared" si="116"/>
        <v>0</v>
      </c>
      <c r="AI349" s="129">
        <f t="shared" si="117"/>
        <v>0</v>
      </c>
      <c r="AJ349" s="130">
        <f t="shared" si="118"/>
        <v>2</v>
      </c>
      <c r="AK349" s="128">
        <f t="shared" si="119"/>
        <v>0</v>
      </c>
      <c r="AL349" s="27">
        <f t="shared" si="120"/>
        <v>0</v>
      </c>
      <c r="AM349" s="27">
        <f t="shared" si="121"/>
        <v>0</v>
      </c>
      <c r="AN349" s="27">
        <f t="shared" si="122"/>
        <v>0</v>
      </c>
      <c r="AO349" s="27">
        <f t="shared" si="123"/>
        <v>0</v>
      </c>
      <c r="AP349" s="28">
        <f t="shared" si="124"/>
        <v>1</v>
      </c>
      <c r="AQ349" s="127">
        <f t="shared" si="125"/>
        <v>0</v>
      </c>
      <c r="AR349" s="177">
        <v>1</v>
      </c>
      <c r="AS349" s="41">
        <f t="shared" si="126"/>
        <v>0</v>
      </c>
      <c r="AT349" s="156">
        <v>7.24</v>
      </c>
      <c r="AU349" s="156" t="s">
        <v>376</v>
      </c>
      <c r="AV349" s="157">
        <f>H349</f>
        <v>1</v>
      </c>
      <c r="AW349" s="146"/>
      <c r="AX349" s="146"/>
      <c r="AY349" s="146"/>
      <c r="AZ349" s="146"/>
      <c r="BA349" s="188"/>
      <c r="BB349" s="158">
        <v>1</v>
      </c>
      <c r="BC349" s="188"/>
      <c r="BD349" s="32">
        <v>0</v>
      </c>
    </row>
    <row r="350" spans="1:56" s="152" customFormat="1" ht="54">
      <c r="A350" s="153" t="s">
        <v>1319</v>
      </c>
      <c r="B350" s="146" t="s">
        <v>27</v>
      </c>
      <c r="C350" s="146" t="s">
        <v>768</v>
      </c>
      <c r="D350" s="146">
        <v>119061</v>
      </c>
      <c r="E350" s="146" t="s">
        <v>1564</v>
      </c>
      <c r="F350" s="146" t="s">
        <v>1565</v>
      </c>
      <c r="G350" s="146">
        <v>4</v>
      </c>
      <c r="H350" s="146">
        <v>1</v>
      </c>
      <c r="I350" s="146">
        <v>4</v>
      </c>
      <c r="J350" s="146" t="s">
        <v>1566</v>
      </c>
      <c r="K350" s="187">
        <v>11727969.189999999</v>
      </c>
      <c r="L350" s="211">
        <v>11561367.390000001</v>
      </c>
      <c r="M350" s="211" t="s">
        <v>90</v>
      </c>
      <c r="N350" s="212">
        <v>1</v>
      </c>
      <c r="O350" s="213">
        <v>45536</v>
      </c>
      <c r="P350" s="213">
        <v>45536</v>
      </c>
      <c r="Q350" s="211" t="s">
        <v>1567</v>
      </c>
      <c r="R350" s="211" t="s">
        <v>1568</v>
      </c>
      <c r="S350" s="213">
        <v>45126</v>
      </c>
      <c r="T350" s="213">
        <v>45133</v>
      </c>
      <c r="U350" s="213">
        <v>45145</v>
      </c>
      <c r="V350" s="213">
        <v>45155</v>
      </c>
      <c r="W350" s="213" t="s">
        <v>1569</v>
      </c>
      <c r="X350" s="211" t="s">
        <v>1570</v>
      </c>
      <c r="Y350" s="211">
        <v>0</v>
      </c>
      <c r="Z350" s="129">
        <f t="shared" si="108"/>
        <v>0</v>
      </c>
      <c r="AA350" s="129">
        <f t="shared" si="109"/>
        <v>0</v>
      </c>
      <c r="AB350" s="129">
        <f t="shared" si="110"/>
        <v>0</v>
      </c>
      <c r="AC350" s="129">
        <f t="shared" si="111"/>
        <v>0</v>
      </c>
      <c r="AD350" s="129">
        <f t="shared" si="112"/>
        <v>1</v>
      </c>
      <c r="AE350" s="127">
        <f t="shared" si="113"/>
        <v>0</v>
      </c>
      <c r="AF350" s="129">
        <f t="shared" si="114"/>
        <v>0</v>
      </c>
      <c r="AG350" s="129">
        <f t="shared" si="115"/>
        <v>0</v>
      </c>
      <c r="AH350" s="129">
        <f t="shared" si="116"/>
        <v>0</v>
      </c>
      <c r="AI350" s="129">
        <f t="shared" si="117"/>
        <v>0</v>
      </c>
      <c r="AJ350" s="130">
        <f t="shared" si="118"/>
        <v>4</v>
      </c>
      <c r="AK350" s="128">
        <f t="shared" si="119"/>
        <v>0</v>
      </c>
      <c r="AL350" s="27">
        <f t="shared" si="120"/>
        <v>0</v>
      </c>
      <c r="AM350" s="27">
        <f t="shared" si="121"/>
        <v>0</v>
      </c>
      <c r="AN350" s="27">
        <f t="shared" si="122"/>
        <v>0</v>
      </c>
      <c r="AO350" s="27">
        <f t="shared" si="123"/>
        <v>0</v>
      </c>
      <c r="AP350" s="28">
        <f t="shared" si="124"/>
        <v>1</v>
      </c>
      <c r="AQ350" s="127">
        <f t="shared" si="125"/>
        <v>0</v>
      </c>
      <c r="AR350" s="177">
        <v>1</v>
      </c>
      <c r="AS350" s="41">
        <f t="shared" si="126"/>
        <v>0</v>
      </c>
      <c r="AT350" s="156">
        <v>7.24</v>
      </c>
      <c r="AU350" s="156" t="s">
        <v>376</v>
      </c>
      <c r="AV350" s="156">
        <v>0</v>
      </c>
      <c r="AW350" s="157">
        <f>H350</f>
        <v>1</v>
      </c>
      <c r="AX350" s="146"/>
      <c r="AY350" s="146"/>
      <c r="AZ350" s="146"/>
      <c r="BA350" s="188"/>
      <c r="BB350" s="158">
        <v>1</v>
      </c>
      <c r="BC350" s="188"/>
      <c r="BD350" s="32">
        <v>0</v>
      </c>
    </row>
    <row r="351" spans="1:56" s="152" customFormat="1" ht="54">
      <c r="A351" s="153" t="s">
        <v>1319</v>
      </c>
      <c r="B351" s="146" t="s">
        <v>27</v>
      </c>
      <c r="C351" s="146" t="s">
        <v>768</v>
      </c>
      <c r="D351" s="146">
        <v>119063</v>
      </c>
      <c r="E351" s="146" t="s">
        <v>1571</v>
      </c>
      <c r="F351" s="146" t="s">
        <v>1565</v>
      </c>
      <c r="G351" s="146">
        <v>4</v>
      </c>
      <c r="H351" s="146">
        <v>1</v>
      </c>
      <c r="I351" s="146">
        <v>3</v>
      </c>
      <c r="J351" s="146" t="s">
        <v>1572</v>
      </c>
      <c r="K351" s="187">
        <v>9943843.0800000001</v>
      </c>
      <c r="L351" s="211">
        <v>9794772.3900000006</v>
      </c>
      <c r="M351" s="211" t="s">
        <v>90</v>
      </c>
      <c r="N351" s="212">
        <v>1</v>
      </c>
      <c r="O351" s="213" t="s">
        <v>1573</v>
      </c>
      <c r="P351" s="213" t="s">
        <v>1573</v>
      </c>
      <c r="Q351" s="211" t="s">
        <v>1567</v>
      </c>
      <c r="R351" s="211" t="s">
        <v>1574</v>
      </c>
      <c r="S351" s="213">
        <v>45126</v>
      </c>
      <c r="T351" s="213">
        <v>45133</v>
      </c>
      <c r="U351" s="213">
        <v>45145</v>
      </c>
      <c r="V351" s="213">
        <v>45155</v>
      </c>
      <c r="W351" s="213" t="s">
        <v>1569</v>
      </c>
      <c r="X351" s="211" t="s">
        <v>1570</v>
      </c>
      <c r="Y351" s="211">
        <v>0</v>
      </c>
      <c r="Z351" s="129">
        <f t="shared" si="108"/>
        <v>0</v>
      </c>
      <c r="AA351" s="129">
        <f t="shared" si="109"/>
        <v>0</v>
      </c>
      <c r="AB351" s="129">
        <f t="shared" si="110"/>
        <v>0</v>
      </c>
      <c r="AC351" s="129">
        <f t="shared" si="111"/>
        <v>0</v>
      </c>
      <c r="AD351" s="129">
        <f t="shared" si="112"/>
        <v>1</v>
      </c>
      <c r="AE351" s="127">
        <f t="shared" si="113"/>
        <v>0</v>
      </c>
      <c r="AF351" s="129">
        <f t="shared" si="114"/>
        <v>0</v>
      </c>
      <c r="AG351" s="129">
        <f t="shared" si="115"/>
        <v>0</v>
      </c>
      <c r="AH351" s="129">
        <f t="shared" si="116"/>
        <v>0</v>
      </c>
      <c r="AI351" s="129">
        <f t="shared" si="117"/>
        <v>0</v>
      </c>
      <c r="AJ351" s="130">
        <f t="shared" si="118"/>
        <v>3</v>
      </c>
      <c r="AK351" s="128">
        <f t="shared" si="119"/>
        <v>0</v>
      </c>
      <c r="AL351" s="27">
        <f t="shared" si="120"/>
        <v>0</v>
      </c>
      <c r="AM351" s="27">
        <f t="shared" si="121"/>
        <v>0</v>
      </c>
      <c r="AN351" s="27">
        <f t="shared" si="122"/>
        <v>0</v>
      </c>
      <c r="AO351" s="27">
        <f t="shared" si="123"/>
        <v>0</v>
      </c>
      <c r="AP351" s="28">
        <f t="shared" si="124"/>
        <v>1</v>
      </c>
      <c r="AQ351" s="127">
        <f t="shared" si="125"/>
        <v>0</v>
      </c>
      <c r="AR351" s="177">
        <v>1</v>
      </c>
      <c r="AS351" s="41">
        <f t="shared" si="126"/>
        <v>0</v>
      </c>
      <c r="AT351" s="156">
        <v>7.24</v>
      </c>
      <c r="AU351" s="156" t="s">
        <v>376</v>
      </c>
      <c r="AV351" s="157">
        <f>H351</f>
        <v>1</v>
      </c>
      <c r="AW351" s="146"/>
      <c r="AX351" s="146"/>
      <c r="AY351" s="146"/>
      <c r="AZ351" s="146"/>
      <c r="BA351" s="188"/>
      <c r="BB351" s="158">
        <v>1</v>
      </c>
      <c r="BC351" s="188"/>
      <c r="BD351" s="32">
        <v>0</v>
      </c>
    </row>
    <row r="352" spans="1:56" s="152" customFormat="1" ht="54">
      <c r="A352" s="153" t="s">
        <v>1319</v>
      </c>
      <c r="B352" s="146" t="s">
        <v>27</v>
      </c>
      <c r="C352" s="146" t="s">
        <v>768</v>
      </c>
      <c r="D352" s="146">
        <v>119071</v>
      </c>
      <c r="E352" s="146" t="s">
        <v>1575</v>
      </c>
      <c r="F352" s="146" t="s">
        <v>1565</v>
      </c>
      <c r="G352" s="146">
        <v>4</v>
      </c>
      <c r="H352" s="146">
        <v>1</v>
      </c>
      <c r="I352" s="146">
        <v>3</v>
      </c>
      <c r="J352" s="146" t="s">
        <v>1572</v>
      </c>
      <c r="K352" s="187">
        <v>9896120.5800000001</v>
      </c>
      <c r="L352" s="211">
        <v>9745999.3399999999</v>
      </c>
      <c r="M352" s="211" t="s">
        <v>90</v>
      </c>
      <c r="N352" s="212">
        <v>1</v>
      </c>
      <c r="O352" s="213" t="s">
        <v>1573</v>
      </c>
      <c r="P352" s="213" t="s">
        <v>1573</v>
      </c>
      <c r="Q352" s="211" t="s">
        <v>1567</v>
      </c>
      <c r="R352" s="211" t="s">
        <v>1576</v>
      </c>
      <c r="S352" s="213">
        <v>45126</v>
      </c>
      <c r="T352" s="213">
        <v>45133</v>
      </c>
      <c r="U352" s="213">
        <v>45145</v>
      </c>
      <c r="V352" s="213">
        <v>45155</v>
      </c>
      <c r="W352" s="213" t="s">
        <v>1569</v>
      </c>
      <c r="X352" s="211" t="s">
        <v>1570</v>
      </c>
      <c r="Y352" s="211">
        <v>0</v>
      </c>
      <c r="Z352" s="129">
        <f t="shared" si="108"/>
        <v>0</v>
      </c>
      <c r="AA352" s="129">
        <f t="shared" si="109"/>
        <v>0</v>
      </c>
      <c r="AB352" s="129">
        <f t="shared" si="110"/>
        <v>0</v>
      </c>
      <c r="AC352" s="129">
        <f t="shared" si="111"/>
        <v>0</v>
      </c>
      <c r="AD352" s="129">
        <f t="shared" si="112"/>
        <v>1</v>
      </c>
      <c r="AE352" s="127">
        <f t="shared" si="113"/>
        <v>0</v>
      </c>
      <c r="AF352" s="129">
        <f t="shared" si="114"/>
        <v>0</v>
      </c>
      <c r="AG352" s="129">
        <f t="shared" si="115"/>
        <v>0</v>
      </c>
      <c r="AH352" s="129">
        <f t="shared" si="116"/>
        <v>0</v>
      </c>
      <c r="AI352" s="129">
        <f t="shared" si="117"/>
        <v>0</v>
      </c>
      <c r="AJ352" s="130">
        <f t="shared" si="118"/>
        <v>3</v>
      </c>
      <c r="AK352" s="128">
        <f t="shared" si="119"/>
        <v>0</v>
      </c>
      <c r="AL352" s="27">
        <f t="shared" si="120"/>
        <v>0</v>
      </c>
      <c r="AM352" s="27">
        <f t="shared" si="121"/>
        <v>0</v>
      </c>
      <c r="AN352" s="27">
        <f t="shared" si="122"/>
        <v>0</v>
      </c>
      <c r="AO352" s="27">
        <f t="shared" si="123"/>
        <v>0</v>
      </c>
      <c r="AP352" s="28">
        <f t="shared" si="124"/>
        <v>1</v>
      </c>
      <c r="AQ352" s="127">
        <f t="shared" si="125"/>
        <v>0</v>
      </c>
      <c r="AR352" s="177">
        <v>1</v>
      </c>
      <c r="AS352" s="41">
        <f t="shared" si="126"/>
        <v>0</v>
      </c>
      <c r="AT352" s="156">
        <v>7.24</v>
      </c>
      <c r="AU352" s="156" t="s">
        <v>376</v>
      </c>
      <c r="AV352" s="157">
        <f>H352</f>
        <v>1</v>
      </c>
      <c r="AW352" s="146"/>
      <c r="AX352" s="146"/>
      <c r="AY352" s="146"/>
      <c r="AZ352" s="146"/>
      <c r="BA352" s="188"/>
      <c r="BB352" s="158">
        <v>1</v>
      </c>
      <c r="BC352" s="188"/>
      <c r="BD352" s="32">
        <v>0</v>
      </c>
    </row>
    <row r="353" spans="1:56" s="152" customFormat="1" ht="54">
      <c r="A353" s="153" t="s">
        <v>1319</v>
      </c>
      <c r="B353" s="146" t="s">
        <v>27</v>
      </c>
      <c r="C353" s="146" t="s">
        <v>768</v>
      </c>
      <c r="D353" s="146">
        <v>119192</v>
      </c>
      <c r="E353" s="146" t="s">
        <v>1577</v>
      </c>
      <c r="F353" s="146" t="s">
        <v>1028</v>
      </c>
      <c r="G353" s="146">
        <v>5</v>
      </c>
      <c r="H353" s="146">
        <v>1</v>
      </c>
      <c r="I353" s="146">
        <v>3</v>
      </c>
      <c r="J353" s="146" t="s">
        <v>1572</v>
      </c>
      <c r="K353" s="187">
        <v>9745045.0600000005</v>
      </c>
      <c r="L353" s="211">
        <v>9618165.2799999993</v>
      </c>
      <c r="M353" s="211" t="s">
        <v>90</v>
      </c>
      <c r="N353" s="212">
        <v>1</v>
      </c>
      <c r="O353" s="213">
        <v>45352</v>
      </c>
      <c r="P353" s="213">
        <v>45294</v>
      </c>
      <c r="Q353" s="211" t="s">
        <v>1567</v>
      </c>
      <c r="R353" s="211" t="s">
        <v>1578</v>
      </c>
      <c r="S353" s="213">
        <v>45126</v>
      </c>
      <c r="T353" s="213">
        <v>45133</v>
      </c>
      <c r="U353" s="213">
        <v>45145</v>
      </c>
      <c r="V353" s="213">
        <v>45155</v>
      </c>
      <c r="W353" s="213">
        <v>45269</v>
      </c>
      <c r="X353" s="211" t="s">
        <v>1579</v>
      </c>
      <c r="Y353" s="211">
        <v>0</v>
      </c>
      <c r="Z353" s="129">
        <f t="shared" si="108"/>
        <v>0</v>
      </c>
      <c r="AA353" s="129">
        <f t="shared" si="109"/>
        <v>0</v>
      </c>
      <c r="AB353" s="129">
        <f t="shared" si="110"/>
        <v>0</v>
      </c>
      <c r="AC353" s="129">
        <f t="shared" si="111"/>
        <v>0</v>
      </c>
      <c r="AD353" s="129">
        <f t="shared" si="112"/>
        <v>1</v>
      </c>
      <c r="AE353" s="127">
        <f t="shared" si="113"/>
        <v>0</v>
      </c>
      <c r="AF353" s="129">
        <f t="shared" si="114"/>
        <v>0</v>
      </c>
      <c r="AG353" s="129">
        <f t="shared" si="115"/>
        <v>0</v>
      </c>
      <c r="AH353" s="129">
        <f t="shared" si="116"/>
        <v>0</v>
      </c>
      <c r="AI353" s="129">
        <f t="shared" si="117"/>
        <v>0</v>
      </c>
      <c r="AJ353" s="130">
        <f t="shared" si="118"/>
        <v>3</v>
      </c>
      <c r="AK353" s="128">
        <f t="shared" si="119"/>
        <v>0</v>
      </c>
      <c r="AL353" s="27">
        <f t="shared" si="120"/>
        <v>0</v>
      </c>
      <c r="AM353" s="27">
        <f t="shared" si="121"/>
        <v>0</v>
      </c>
      <c r="AN353" s="27">
        <f t="shared" si="122"/>
        <v>0</v>
      </c>
      <c r="AO353" s="27">
        <f t="shared" si="123"/>
        <v>0</v>
      </c>
      <c r="AP353" s="28">
        <f t="shared" si="124"/>
        <v>1</v>
      </c>
      <c r="AQ353" s="127">
        <f t="shared" si="125"/>
        <v>0</v>
      </c>
      <c r="AR353" s="177">
        <v>1</v>
      </c>
      <c r="AS353" s="41">
        <f t="shared" si="126"/>
        <v>0</v>
      </c>
      <c r="AT353" s="156">
        <v>6.24</v>
      </c>
      <c r="AU353" s="156" t="s">
        <v>376</v>
      </c>
      <c r="AV353" s="157">
        <f>H353</f>
        <v>1</v>
      </c>
      <c r="AW353" s="146"/>
      <c r="AX353" s="146"/>
      <c r="AY353" s="146"/>
      <c r="AZ353" s="146"/>
      <c r="BA353" s="156" t="s">
        <v>662</v>
      </c>
      <c r="BB353" s="158">
        <v>1</v>
      </c>
      <c r="BC353" s="188"/>
      <c r="BD353" s="32">
        <v>0</v>
      </c>
    </row>
    <row r="354" spans="1:56" s="152" customFormat="1" ht="54">
      <c r="A354" s="153" t="s">
        <v>1319</v>
      </c>
      <c r="B354" s="146" t="s">
        <v>27</v>
      </c>
      <c r="C354" s="146" t="s">
        <v>768</v>
      </c>
      <c r="D354" s="146">
        <v>119230</v>
      </c>
      <c r="E354" s="146" t="s">
        <v>1580</v>
      </c>
      <c r="F354" s="146" t="s">
        <v>1581</v>
      </c>
      <c r="G354" s="146">
        <v>5</v>
      </c>
      <c r="H354" s="146">
        <v>1</v>
      </c>
      <c r="I354" s="146">
        <v>4</v>
      </c>
      <c r="J354" s="146" t="s">
        <v>1582</v>
      </c>
      <c r="K354" s="187">
        <v>11139089.16</v>
      </c>
      <c r="L354" s="211">
        <v>10978920.9</v>
      </c>
      <c r="M354" s="211" t="s">
        <v>90</v>
      </c>
      <c r="N354" s="212">
        <v>1</v>
      </c>
      <c r="O354" s="213">
        <v>45536</v>
      </c>
      <c r="P354" s="213" t="s">
        <v>1573</v>
      </c>
      <c r="Q354" s="211" t="s">
        <v>1567</v>
      </c>
      <c r="R354" s="211" t="s">
        <v>1583</v>
      </c>
      <c r="S354" s="213">
        <v>45126</v>
      </c>
      <c r="T354" s="213">
        <v>45133</v>
      </c>
      <c r="U354" s="213">
        <v>45145</v>
      </c>
      <c r="V354" s="213">
        <v>45155</v>
      </c>
      <c r="W354" s="213" t="s">
        <v>1569</v>
      </c>
      <c r="X354" s="211" t="s">
        <v>1584</v>
      </c>
      <c r="Y354" s="211">
        <v>0</v>
      </c>
      <c r="Z354" s="129">
        <f t="shared" si="108"/>
        <v>0</v>
      </c>
      <c r="AA354" s="129">
        <f t="shared" si="109"/>
        <v>0</v>
      </c>
      <c r="AB354" s="129">
        <f t="shared" si="110"/>
        <v>0</v>
      </c>
      <c r="AC354" s="129">
        <f t="shared" si="111"/>
        <v>0</v>
      </c>
      <c r="AD354" s="129">
        <f t="shared" si="112"/>
        <v>1</v>
      </c>
      <c r="AE354" s="127">
        <f t="shared" si="113"/>
        <v>0</v>
      </c>
      <c r="AF354" s="129">
        <f t="shared" si="114"/>
        <v>0</v>
      </c>
      <c r="AG354" s="129">
        <f t="shared" si="115"/>
        <v>0</v>
      </c>
      <c r="AH354" s="129">
        <f t="shared" si="116"/>
        <v>0</v>
      </c>
      <c r="AI354" s="129">
        <f t="shared" si="117"/>
        <v>0</v>
      </c>
      <c r="AJ354" s="130">
        <f t="shared" si="118"/>
        <v>4</v>
      </c>
      <c r="AK354" s="128">
        <f t="shared" si="119"/>
        <v>0</v>
      </c>
      <c r="AL354" s="27">
        <f t="shared" si="120"/>
        <v>0</v>
      </c>
      <c r="AM354" s="27">
        <f t="shared" si="121"/>
        <v>0</v>
      </c>
      <c r="AN354" s="27">
        <f t="shared" si="122"/>
        <v>0</v>
      </c>
      <c r="AO354" s="27">
        <f t="shared" si="123"/>
        <v>0</v>
      </c>
      <c r="AP354" s="28">
        <f t="shared" si="124"/>
        <v>1</v>
      </c>
      <c r="AQ354" s="127">
        <f t="shared" si="125"/>
        <v>0</v>
      </c>
      <c r="AR354" s="177">
        <v>1</v>
      </c>
      <c r="AS354" s="41">
        <f t="shared" si="126"/>
        <v>0</v>
      </c>
      <c r="AT354" s="156">
        <v>6.24</v>
      </c>
      <c r="AU354" s="156" t="s">
        <v>376</v>
      </c>
      <c r="AV354" s="156">
        <v>0</v>
      </c>
      <c r="AW354" s="157">
        <f>H354</f>
        <v>1</v>
      </c>
      <c r="AX354" s="146"/>
      <c r="AY354" s="146"/>
      <c r="AZ354" s="146"/>
      <c r="BA354" s="156" t="s">
        <v>662</v>
      </c>
      <c r="BB354" s="158">
        <v>1</v>
      </c>
      <c r="BC354" s="188"/>
      <c r="BD354" s="32">
        <v>0</v>
      </c>
    </row>
    <row r="355" spans="1:56" s="152" customFormat="1" ht="72">
      <c r="A355" s="153" t="s">
        <v>1319</v>
      </c>
      <c r="B355" s="146" t="s">
        <v>27</v>
      </c>
      <c r="C355" s="146" t="s">
        <v>768</v>
      </c>
      <c r="D355" s="146">
        <v>501350</v>
      </c>
      <c r="E355" s="146" t="s">
        <v>1585</v>
      </c>
      <c r="F355" s="146" t="s">
        <v>1581</v>
      </c>
      <c r="G355" s="146">
        <v>5</v>
      </c>
      <c r="H355" s="146">
        <v>1</v>
      </c>
      <c r="I355" s="146">
        <v>3</v>
      </c>
      <c r="J355" s="146" t="s">
        <v>1572</v>
      </c>
      <c r="K355" s="187">
        <v>9399879.7599999998</v>
      </c>
      <c r="L355" s="211">
        <v>7288932.4500000002</v>
      </c>
      <c r="M355" s="211" t="s">
        <v>90</v>
      </c>
      <c r="N355" s="212">
        <v>1</v>
      </c>
      <c r="O355" s="213" t="s">
        <v>1573</v>
      </c>
      <c r="P355" s="213" t="s">
        <v>1573</v>
      </c>
      <c r="Q355" s="211" t="s">
        <v>1567</v>
      </c>
      <c r="R355" s="211" t="s">
        <v>1586</v>
      </c>
      <c r="S355" s="213">
        <v>45126</v>
      </c>
      <c r="T355" s="213">
        <v>45133</v>
      </c>
      <c r="U355" s="213">
        <v>45145</v>
      </c>
      <c r="V355" s="213">
        <v>45155</v>
      </c>
      <c r="W355" s="213" t="s">
        <v>1569</v>
      </c>
      <c r="X355" s="211" t="s">
        <v>1587</v>
      </c>
      <c r="Y355" s="211">
        <v>0</v>
      </c>
      <c r="Z355" s="129">
        <f t="shared" si="108"/>
        <v>0</v>
      </c>
      <c r="AA355" s="129">
        <f t="shared" si="109"/>
        <v>0</v>
      </c>
      <c r="AB355" s="129">
        <f t="shared" si="110"/>
        <v>0</v>
      </c>
      <c r="AC355" s="129">
        <f t="shared" si="111"/>
        <v>0</v>
      </c>
      <c r="AD355" s="129">
        <f t="shared" si="112"/>
        <v>1</v>
      </c>
      <c r="AE355" s="127">
        <f t="shared" si="113"/>
        <v>0</v>
      </c>
      <c r="AF355" s="129">
        <f t="shared" si="114"/>
        <v>0</v>
      </c>
      <c r="AG355" s="129">
        <f t="shared" si="115"/>
        <v>0</v>
      </c>
      <c r="AH355" s="129">
        <f t="shared" si="116"/>
        <v>0</v>
      </c>
      <c r="AI355" s="129">
        <f t="shared" si="117"/>
        <v>0</v>
      </c>
      <c r="AJ355" s="130">
        <f t="shared" si="118"/>
        <v>3</v>
      </c>
      <c r="AK355" s="128">
        <f t="shared" si="119"/>
        <v>0</v>
      </c>
      <c r="AL355" s="27">
        <f t="shared" si="120"/>
        <v>0</v>
      </c>
      <c r="AM355" s="27">
        <f t="shared" si="121"/>
        <v>0</v>
      </c>
      <c r="AN355" s="27">
        <f t="shared" si="122"/>
        <v>0</v>
      </c>
      <c r="AO355" s="27">
        <f t="shared" si="123"/>
        <v>0</v>
      </c>
      <c r="AP355" s="28">
        <f t="shared" si="124"/>
        <v>1</v>
      </c>
      <c r="AQ355" s="127">
        <f t="shared" si="125"/>
        <v>0</v>
      </c>
      <c r="AR355" s="177">
        <v>1</v>
      </c>
      <c r="AS355" s="41">
        <f t="shared" si="126"/>
        <v>0</v>
      </c>
      <c r="AT355" s="156">
        <v>2.2400000000000002</v>
      </c>
      <c r="AU355" s="156" t="s">
        <v>376</v>
      </c>
      <c r="AV355" s="157">
        <f>H355</f>
        <v>1</v>
      </c>
      <c r="AW355" s="146"/>
      <c r="AX355" s="146"/>
      <c r="AY355" s="146"/>
      <c r="AZ355" s="146"/>
      <c r="BA355" s="156" t="s">
        <v>662</v>
      </c>
      <c r="BB355" s="158">
        <v>1</v>
      </c>
      <c r="BC355" s="188"/>
      <c r="BD355" s="32">
        <v>0</v>
      </c>
    </row>
    <row r="356" spans="1:56" s="152" customFormat="1" ht="72">
      <c r="A356" s="153" t="s">
        <v>1319</v>
      </c>
      <c r="B356" s="146" t="s">
        <v>28</v>
      </c>
      <c r="C356" s="146" t="s">
        <v>444</v>
      </c>
      <c r="D356" s="146">
        <v>120816</v>
      </c>
      <c r="E356" s="146" t="s">
        <v>1588</v>
      </c>
      <c r="F356" s="146" t="s">
        <v>446</v>
      </c>
      <c r="G356" s="146">
        <v>0</v>
      </c>
      <c r="H356" s="146">
        <v>1</v>
      </c>
      <c r="I356" s="146">
        <v>2</v>
      </c>
      <c r="J356" s="146" t="s">
        <v>173</v>
      </c>
      <c r="K356" s="187">
        <v>14376421.620000001</v>
      </c>
      <c r="L356" s="211">
        <v>14224004.880000001</v>
      </c>
      <c r="M356" s="211" t="s">
        <v>90</v>
      </c>
      <c r="N356" s="212">
        <v>1</v>
      </c>
      <c r="O356" s="213">
        <v>45303</v>
      </c>
      <c r="P356" s="213">
        <v>45373</v>
      </c>
      <c r="Q356" s="211" t="s">
        <v>1589</v>
      </c>
      <c r="R356" s="211" t="s">
        <v>1590</v>
      </c>
      <c r="S356" s="211">
        <v>45079</v>
      </c>
      <c r="T356" s="211">
        <v>45078</v>
      </c>
      <c r="U356" s="211">
        <v>45103</v>
      </c>
      <c r="V356" s="211">
        <v>45127</v>
      </c>
      <c r="W356" s="211">
        <v>45147</v>
      </c>
      <c r="X356" s="211" t="s">
        <v>1591</v>
      </c>
      <c r="Y356" s="211" t="s">
        <v>449</v>
      </c>
      <c r="Z356" s="129">
        <f t="shared" si="108"/>
        <v>0</v>
      </c>
      <c r="AA356" s="129">
        <f t="shared" si="109"/>
        <v>0</v>
      </c>
      <c r="AB356" s="129">
        <f t="shared" si="110"/>
        <v>0</v>
      </c>
      <c r="AC356" s="129">
        <f t="shared" si="111"/>
        <v>0</v>
      </c>
      <c r="AD356" s="129">
        <f t="shared" si="112"/>
        <v>1</v>
      </c>
      <c r="AE356" s="127">
        <f t="shared" si="113"/>
        <v>0</v>
      </c>
      <c r="AF356" s="129">
        <f t="shared" si="114"/>
        <v>0</v>
      </c>
      <c r="AG356" s="129">
        <f t="shared" si="115"/>
        <v>0</v>
      </c>
      <c r="AH356" s="129">
        <f t="shared" si="116"/>
        <v>0</v>
      </c>
      <c r="AI356" s="129">
        <f t="shared" si="117"/>
        <v>0</v>
      </c>
      <c r="AJ356" s="130">
        <f t="shared" si="118"/>
        <v>2</v>
      </c>
      <c r="AK356" s="128">
        <f t="shared" si="119"/>
        <v>0</v>
      </c>
      <c r="AL356" s="27">
        <f t="shared" si="120"/>
        <v>0</v>
      </c>
      <c r="AM356" s="27">
        <f t="shared" si="121"/>
        <v>0</v>
      </c>
      <c r="AN356" s="27">
        <f t="shared" si="122"/>
        <v>0</v>
      </c>
      <c r="AO356" s="27">
        <f t="shared" si="123"/>
        <v>0</v>
      </c>
      <c r="AP356" s="28">
        <f t="shared" si="124"/>
        <v>1</v>
      </c>
      <c r="AQ356" s="127">
        <f t="shared" si="125"/>
        <v>0</v>
      </c>
      <c r="AR356" s="177">
        <v>1</v>
      </c>
      <c r="AS356" s="41">
        <f t="shared" si="126"/>
        <v>0</v>
      </c>
      <c r="AT356" s="156">
        <v>4.24</v>
      </c>
      <c r="AU356" s="156" t="s">
        <v>376</v>
      </c>
      <c r="AV356" s="156">
        <v>0</v>
      </c>
      <c r="AW356" s="157">
        <f t="shared" ref="AW356:AW376" si="128">H356</f>
        <v>1</v>
      </c>
      <c r="AX356" s="146"/>
      <c r="AY356" s="146"/>
      <c r="AZ356" s="146"/>
      <c r="BA356" s="156" t="s">
        <v>662</v>
      </c>
      <c r="BB356" s="158">
        <v>1</v>
      </c>
      <c r="BC356" s="188"/>
      <c r="BD356" s="32">
        <v>1</v>
      </c>
    </row>
    <row r="357" spans="1:56" s="152" customFormat="1" ht="72">
      <c r="A357" s="153" t="s">
        <v>1319</v>
      </c>
      <c r="B357" s="146" t="s">
        <v>28</v>
      </c>
      <c r="C357" s="146" t="s">
        <v>450</v>
      </c>
      <c r="D357" s="146">
        <v>122516</v>
      </c>
      <c r="E357" s="146" t="s">
        <v>1592</v>
      </c>
      <c r="F357" s="146" t="s">
        <v>1593</v>
      </c>
      <c r="G357" s="146">
        <v>0</v>
      </c>
      <c r="H357" s="146">
        <v>1</v>
      </c>
      <c r="I357" s="146">
        <v>2</v>
      </c>
      <c r="J357" s="146" t="s">
        <v>173</v>
      </c>
      <c r="K357" s="187">
        <v>15484974.48</v>
      </c>
      <c r="L357" s="211">
        <v>0</v>
      </c>
      <c r="M357" s="211" t="s">
        <v>90</v>
      </c>
      <c r="N357" s="212">
        <v>1</v>
      </c>
      <c r="O357" s="213">
        <v>0</v>
      </c>
      <c r="P357" s="213">
        <v>0</v>
      </c>
      <c r="Q357" s="211">
        <v>0</v>
      </c>
      <c r="R357" s="211">
        <v>0</v>
      </c>
      <c r="S357" s="211">
        <v>0</v>
      </c>
      <c r="T357" s="211">
        <v>0</v>
      </c>
      <c r="U357" s="211">
        <v>0</v>
      </c>
      <c r="V357" s="211">
        <v>0</v>
      </c>
      <c r="W357" s="211">
        <v>0</v>
      </c>
      <c r="X357" s="211">
        <v>0</v>
      </c>
      <c r="Y357" s="211">
        <v>0</v>
      </c>
      <c r="Z357" s="129">
        <f t="shared" si="108"/>
        <v>0</v>
      </c>
      <c r="AA357" s="129">
        <f t="shared" si="109"/>
        <v>0</v>
      </c>
      <c r="AB357" s="129">
        <f t="shared" si="110"/>
        <v>0</v>
      </c>
      <c r="AC357" s="129">
        <f t="shared" si="111"/>
        <v>0</v>
      </c>
      <c r="AD357" s="129">
        <f t="shared" si="112"/>
        <v>1</v>
      </c>
      <c r="AE357" s="127">
        <f t="shared" si="113"/>
        <v>0</v>
      </c>
      <c r="AF357" s="129">
        <f t="shared" si="114"/>
        <v>0</v>
      </c>
      <c r="AG357" s="129">
        <f t="shared" si="115"/>
        <v>0</v>
      </c>
      <c r="AH357" s="129">
        <f t="shared" si="116"/>
        <v>0</v>
      </c>
      <c r="AI357" s="129">
        <f t="shared" si="117"/>
        <v>0</v>
      </c>
      <c r="AJ357" s="130">
        <f t="shared" si="118"/>
        <v>2</v>
      </c>
      <c r="AK357" s="128">
        <f t="shared" si="119"/>
        <v>0</v>
      </c>
      <c r="AL357" s="27">
        <f t="shared" si="120"/>
        <v>0</v>
      </c>
      <c r="AM357" s="27">
        <f t="shared" si="121"/>
        <v>0</v>
      </c>
      <c r="AN357" s="27">
        <f t="shared" si="122"/>
        <v>0</v>
      </c>
      <c r="AO357" s="27">
        <f t="shared" si="123"/>
        <v>0</v>
      </c>
      <c r="AP357" s="28">
        <f t="shared" si="124"/>
        <v>1</v>
      </c>
      <c r="AQ357" s="127">
        <f t="shared" si="125"/>
        <v>0</v>
      </c>
      <c r="AR357" s="177">
        <v>1</v>
      </c>
      <c r="AS357" s="41">
        <f t="shared" si="126"/>
        <v>0</v>
      </c>
      <c r="AT357" s="156">
        <v>3.24</v>
      </c>
      <c r="AU357" s="156" t="s">
        <v>376</v>
      </c>
      <c r="AV357" s="156">
        <v>0</v>
      </c>
      <c r="AW357" s="157">
        <f t="shared" si="128"/>
        <v>1</v>
      </c>
      <c r="AX357" s="146"/>
      <c r="AY357" s="146"/>
      <c r="AZ357" s="146"/>
      <c r="BA357" s="156" t="s">
        <v>662</v>
      </c>
      <c r="BB357" s="158">
        <v>1</v>
      </c>
      <c r="BC357" s="188"/>
      <c r="BD357" s="32">
        <v>1</v>
      </c>
    </row>
    <row r="358" spans="1:56" s="152" customFormat="1" ht="72">
      <c r="A358" s="153" t="s">
        <v>1319</v>
      </c>
      <c r="B358" s="146" t="s">
        <v>28</v>
      </c>
      <c r="C358" s="146" t="s">
        <v>450</v>
      </c>
      <c r="D358" s="146">
        <v>122696</v>
      </c>
      <c r="E358" s="146" t="s">
        <v>1594</v>
      </c>
      <c r="F358" s="146" t="s">
        <v>460</v>
      </c>
      <c r="G358" s="146">
        <v>0</v>
      </c>
      <c r="H358" s="146">
        <v>1</v>
      </c>
      <c r="I358" s="146">
        <v>2</v>
      </c>
      <c r="J358" s="146" t="s">
        <v>173</v>
      </c>
      <c r="K358" s="187">
        <v>15745303.5</v>
      </c>
      <c r="L358" s="211">
        <v>0</v>
      </c>
      <c r="M358" s="211" t="s">
        <v>90</v>
      </c>
      <c r="N358" s="212">
        <v>1</v>
      </c>
      <c r="O358" s="213">
        <v>0</v>
      </c>
      <c r="P358" s="213">
        <v>0</v>
      </c>
      <c r="Q358" s="211">
        <v>0</v>
      </c>
      <c r="R358" s="211">
        <v>0</v>
      </c>
      <c r="S358" s="211">
        <v>0</v>
      </c>
      <c r="T358" s="211">
        <v>0</v>
      </c>
      <c r="U358" s="211">
        <v>0</v>
      </c>
      <c r="V358" s="211">
        <v>0</v>
      </c>
      <c r="W358" s="211">
        <v>0</v>
      </c>
      <c r="X358" s="211">
        <v>0</v>
      </c>
      <c r="Y358" s="211">
        <v>0</v>
      </c>
      <c r="Z358" s="129">
        <f t="shared" si="108"/>
        <v>0</v>
      </c>
      <c r="AA358" s="129">
        <f t="shared" si="109"/>
        <v>0</v>
      </c>
      <c r="AB358" s="129">
        <f t="shared" si="110"/>
        <v>0</v>
      </c>
      <c r="AC358" s="129">
        <f t="shared" si="111"/>
        <v>0</v>
      </c>
      <c r="AD358" s="129">
        <f t="shared" si="112"/>
        <v>1</v>
      </c>
      <c r="AE358" s="127">
        <f t="shared" si="113"/>
        <v>0</v>
      </c>
      <c r="AF358" s="129">
        <f t="shared" si="114"/>
        <v>0</v>
      </c>
      <c r="AG358" s="129">
        <f t="shared" si="115"/>
        <v>0</v>
      </c>
      <c r="AH358" s="129">
        <f t="shared" si="116"/>
        <v>0</v>
      </c>
      <c r="AI358" s="129">
        <f t="shared" si="117"/>
        <v>0</v>
      </c>
      <c r="AJ358" s="130">
        <f t="shared" si="118"/>
        <v>2</v>
      </c>
      <c r="AK358" s="128">
        <f t="shared" si="119"/>
        <v>0</v>
      </c>
      <c r="AL358" s="27">
        <f t="shared" si="120"/>
        <v>0</v>
      </c>
      <c r="AM358" s="27">
        <f t="shared" si="121"/>
        <v>0</v>
      </c>
      <c r="AN358" s="27">
        <f t="shared" si="122"/>
        <v>0</v>
      </c>
      <c r="AO358" s="27">
        <f t="shared" si="123"/>
        <v>0</v>
      </c>
      <c r="AP358" s="28">
        <f t="shared" si="124"/>
        <v>1</v>
      </c>
      <c r="AQ358" s="127">
        <f t="shared" si="125"/>
        <v>0</v>
      </c>
      <c r="AR358" s="177">
        <v>1</v>
      </c>
      <c r="AS358" s="41">
        <f t="shared" si="126"/>
        <v>0</v>
      </c>
      <c r="AT358" s="156">
        <v>3.24</v>
      </c>
      <c r="AU358" s="156" t="s">
        <v>376</v>
      </c>
      <c r="AV358" s="156">
        <v>0</v>
      </c>
      <c r="AW358" s="157">
        <f t="shared" si="128"/>
        <v>1</v>
      </c>
      <c r="AX358" s="146"/>
      <c r="AY358" s="146"/>
      <c r="AZ358" s="146"/>
      <c r="BA358" s="156" t="s">
        <v>662</v>
      </c>
      <c r="BB358" s="158">
        <v>1</v>
      </c>
      <c r="BC358" s="188"/>
      <c r="BD358" s="32">
        <v>1</v>
      </c>
    </row>
    <row r="359" spans="1:56" s="152" customFormat="1" ht="72">
      <c r="A359" s="153" t="s">
        <v>1319</v>
      </c>
      <c r="B359" s="146" t="s">
        <v>28</v>
      </c>
      <c r="C359" s="146" t="s">
        <v>462</v>
      </c>
      <c r="D359" s="146">
        <v>121561</v>
      </c>
      <c r="E359" s="146" t="s">
        <v>1595</v>
      </c>
      <c r="F359" s="146" t="s">
        <v>1596</v>
      </c>
      <c r="G359" s="146">
        <v>2</v>
      </c>
      <c r="H359" s="146">
        <v>1</v>
      </c>
      <c r="I359" s="146">
        <v>2</v>
      </c>
      <c r="J359" s="146" t="s">
        <v>1597</v>
      </c>
      <c r="K359" s="187">
        <v>12995983.5</v>
      </c>
      <c r="L359" s="211">
        <v>11450720.529999999</v>
      </c>
      <c r="M359" s="211" t="s">
        <v>90</v>
      </c>
      <c r="N359" s="212">
        <v>1</v>
      </c>
      <c r="O359" s="213">
        <v>45274</v>
      </c>
      <c r="P359" s="213">
        <v>45268</v>
      </c>
      <c r="Q359" s="211" t="s">
        <v>1598</v>
      </c>
      <c r="R359" s="211" t="s">
        <v>1598</v>
      </c>
      <c r="S359" s="211">
        <v>45041</v>
      </c>
      <c r="T359" s="211">
        <v>45049</v>
      </c>
      <c r="U359" s="211">
        <v>45061</v>
      </c>
      <c r="V359" s="211">
        <v>45104</v>
      </c>
      <c r="W359" s="211">
        <v>45117</v>
      </c>
      <c r="X359" s="211" t="s">
        <v>1216</v>
      </c>
      <c r="Y359" s="211">
        <v>0</v>
      </c>
      <c r="Z359" s="129">
        <f t="shared" si="108"/>
        <v>0</v>
      </c>
      <c r="AA359" s="129">
        <f t="shared" si="109"/>
        <v>0</v>
      </c>
      <c r="AB359" s="129">
        <f t="shared" si="110"/>
        <v>0</v>
      </c>
      <c r="AC359" s="129">
        <f t="shared" si="111"/>
        <v>0</v>
      </c>
      <c r="AD359" s="129">
        <f t="shared" si="112"/>
        <v>1</v>
      </c>
      <c r="AE359" s="127">
        <f t="shared" si="113"/>
        <v>0</v>
      </c>
      <c r="AF359" s="129">
        <f t="shared" si="114"/>
        <v>0</v>
      </c>
      <c r="AG359" s="129">
        <f t="shared" si="115"/>
        <v>0</v>
      </c>
      <c r="AH359" s="129">
        <f t="shared" si="116"/>
        <v>0</v>
      </c>
      <c r="AI359" s="129">
        <f t="shared" si="117"/>
        <v>0</v>
      </c>
      <c r="AJ359" s="130">
        <f t="shared" si="118"/>
        <v>2</v>
      </c>
      <c r="AK359" s="128">
        <f t="shared" si="119"/>
        <v>0</v>
      </c>
      <c r="AL359" s="27">
        <f t="shared" si="120"/>
        <v>0</v>
      </c>
      <c r="AM359" s="27">
        <f t="shared" si="121"/>
        <v>0</v>
      </c>
      <c r="AN359" s="27">
        <f t="shared" si="122"/>
        <v>0</v>
      </c>
      <c r="AO359" s="27">
        <f t="shared" si="123"/>
        <v>0</v>
      </c>
      <c r="AP359" s="28">
        <f t="shared" si="124"/>
        <v>1</v>
      </c>
      <c r="AQ359" s="127">
        <f t="shared" si="125"/>
        <v>0</v>
      </c>
      <c r="AR359" s="177">
        <v>1</v>
      </c>
      <c r="AS359" s="41">
        <f t="shared" si="126"/>
        <v>0</v>
      </c>
      <c r="AT359" s="156">
        <v>1.24</v>
      </c>
      <c r="AU359" s="156" t="s">
        <v>376</v>
      </c>
      <c r="AV359" s="156">
        <v>0</v>
      </c>
      <c r="AW359" s="157">
        <f t="shared" si="128"/>
        <v>1</v>
      </c>
      <c r="AX359" s="146"/>
      <c r="AY359" s="146"/>
      <c r="AZ359" s="146"/>
      <c r="BA359" s="156" t="s">
        <v>662</v>
      </c>
      <c r="BB359" s="158">
        <v>1</v>
      </c>
      <c r="BC359" s="188"/>
      <c r="BD359" s="32">
        <v>1</v>
      </c>
    </row>
    <row r="360" spans="1:56" s="152" customFormat="1" ht="90">
      <c r="A360" s="153" t="s">
        <v>1319</v>
      </c>
      <c r="B360" s="146" t="s">
        <v>28</v>
      </c>
      <c r="C360" s="146" t="s">
        <v>462</v>
      </c>
      <c r="D360" s="146">
        <v>191564</v>
      </c>
      <c r="E360" s="146" t="s">
        <v>1599</v>
      </c>
      <c r="F360" s="146" t="s">
        <v>1600</v>
      </c>
      <c r="G360" s="146">
        <v>2</v>
      </c>
      <c r="H360" s="146">
        <v>1</v>
      </c>
      <c r="I360" s="146">
        <v>2</v>
      </c>
      <c r="J360" s="146" t="s">
        <v>811</v>
      </c>
      <c r="K360" s="187">
        <v>12826208.380000001</v>
      </c>
      <c r="L360" s="211">
        <v>9183502.0099999998</v>
      </c>
      <c r="M360" s="211" t="s">
        <v>90</v>
      </c>
      <c r="N360" s="212">
        <v>1</v>
      </c>
      <c r="O360" s="213">
        <v>45278</v>
      </c>
      <c r="P360" s="213">
        <v>45349</v>
      </c>
      <c r="Q360" s="211" t="s">
        <v>1601</v>
      </c>
      <c r="R360" s="211" t="s">
        <v>1601</v>
      </c>
      <c r="S360" s="211">
        <v>45041</v>
      </c>
      <c r="T360" s="211">
        <v>45049</v>
      </c>
      <c r="U360" s="211">
        <v>45061</v>
      </c>
      <c r="V360" s="211">
        <v>45118</v>
      </c>
      <c r="W360" s="211">
        <v>45121</v>
      </c>
      <c r="X360" s="211" t="s">
        <v>1282</v>
      </c>
      <c r="Y360" s="211">
        <v>0</v>
      </c>
      <c r="Z360" s="129">
        <f t="shared" si="108"/>
        <v>0</v>
      </c>
      <c r="AA360" s="129">
        <f t="shared" si="109"/>
        <v>0</v>
      </c>
      <c r="AB360" s="129">
        <f t="shared" si="110"/>
        <v>0</v>
      </c>
      <c r="AC360" s="129">
        <f t="shared" si="111"/>
        <v>0</v>
      </c>
      <c r="AD360" s="129">
        <f t="shared" si="112"/>
        <v>1</v>
      </c>
      <c r="AE360" s="127">
        <f t="shared" si="113"/>
        <v>0</v>
      </c>
      <c r="AF360" s="129">
        <f t="shared" si="114"/>
        <v>0</v>
      </c>
      <c r="AG360" s="129">
        <f t="shared" si="115"/>
        <v>0</v>
      </c>
      <c r="AH360" s="129">
        <f t="shared" si="116"/>
        <v>0</v>
      </c>
      <c r="AI360" s="129">
        <f t="shared" si="117"/>
        <v>0</v>
      </c>
      <c r="AJ360" s="130">
        <f t="shared" si="118"/>
        <v>2</v>
      </c>
      <c r="AK360" s="128">
        <f t="shared" si="119"/>
        <v>0</v>
      </c>
      <c r="AL360" s="27">
        <f t="shared" si="120"/>
        <v>0</v>
      </c>
      <c r="AM360" s="27">
        <f t="shared" si="121"/>
        <v>0</v>
      </c>
      <c r="AN360" s="27">
        <f t="shared" si="122"/>
        <v>0</v>
      </c>
      <c r="AO360" s="27">
        <f t="shared" si="123"/>
        <v>0</v>
      </c>
      <c r="AP360" s="28">
        <f t="shared" si="124"/>
        <v>1</v>
      </c>
      <c r="AQ360" s="127">
        <f t="shared" si="125"/>
        <v>0</v>
      </c>
      <c r="AR360" s="177">
        <v>1</v>
      </c>
      <c r="AS360" s="41">
        <f t="shared" si="126"/>
        <v>0</v>
      </c>
      <c r="AT360" s="156">
        <v>3.24</v>
      </c>
      <c r="AU360" s="156" t="s">
        <v>376</v>
      </c>
      <c r="AV360" s="156">
        <v>0</v>
      </c>
      <c r="AW360" s="157">
        <f t="shared" si="128"/>
        <v>1</v>
      </c>
      <c r="AX360" s="146"/>
      <c r="AY360" s="146"/>
      <c r="AZ360" s="146"/>
      <c r="BA360" s="156" t="s">
        <v>662</v>
      </c>
      <c r="BB360" s="158">
        <v>1</v>
      </c>
      <c r="BC360" s="188"/>
      <c r="BD360" s="32">
        <v>1</v>
      </c>
    </row>
    <row r="361" spans="1:56" s="152" customFormat="1" ht="90">
      <c r="A361" s="153" t="s">
        <v>1319</v>
      </c>
      <c r="B361" s="146" t="s">
        <v>28</v>
      </c>
      <c r="C361" s="146" t="s">
        <v>462</v>
      </c>
      <c r="D361" s="146">
        <v>191565</v>
      </c>
      <c r="E361" s="146" t="s">
        <v>1446</v>
      </c>
      <c r="F361" s="146" t="s">
        <v>1600</v>
      </c>
      <c r="G361" s="146">
        <v>2</v>
      </c>
      <c r="H361" s="146">
        <v>1</v>
      </c>
      <c r="I361" s="146">
        <v>2</v>
      </c>
      <c r="J361" s="146" t="s">
        <v>811</v>
      </c>
      <c r="K361" s="187">
        <v>12844022.18</v>
      </c>
      <c r="L361" s="211">
        <v>9192622.7300000004</v>
      </c>
      <c r="M361" s="211" t="s">
        <v>90</v>
      </c>
      <c r="N361" s="212">
        <v>1</v>
      </c>
      <c r="O361" s="213">
        <v>45278</v>
      </c>
      <c r="P361" s="213">
        <v>45349</v>
      </c>
      <c r="Q361" s="211" t="s">
        <v>1602</v>
      </c>
      <c r="R361" s="211" t="s">
        <v>1602</v>
      </c>
      <c r="S361" s="211">
        <v>45041</v>
      </c>
      <c r="T361" s="211">
        <v>45049</v>
      </c>
      <c r="U361" s="211">
        <v>45061</v>
      </c>
      <c r="V361" s="211">
        <v>45118</v>
      </c>
      <c r="W361" s="211">
        <v>45121</v>
      </c>
      <c r="X361" s="211" t="s">
        <v>1282</v>
      </c>
      <c r="Y361" s="211">
        <v>0</v>
      </c>
      <c r="Z361" s="129">
        <f t="shared" si="108"/>
        <v>0</v>
      </c>
      <c r="AA361" s="129">
        <f t="shared" si="109"/>
        <v>0</v>
      </c>
      <c r="AB361" s="129">
        <f t="shared" si="110"/>
        <v>0</v>
      </c>
      <c r="AC361" s="129">
        <f t="shared" si="111"/>
        <v>0</v>
      </c>
      <c r="AD361" s="129">
        <f t="shared" si="112"/>
        <v>1</v>
      </c>
      <c r="AE361" s="127">
        <f t="shared" si="113"/>
        <v>0</v>
      </c>
      <c r="AF361" s="129">
        <f t="shared" si="114"/>
        <v>0</v>
      </c>
      <c r="AG361" s="129">
        <f t="shared" si="115"/>
        <v>0</v>
      </c>
      <c r="AH361" s="129">
        <f t="shared" si="116"/>
        <v>0</v>
      </c>
      <c r="AI361" s="129">
        <f t="shared" si="117"/>
        <v>0</v>
      </c>
      <c r="AJ361" s="130">
        <f t="shared" si="118"/>
        <v>2</v>
      </c>
      <c r="AK361" s="128">
        <f t="shared" si="119"/>
        <v>0</v>
      </c>
      <c r="AL361" s="27">
        <f t="shared" si="120"/>
        <v>0</v>
      </c>
      <c r="AM361" s="27">
        <f t="shared" si="121"/>
        <v>0</v>
      </c>
      <c r="AN361" s="27">
        <f t="shared" si="122"/>
        <v>0</v>
      </c>
      <c r="AO361" s="27">
        <f t="shared" si="123"/>
        <v>0</v>
      </c>
      <c r="AP361" s="28">
        <f t="shared" si="124"/>
        <v>1</v>
      </c>
      <c r="AQ361" s="127">
        <f t="shared" si="125"/>
        <v>0</v>
      </c>
      <c r="AR361" s="177">
        <v>1</v>
      </c>
      <c r="AS361" s="41">
        <f t="shared" si="126"/>
        <v>0</v>
      </c>
      <c r="AT361" s="156">
        <v>3.24</v>
      </c>
      <c r="AU361" s="156" t="s">
        <v>376</v>
      </c>
      <c r="AV361" s="156">
        <v>0</v>
      </c>
      <c r="AW361" s="157">
        <f t="shared" si="128"/>
        <v>1</v>
      </c>
      <c r="AX361" s="146"/>
      <c r="AY361" s="146"/>
      <c r="AZ361" s="146"/>
      <c r="BA361" s="156" t="s">
        <v>662</v>
      </c>
      <c r="BB361" s="158">
        <v>1</v>
      </c>
      <c r="BC361" s="188"/>
      <c r="BD361" s="32">
        <v>1</v>
      </c>
    </row>
    <row r="362" spans="1:56" s="152" customFormat="1" ht="90">
      <c r="A362" s="153" t="s">
        <v>1319</v>
      </c>
      <c r="B362" s="146" t="s">
        <v>28</v>
      </c>
      <c r="C362" s="146" t="s">
        <v>462</v>
      </c>
      <c r="D362" s="146">
        <v>121703</v>
      </c>
      <c r="E362" s="146" t="s">
        <v>1603</v>
      </c>
      <c r="F362" s="146" t="s">
        <v>1604</v>
      </c>
      <c r="G362" s="146">
        <v>2</v>
      </c>
      <c r="H362" s="146">
        <v>1</v>
      </c>
      <c r="I362" s="146">
        <v>2</v>
      </c>
      <c r="J362" s="146" t="s">
        <v>811</v>
      </c>
      <c r="K362" s="187">
        <v>12803795.93</v>
      </c>
      <c r="L362" s="211">
        <v>9403914.7599999998</v>
      </c>
      <c r="M362" s="211" t="s">
        <v>90</v>
      </c>
      <c r="N362" s="212">
        <v>1</v>
      </c>
      <c r="O362" s="213">
        <v>45278</v>
      </c>
      <c r="P362" s="213">
        <v>45349</v>
      </c>
      <c r="Q362" s="211" t="s">
        <v>1605</v>
      </c>
      <c r="R362" s="211" t="s">
        <v>1605</v>
      </c>
      <c r="S362" s="211">
        <v>45041</v>
      </c>
      <c r="T362" s="211">
        <v>45049</v>
      </c>
      <c r="U362" s="211">
        <v>45061</v>
      </c>
      <c r="V362" s="211">
        <v>45118</v>
      </c>
      <c r="W362" s="211">
        <v>45121</v>
      </c>
      <c r="X362" s="211" t="s">
        <v>1282</v>
      </c>
      <c r="Y362" s="211">
        <v>0</v>
      </c>
      <c r="Z362" s="129">
        <f t="shared" si="108"/>
        <v>0</v>
      </c>
      <c r="AA362" s="129">
        <f t="shared" si="109"/>
        <v>0</v>
      </c>
      <c r="AB362" s="129">
        <f t="shared" si="110"/>
        <v>0</v>
      </c>
      <c r="AC362" s="129">
        <f t="shared" si="111"/>
        <v>0</v>
      </c>
      <c r="AD362" s="129">
        <f t="shared" si="112"/>
        <v>1</v>
      </c>
      <c r="AE362" s="127">
        <f t="shared" si="113"/>
        <v>0</v>
      </c>
      <c r="AF362" s="129">
        <f t="shared" si="114"/>
        <v>0</v>
      </c>
      <c r="AG362" s="129">
        <f t="shared" si="115"/>
        <v>0</v>
      </c>
      <c r="AH362" s="129">
        <f t="shared" si="116"/>
        <v>0</v>
      </c>
      <c r="AI362" s="129">
        <f t="shared" si="117"/>
        <v>0</v>
      </c>
      <c r="AJ362" s="130">
        <f t="shared" si="118"/>
        <v>2</v>
      </c>
      <c r="AK362" s="128">
        <f t="shared" si="119"/>
        <v>0</v>
      </c>
      <c r="AL362" s="27">
        <f t="shared" si="120"/>
        <v>0</v>
      </c>
      <c r="AM362" s="27">
        <f t="shared" si="121"/>
        <v>0</v>
      </c>
      <c r="AN362" s="27">
        <f t="shared" si="122"/>
        <v>0</v>
      </c>
      <c r="AO362" s="27">
        <f t="shared" si="123"/>
        <v>0</v>
      </c>
      <c r="AP362" s="28">
        <f t="shared" si="124"/>
        <v>1</v>
      </c>
      <c r="AQ362" s="127">
        <f t="shared" si="125"/>
        <v>0</v>
      </c>
      <c r="AR362" s="177">
        <v>1</v>
      </c>
      <c r="AS362" s="41">
        <f t="shared" si="126"/>
        <v>0</v>
      </c>
      <c r="AT362" s="156">
        <v>3.24</v>
      </c>
      <c r="AU362" s="156" t="s">
        <v>376</v>
      </c>
      <c r="AV362" s="156">
        <v>0</v>
      </c>
      <c r="AW362" s="157">
        <f t="shared" si="128"/>
        <v>1</v>
      </c>
      <c r="AX362" s="146"/>
      <c r="AY362" s="146"/>
      <c r="AZ362" s="146"/>
      <c r="BA362" s="156" t="s">
        <v>662</v>
      </c>
      <c r="BB362" s="158">
        <v>1</v>
      </c>
      <c r="BC362" s="188"/>
      <c r="BD362" s="32">
        <v>1</v>
      </c>
    </row>
    <row r="363" spans="1:56" s="152" customFormat="1" ht="108">
      <c r="A363" s="153" t="s">
        <v>1319</v>
      </c>
      <c r="B363" s="146" t="s">
        <v>28</v>
      </c>
      <c r="C363" s="146" t="s">
        <v>462</v>
      </c>
      <c r="D363" s="146">
        <v>121915</v>
      </c>
      <c r="E363" s="146" t="s">
        <v>1606</v>
      </c>
      <c r="F363" s="146" t="s">
        <v>1607</v>
      </c>
      <c r="G363" s="146">
        <v>2</v>
      </c>
      <c r="H363" s="146">
        <v>1</v>
      </c>
      <c r="I363" s="146">
        <v>5</v>
      </c>
      <c r="J363" s="146" t="s">
        <v>1608</v>
      </c>
      <c r="K363" s="187">
        <v>16014286.059999999</v>
      </c>
      <c r="L363" s="211">
        <v>11765349.85</v>
      </c>
      <c r="M363" s="211" t="s">
        <v>90</v>
      </c>
      <c r="N363" s="212">
        <v>1</v>
      </c>
      <c r="O363" s="213">
        <v>45308</v>
      </c>
      <c r="P363" s="213">
        <v>45383</v>
      </c>
      <c r="Q363" s="211" t="s">
        <v>1609</v>
      </c>
      <c r="R363" s="211" t="s">
        <v>1609</v>
      </c>
      <c r="S363" s="211">
        <v>45041</v>
      </c>
      <c r="T363" s="211">
        <v>45049</v>
      </c>
      <c r="U363" s="211">
        <v>45061</v>
      </c>
      <c r="V363" s="211">
        <v>45118</v>
      </c>
      <c r="W363" s="211">
        <v>45121</v>
      </c>
      <c r="X363" s="211" t="s">
        <v>1282</v>
      </c>
      <c r="Y363" s="211">
        <v>0</v>
      </c>
      <c r="Z363" s="129">
        <f t="shared" si="108"/>
        <v>0</v>
      </c>
      <c r="AA363" s="129">
        <f t="shared" si="109"/>
        <v>0</v>
      </c>
      <c r="AB363" s="129">
        <f t="shared" si="110"/>
        <v>0</v>
      </c>
      <c r="AC363" s="129">
        <f t="shared" si="111"/>
        <v>0</v>
      </c>
      <c r="AD363" s="129">
        <f t="shared" si="112"/>
        <v>1</v>
      </c>
      <c r="AE363" s="127">
        <f t="shared" si="113"/>
        <v>0</v>
      </c>
      <c r="AF363" s="129">
        <f t="shared" si="114"/>
        <v>0</v>
      </c>
      <c r="AG363" s="129">
        <f t="shared" si="115"/>
        <v>0</v>
      </c>
      <c r="AH363" s="129">
        <f t="shared" si="116"/>
        <v>0</v>
      </c>
      <c r="AI363" s="129">
        <f t="shared" si="117"/>
        <v>0</v>
      </c>
      <c r="AJ363" s="130">
        <f t="shared" si="118"/>
        <v>5</v>
      </c>
      <c r="AK363" s="128">
        <f t="shared" si="119"/>
        <v>0</v>
      </c>
      <c r="AL363" s="27">
        <f t="shared" si="120"/>
        <v>0</v>
      </c>
      <c r="AM363" s="27">
        <f t="shared" si="121"/>
        <v>0</v>
      </c>
      <c r="AN363" s="27">
        <f t="shared" si="122"/>
        <v>0</v>
      </c>
      <c r="AO363" s="27">
        <f t="shared" si="123"/>
        <v>0</v>
      </c>
      <c r="AP363" s="28">
        <f t="shared" si="124"/>
        <v>1</v>
      </c>
      <c r="AQ363" s="127">
        <f t="shared" si="125"/>
        <v>0</v>
      </c>
      <c r="AR363" s="177">
        <v>1</v>
      </c>
      <c r="AS363" s="41">
        <f t="shared" si="126"/>
        <v>0</v>
      </c>
      <c r="AT363" s="156">
        <v>6.24</v>
      </c>
      <c r="AU363" s="156" t="s">
        <v>376</v>
      </c>
      <c r="AV363" s="156">
        <v>0</v>
      </c>
      <c r="AW363" s="157">
        <f t="shared" si="128"/>
        <v>1</v>
      </c>
      <c r="AX363" s="146"/>
      <c r="AY363" s="146"/>
      <c r="AZ363" s="146"/>
      <c r="BA363" s="156" t="s">
        <v>662</v>
      </c>
      <c r="BB363" s="158">
        <v>1</v>
      </c>
      <c r="BC363" s="188"/>
      <c r="BD363" s="32">
        <v>1</v>
      </c>
    </row>
    <row r="364" spans="1:56" s="152" customFormat="1" ht="90">
      <c r="A364" s="153" t="s">
        <v>1319</v>
      </c>
      <c r="B364" s="146" t="s">
        <v>28</v>
      </c>
      <c r="C364" s="146" t="s">
        <v>462</v>
      </c>
      <c r="D364" s="146">
        <v>121399</v>
      </c>
      <c r="E364" s="146" t="s">
        <v>1610</v>
      </c>
      <c r="F364" s="146" t="s">
        <v>1226</v>
      </c>
      <c r="G364" s="146">
        <v>5</v>
      </c>
      <c r="H364" s="146">
        <v>1</v>
      </c>
      <c r="I364" s="146">
        <v>3</v>
      </c>
      <c r="J364" s="146" t="s">
        <v>1310</v>
      </c>
      <c r="K364" s="187">
        <v>14893613.629999999</v>
      </c>
      <c r="L364" s="211">
        <v>12076295.82</v>
      </c>
      <c r="M364" s="211" t="s">
        <v>90</v>
      </c>
      <c r="N364" s="212">
        <v>1</v>
      </c>
      <c r="O364" s="213">
        <v>45291</v>
      </c>
      <c r="P364" s="213">
        <v>45390</v>
      </c>
      <c r="Q364" s="211" t="s">
        <v>1611</v>
      </c>
      <c r="R364" s="211" t="s">
        <v>1611</v>
      </c>
      <c r="S364" s="211">
        <v>45041</v>
      </c>
      <c r="T364" s="211">
        <v>45049</v>
      </c>
      <c r="U364" s="211">
        <v>45061</v>
      </c>
      <c r="V364" s="211">
        <v>45114</v>
      </c>
      <c r="W364" s="211">
        <v>45134</v>
      </c>
      <c r="X364" s="211" t="s">
        <v>1286</v>
      </c>
      <c r="Y364" s="211">
        <v>0</v>
      </c>
      <c r="Z364" s="129">
        <f t="shared" si="108"/>
        <v>0</v>
      </c>
      <c r="AA364" s="129">
        <f t="shared" si="109"/>
        <v>0</v>
      </c>
      <c r="AB364" s="129">
        <f t="shared" si="110"/>
        <v>0</v>
      </c>
      <c r="AC364" s="129">
        <f t="shared" si="111"/>
        <v>0</v>
      </c>
      <c r="AD364" s="129">
        <f t="shared" si="112"/>
        <v>1</v>
      </c>
      <c r="AE364" s="127">
        <f t="shared" si="113"/>
        <v>0</v>
      </c>
      <c r="AF364" s="129">
        <f t="shared" si="114"/>
        <v>0</v>
      </c>
      <c r="AG364" s="129">
        <f t="shared" si="115"/>
        <v>0</v>
      </c>
      <c r="AH364" s="129">
        <f t="shared" si="116"/>
        <v>0</v>
      </c>
      <c r="AI364" s="129">
        <f t="shared" si="117"/>
        <v>0</v>
      </c>
      <c r="AJ364" s="130">
        <f t="shared" si="118"/>
        <v>3</v>
      </c>
      <c r="AK364" s="128">
        <f t="shared" si="119"/>
        <v>0</v>
      </c>
      <c r="AL364" s="27">
        <f t="shared" si="120"/>
        <v>0</v>
      </c>
      <c r="AM364" s="27">
        <f t="shared" si="121"/>
        <v>0</v>
      </c>
      <c r="AN364" s="27">
        <f t="shared" si="122"/>
        <v>0</v>
      </c>
      <c r="AO364" s="27">
        <f t="shared" si="123"/>
        <v>0</v>
      </c>
      <c r="AP364" s="28">
        <f t="shared" si="124"/>
        <v>1</v>
      </c>
      <c r="AQ364" s="127">
        <f t="shared" si="125"/>
        <v>0</v>
      </c>
      <c r="AR364" s="177">
        <v>1</v>
      </c>
      <c r="AS364" s="41">
        <f t="shared" si="126"/>
        <v>0</v>
      </c>
      <c r="AT364" s="156">
        <v>6.24</v>
      </c>
      <c r="AU364" s="156" t="s">
        <v>376</v>
      </c>
      <c r="AV364" s="156">
        <v>0</v>
      </c>
      <c r="AW364" s="157">
        <f t="shared" si="128"/>
        <v>1</v>
      </c>
      <c r="AX364" s="146"/>
      <c r="AY364" s="146"/>
      <c r="AZ364" s="146"/>
      <c r="BA364" s="156" t="s">
        <v>662</v>
      </c>
      <c r="BB364" s="158">
        <v>1</v>
      </c>
      <c r="BC364" s="188"/>
      <c r="BD364" s="32">
        <v>1</v>
      </c>
    </row>
    <row r="365" spans="1:56" s="152" customFormat="1" ht="72">
      <c r="A365" s="153" t="s">
        <v>1319</v>
      </c>
      <c r="B365" s="146" t="s">
        <v>28</v>
      </c>
      <c r="C365" s="146" t="s">
        <v>472</v>
      </c>
      <c r="D365" s="146">
        <v>122800</v>
      </c>
      <c r="E365" s="146" t="s">
        <v>1612</v>
      </c>
      <c r="F365" s="146" t="s">
        <v>1230</v>
      </c>
      <c r="G365" s="146">
        <v>1</v>
      </c>
      <c r="H365" s="146">
        <v>1</v>
      </c>
      <c r="I365" s="146">
        <v>3</v>
      </c>
      <c r="J365" s="146" t="s">
        <v>1083</v>
      </c>
      <c r="K365" s="187">
        <v>16742342.16</v>
      </c>
      <c r="L365" s="211">
        <v>13536456.34</v>
      </c>
      <c r="M365" s="211" t="s">
        <v>90</v>
      </c>
      <c r="N365" s="212">
        <v>1</v>
      </c>
      <c r="O365" s="213">
        <v>45358</v>
      </c>
      <c r="P365" s="213">
        <v>45596</v>
      </c>
      <c r="Q365" s="211" t="s">
        <v>1613</v>
      </c>
      <c r="R365" s="211" t="s">
        <v>1613</v>
      </c>
      <c r="S365" s="211">
        <v>45056</v>
      </c>
      <c r="T365" s="211">
        <v>45064</v>
      </c>
      <c r="U365" s="211">
        <v>45076</v>
      </c>
      <c r="V365" s="211">
        <v>45120</v>
      </c>
      <c r="W365" s="211">
        <v>45147</v>
      </c>
      <c r="X365" s="211" t="s">
        <v>1232</v>
      </c>
      <c r="Y365" s="211" t="s">
        <v>90</v>
      </c>
      <c r="Z365" s="129">
        <f t="shared" si="108"/>
        <v>0</v>
      </c>
      <c r="AA365" s="129">
        <f t="shared" si="109"/>
        <v>0</v>
      </c>
      <c r="AB365" s="129">
        <f t="shared" si="110"/>
        <v>0</v>
      </c>
      <c r="AC365" s="129">
        <f t="shared" si="111"/>
        <v>0</v>
      </c>
      <c r="AD365" s="129">
        <f t="shared" si="112"/>
        <v>1</v>
      </c>
      <c r="AE365" s="127">
        <f t="shared" si="113"/>
        <v>0</v>
      </c>
      <c r="AF365" s="129">
        <f t="shared" si="114"/>
        <v>0</v>
      </c>
      <c r="AG365" s="129">
        <f t="shared" si="115"/>
        <v>0</v>
      </c>
      <c r="AH365" s="129">
        <f t="shared" si="116"/>
        <v>0</v>
      </c>
      <c r="AI365" s="129">
        <f t="shared" si="117"/>
        <v>0</v>
      </c>
      <c r="AJ365" s="130">
        <f t="shared" si="118"/>
        <v>3</v>
      </c>
      <c r="AK365" s="128">
        <f t="shared" si="119"/>
        <v>0</v>
      </c>
      <c r="AL365" s="27">
        <f t="shared" si="120"/>
        <v>0</v>
      </c>
      <c r="AM365" s="27">
        <f t="shared" si="121"/>
        <v>0</v>
      </c>
      <c r="AN365" s="27">
        <f t="shared" si="122"/>
        <v>0</v>
      </c>
      <c r="AO365" s="27">
        <f t="shared" si="123"/>
        <v>0</v>
      </c>
      <c r="AP365" s="28">
        <f t="shared" si="124"/>
        <v>1</v>
      </c>
      <c r="AQ365" s="127">
        <f t="shared" si="125"/>
        <v>0</v>
      </c>
      <c r="AR365" s="177">
        <v>0.95</v>
      </c>
      <c r="AS365" s="41">
        <f t="shared" si="126"/>
        <v>5.0000000000000044E-2</v>
      </c>
      <c r="AT365" s="156">
        <v>5.25</v>
      </c>
      <c r="AU365" s="156" t="s">
        <v>376</v>
      </c>
      <c r="AV365" s="156">
        <v>0</v>
      </c>
      <c r="AW365" s="157">
        <f t="shared" si="128"/>
        <v>1</v>
      </c>
      <c r="AX365" s="146"/>
      <c r="AY365" s="146"/>
      <c r="AZ365" s="146"/>
      <c r="BA365" s="188"/>
      <c r="BB365" s="158">
        <v>1</v>
      </c>
      <c r="BC365" s="188"/>
      <c r="BD365" s="32">
        <v>1</v>
      </c>
    </row>
    <row r="366" spans="1:56" s="152" customFormat="1" ht="72">
      <c r="A366" s="153" t="s">
        <v>1319</v>
      </c>
      <c r="B366" s="146" t="s">
        <v>28</v>
      </c>
      <c r="C366" s="146" t="s">
        <v>472</v>
      </c>
      <c r="D366" s="146">
        <v>123246</v>
      </c>
      <c r="E366" s="146" t="s">
        <v>1614</v>
      </c>
      <c r="F366" s="146" t="s">
        <v>1615</v>
      </c>
      <c r="G366" s="146">
        <v>1</v>
      </c>
      <c r="H366" s="146">
        <v>1</v>
      </c>
      <c r="I366" s="146">
        <v>3</v>
      </c>
      <c r="J366" s="146" t="s">
        <v>1083</v>
      </c>
      <c r="K366" s="187">
        <v>17137208.719999999</v>
      </c>
      <c r="L366" s="211">
        <v>16694048.17</v>
      </c>
      <c r="M366" s="211" t="s">
        <v>90</v>
      </c>
      <c r="N366" s="212">
        <v>1</v>
      </c>
      <c r="O366" s="213">
        <v>45260</v>
      </c>
      <c r="P366" s="213">
        <v>45422</v>
      </c>
      <c r="Q366" s="211" t="s">
        <v>1616</v>
      </c>
      <c r="R366" s="211" t="s">
        <v>1616</v>
      </c>
      <c r="S366" s="211">
        <v>45056</v>
      </c>
      <c r="T366" s="211">
        <v>45064</v>
      </c>
      <c r="U366" s="211">
        <v>45076</v>
      </c>
      <c r="V366" s="211">
        <v>45120</v>
      </c>
      <c r="W366" s="211">
        <v>45135</v>
      </c>
      <c r="X366" s="211" t="s">
        <v>1244</v>
      </c>
      <c r="Y366" s="211" t="s">
        <v>90</v>
      </c>
      <c r="Z366" s="129">
        <f t="shared" si="108"/>
        <v>0</v>
      </c>
      <c r="AA366" s="129">
        <f t="shared" si="109"/>
        <v>0</v>
      </c>
      <c r="AB366" s="129">
        <f t="shared" si="110"/>
        <v>0</v>
      </c>
      <c r="AC366" s="129">
        <f t="shared" si="111"/>
        <v>0</v>
      </c>
      <c r="AD366" s="129">
        <f t="shared" si="112"/>
        <v>1</v>
      </c>
      <c r="AE366" s="127">
        <f t="shared" si="113"/>
        <v>0</v>
      </c>
      <c r="AF366" s="129">
        <f t="shared" si="114"/>
        <v>0</v>
      </c>
      <c r="AG366" s="129">
        <f t="shared" si="115"/>
        <v>0</v>
      </c>
      <c r="AH366" s="129">
        <f t="shared" si="116"/>
        <v>0</v>
      </c>
      <c r="AI366" s="129">
        <f t="shared" si="117"/>
        <v>0</v>
      </c>
      <c r="AJ366" s="130">
        <f t="shared" si="118"/>
        <v>3</v>
      </c>
      <c r="AK366" s="128">
        <f t="shared" si="119"/>
        <v>0</v>
      </c>
      <c r="AL366" s="27">
        <f t="shared" si="120"/>
        <v>0</v>
      </c>
      <c r="AM366" s="27">
        <f t="shared" si="121"/>
        <v>0</v>
      </c>
      <c r="AN366" s="27">
        <f t="shared" si="122"/>
        <v>0</v>
      </c>
      <c r="AO366" s="27">
        <f t="shared" si="123"/>
        <v>0</v>
      </c>
      <c r="AP366" s="28">
        <f t="shared" si="124"/>
        <v>1</v>
      </c>
      <c r="AQ366" s="127">
        <f t="shared" si="125"/>
        <v>0</v>
      </c>
      <c r="AR366" s="177">
        <v>0.6</v>
      </c>
      <c r="AS366" s="41">
        <f t="shared" si="126"/>
        <v>0.4</v>
      </c>
      <c r="AT366" s="156">
        <v>5.25</v>
      </c>
      <c r="AU366" s="156" t="s">
        <v>376</v>
      </c>
      <c r="AV366" s="156">
        <v>0</v>
      </c>
      <c r="AW366" s="157">
        <f t="shared" si="128"/>
        <v>1</v>
      </c>
      <c r="AX366" s="146"/>
      <c r="AY366" s="146"/>
      <c r="AZ366" s="146"/>
      <c r="BA366" s="188"/>
      <c r="BB366" s="158">
        <v>1</v>
      </c>
      <c r="BC366" s="188"/>
      <c r="BD366" s="32">
        <v>1</v>
      </c>
    </row>
    <row r="367" spans="1:56" s="152" customFormat="1" ht="72">
      <c r="A367" s="153" t="s">
        <v>1319</v>
      </c>
      <c r="B367" s="146" t="s">
        <v>28</v>
      </c>
      <c r="C367" s="146" t="s">
        <v>472</v>
      </c>
      <c r="D367" s="146">
        <v>123248</v>
      </c>
      <c r="E367" s="146" t="s">
        <v>1617</v>
      </c>
      <c r="F367" s="146" t="s">
        <v>1615</v>
      </c>
      <c r="G367" s="146">
        <v>1</v>
      </c>
      <c r="H367" s="146">
        <v>1</v>
      </c>
      <c r="I367" s="146">
        <v>3</v>
      </c>
      <c r="J367" s="146" t="s">
        <v>1083</v>
      </c>
      <c r="K367" s="187">
        <v>16979262.110000003</v>
      </c>
      <c r="L367" s="211">
        <v>16779231.77</v>
      </c>
      <c r="M367" s="211" t="s">
        <v>90</v>
      </c>
      <c r="N367" s="212">
        <v>1</v>
      </c>
      <c r="O367" s="213">
        <v>45347</v>
      </c>
      <c r="P367" s="213">
        <v>45400</v>
      </c>
      <c r="Q367" s="211" t="s">
        <v>1618</v>
      </c>
      <c r="R367" s="211" t="s">
        <v>1618</v>
      </c>
      <c r="S367" s="211">
        <v>45056</v>
      </c>
      <c r="T367" s="211">
        <v>45064</v>
      </c>
      <c r="U367" s="211">
        <v>45076</v>
      </c>
      <c r="V367" s="211">
        <v>45120</v>
      </c>
      <c r="W367" s="211">
        <v>45138</v>
      </c>
      <c r="X367" s="211" t="s">
        <v>1619</v>
      </c>
      <c r="Y367" s="211" t="s">
        <v>90</v>
      </c>
      <c r="Z367" s="129">
        <f t="shared" si="108"/>
        <v>0</v>
      </c>
      <c r="AA367" s="129">
        <f t="shared" si="109"/>
        <v>0</v>
      </c>
      <c r="AB367" s="129">
        <f t="shared" si="110"/>
        <v>0</v>
      </c>
      <c r="AC367" s="129">
        <f t="shared" si="111"/>
        <v>0</v>
      </c>
      <c r="AD367" s="129">
        <f t="shared" si="112"/>
        <v>1</v>
      </c>
      <c r="AE367" s="127">
        <f t="shared" si="113"/>
        <v>0</v>
      </c>
      <c r="AF367" s="129">
        <f t="shared" si="114"/>
        <v>0</v>
      </c>
      <c r="AG367" s="129">
        <f t="shared" si="115"/>
        <v>0</v>
      </c>
      <c r="AH367" s="129">
        <f t="shared" si="116"/>
        <v>0</v>
      </c>
      <c r="AI367" s="129">
        <f t="shared" si="117"/>
        <v>0</v>
      </c>
      <c r="AJ367" s="130">
        <f t="shared" si="118"/>
        <v>3</v>
      </c>
      <c r="AK367" s="128">
        <f t="shared" si="119"/>
        <v>0</v>
      </c>
      <c r="AL367" s="27">
        <f t="shared" si="120"/>
        <v>0</v>
      </c>
      <c r="AM367" s="27">
        <f t="shared" si="121"/>
        <v>0</v>
      </c>
      <c r="AN367" s="27">
        <f t="shared" si="122"/>
        <v>0</v>
      </c>
      <c r="AO367" s="27">
        <f t="shared" si="123"/>
        <v>0</v>
      </c>
      <c r="AP367" s="28">
        <f t="shared" si="124"/>
        <v>1</v>
      </c>
      <c r="AQ367" s="127">
        <f t="shared" si="125"/>
        <v>0</v>
      </c>
      <c r="AR367" s="177">
        <v>1</v>
      </c>
      <c r="AS367" s="41">
        <f t="shared" si="126"/>
        <v>0</v>
      </c>
      <c r="AT367" s="156">
        <v>10.24</v>
      </c>
      <c r="AU367" s="156" t="s">
        <v>376</v>
      </c>
      <c r="AV367" s="156">
        <v>0</v>
      </c>
      <c r="AW367" s="157">
        <f t="shared" si="128"/>
        <v>1</v>
      </c>
      <c r="AX367" s="146"/>
      <c r="AY367" s="146"/>
      <c r="AZ367" s="146"/>
      <c r="BA367" s="188"/>
      <c r="BB367" s="158">
        <v>1</v>
      </c>
      <c r="BC367" s="188"/>
      <c r="BD367" s="32">
        <v>1</v>
      </c>
    </row>
    <row r="368" spans="1:56" s="152" customFormat="1" ht="72">
      <c r="A368" s="153" t="s">
        <v>1319</v>
      </c>
      <c r="B368" s="146" t="s">
        <v>28</v>
      </c>
      <c r="C368" s="146" t="s">
        <v>486</v>
      </c>
      <c r="D368" s="146">
        <v>123299</v>
      </c>
      <c r="E368" s="146" t="s">
        <v>1620</v>
      </c>
      <c r="F368" s="146" t="s">
        <v>1621</v>
      </c>
      <c r="G368" s="146">
        <v>1</v>
      </c>
      <c r="H368" s="146">
        <v>1</v>
      </c>
      <c r="I368" s="146">
        <v>2</v>
      </c>
      <c r="J368" s="146" t="s">
        <v>1622</v>
      </c>
      <c r="K368" s="187">
        <v>13792245.270000001</v>
      </c>
      <c r="L368" s="211">
        <v>13635666.07</v>
      </c>
      <c r="M368" s="211" t="s">
        <v>90</v>
      </c>
      <c r="N368" s="212">
        <v>1</v>
      </c>
      <c r="O368" s="213">
        <v>45316</v>
      </c>
      <c r="P368" s="213">
        <v>45315</v>
      </c>
      <c r="Q368" s="211" t="s">
        <v>1623</v>
      </c>
      <c r="R368" s="211" t="s">
        <v>1624</v>
      </c>
      <c r="S368" s="211">
        <v>45022</v>
      </c>
      <c r="T368" s="211">
        <v>45030</v>
      </c>
      <c r="U368" s="211">
        <v>45044</v>
      </c>
      <c r="V368" s="211">
        <v>45065</v>
      </c>
      <c r="W368" s="211">
        <v>45096</v>
      </c>
      <c r="X368" s="211" t="s">
        <v>1625</v>
      </c>
      <c r="Y368" s="211" t="s">
        <v>491</v>
      </c>
      <c r="Z368" s="129">
        <f t="shared" si="108"/>
        <v>0</v>
      </c>
      <c r="AA368" s="129">
        <f t="shared" si="109"/>
        <v>0</v>
      </c>
      <c r="AB368" s="129">
        <f t="shared" si="110"/>
        <v>0</v>
      </c>
      <c r="AC368" s="129">
        <f t="shared" si="111"/>
        <v>0</v>
      </c>
      <c r="AD368" s="129">
        <f t="shared" si="112"/>
        <v>1</v>
      </c>
      <c r="AE368" s="127">
        <f t="shared" si="113"/>
        <v>0</v>
      </c>
      <c r="AF368" s="129">
        <f t="shared" si="114"/>
        <v>0</v>
      </c>
      <c r="AG368" s="129">
        <f t="shared" si="115"/>
        <v>0</v>
      </c>
      <c r="AH368" s="129">
        <f t="shared" si="116"/>
        <v>0</v>
      </c>
      <c r="AI368" s="129">
        <f t="shared" si="117"/>
        <v>0</v>
      </c>
      <c r="AJ368" s="130">
        <f t="shared" si="118"/>
        <v>2</v>
      </c>
      <c r="AK368" s="128">
        <f t="shared" si="119"/>
        <v>0</v>
      </c>
      <c r="AL368" s="27">
        <f t="shared" si="120"/>
        <v>0</v>
      </c>
      <c r="AM368" s="27">
        <f t="shared" si="121"/>
        <v>0</v>
      </c>
      <c r="AN368" s="27">
        <f t="shared" si="122"/>
        <v>0</v>
      </c>
      <c r="AO368" s="27">
        <f t="shared" si="123"/>
        <v>0</v>
      </c>
      <c r="AP368" s="28">
        <f t="shared" si="124"/>
        <v>1</v>
      </c>
      <c r="AQ368" s="127">
        <f t="shared" si="125"/>
        <v>0</v>
      </c>
      <c r="AR368" s="177">
        <v>1</v>
      </c>
      <c r="AS368" s="41">
        <f t="shared" si="126"/>
        <v>0</v>
      </c>
      <c r="AT368" s="156">
        <v>1.24</v>
      </c>
      <c r="AU368" s="156" t="s">
        <v>376</v>
      </c>
      <c r="AV368" s="156">
        <v>0</v>
      </c>
      <c r="AW368" s="157">
        <f t="shared" si="128"/>
        <v>1</v>
      </c>
      <c r="AX368" s="146"/>
      <c r="AY368" s="146"/>
      <c r="AZ368" s="146"/>
      <c r="BA368" s="156" t="s">
        <v>662</v>
      </c>
      <c r="BB368" s="158">
        <v>1</v>
      </c>
      <c r="BC368" s="188"/>
      <c r="BD368" s="32">
        <v>1</v>
      </c>
    </row>
    <row r="369" spans="1:56" s="152" customFormat="1" ht="54">
      <c r="A369" s="153" t="s">
        <v>1319</v>
      </c>
      <c r="B369" s="146" t="s">
        <v>28</v>
      </c>
      <c r="C369" s="146" t="s">
        <v>486</v>
      </c>
      <c r="D369" s="146">
        <v>123589</v>
      </c>
      <c r="E369" s="146" t="s">
        <v>1626</v>
      </c>
      <c r="F369" s="146" t="s">
        <v>1252</v>
      </c>
      <c r="G369" s="146">
        <v>2</v>
      </c>
      <c r="H369" s="146">
        <v>1</v>
      </c>
      <c r="I369" s="146">
        <v>3</v>
      </c>
      <c r="J369" s="146" t="s">
        <v>1627</v>
      </c>
      <c r="K369" s="187">
        <v>15199206.479999999</v>
      </c>
      <c r="L369" s="211">
        <v>15033271.98</v>
      </c>
      <c r="M369" s="211" t="s">
        <v>90</v>
      </c>
      <c r="N369" s="212">
        <v>1</v>
      </c>
      <c r="O369" s="213">
        <v>45286</v>
      </c>
      <c r="P369" s="213">
        <v>45282</v>
      </c>
      <c r="Q369" s="211" t="s">
        <v>1628</v>
      </c>
      <c r="R369" s="211" t="s">
        <v>1629</v>
      </c>
      <c r="S369" s="211">
        <v>45022</v>
      </c>
      <c r="T369" s="211">
        <v>45030</v>
      </c>
      <c r="U369" s="211">
        <v>45044</v>
      </c>
      <c r="V369" s="211">
        <v>45065</v>
      </c>
      <c r="W369" s="211">
        <v>45096</v>
      </c>
      <c r="X369" s="211" t="s">
        <v>1630</v>
      </c>
      <c r="Y369" s="211" t="s">
        <v>491</v>
      </c>
      <c r="Z369" s="129">
        <f t="shared" si="108"/>
        <v>0</v>
      </c>
      <c r="AA369" s="129">
        <f t="shared" si="109"/>
        <v>0</v>
      </c>
      <c r="AB369" s="129">
        <f t="shared" si="110"/>
        <v>0</v>
      </c>
      <c r="AC369" s="129">
        <f t="shared" si="111"/>
        <v>0</v>
      </c>
      <c r="AD369" s="129">
        <f t="shared" si="112"/>
        <v>1</v>
      </c>
      <c r="AE369" s="127">
        <f t="shared" si="113"/>
        <v>0</v>
      </c>
      <c r="AF369" s="129">
        <f t="shared" si="114"/>
        <v>0</v>
      </c>
      <c r="AG369" s="129">
        <f t="shared" si="115"/>
        <v>0</v>
      </c>
      <c r="AH369" s="129">
        <f t="shared" si="116"/>
        <v>0</v>
      </c>
      <c r="AI369" s="129">
        <f t="shared" si="117"/>
        <v>0</v>
      </c>
      <c r="AJ369" s="130">
        <f t="shared" si="118"/>
        <v>3</v>
      </c>
      <c r="AK369" s="128">
        <f t="shared" si="119"/>
        <v>0</v>
      </c>
      <c r="AL369" s="27">
        <f t="shared" si="120"/>
        <v>0</v>
      </c>
      <c r="AM369" s="27">
        <f t="shared" si="121"/>
        <v>0</v>
      </c>
      <c r="AN369" s="27">
        <f t="shared" si="122"/>
        <v>0</v>
      </c>
      <c r="AO369" s="27">
        <f t="shared" si="123"/>
        <v>0</v>
      </c>
      <c r="AP369" s="28">
        <f t="shared" si="124"/>
        <v>1</v>
      </c>
      <c r="AQ369" s="127">
        <f t="shared" si="125"/>
        <v>0</v>
      </c>
      <c r="AR369" s="177">
        <v>1</v>
      </c>
      <c r="AS369" s="41">
        <f t="shared" si="126"/>
        <v>0</v>
      </c>
      <c r="AT369" s="156">
        <v>1.24</v>
      </c>
      <c r="AU369" s="156" t="s">
        <v>376</v>
      </c>
      <c r="AV369" s="156">
        <v>0</v>
      </c>
      <c r="AW369" s="157">
        <f t="shared" si="128"/>
        <v>1</v>
      </c>
      <c r="AX369" s="146"/>
      <c r="AY369" s="146"/>
      <c r="AZ369" s="146"/>
      <c r="BA369" s="156" t="s">
        <v>662</v>
      </c>
      <c r="BB369" s="158">
        <v>1</v>
      </c>
      <c r="BC369" s="188"/>
      <c r="BD369" s="32">
        <v>1</v>
      </c>
    </row>
    <row r="370" spans="1:56" s="152" customFormat="1" ht="72">
      <c r="A370" s="153" t="s">
        <v>1319</v>
      </c>
      <c r="B370" s="146" t="s">
        <v>28</v>
      </c>
      <c r="C370" s="146" t="s">
        <v>497</v>
      </c>
      <c r="D370" s="146">
        <v>122069</v>
      </c>
      <c r="E370" s="146" t="s">
        <v>1631</v>
      </c>
      <c r="F370" s="146" t="s">
        <v>1264</v>
      </c>
      <c r="G370" s="146">
        <v>2</v>
      </c>
      <c r="H370" s="146">
        <v>1</v>
      </c>
      <c r="I370" s="146">
        <v>4</v>
      </c>
      <c r="J370" s="146" t="s">
        <v>1632</v>
      </c>
      <c r="K370" s="187">
        <v>20809347.25</v>
      </c>
      <c r="L370" s="211">
        <v>11554829.220000001</v>
      </c>
      <c r="M370" s="211" t="s">
        <v>90</v>
      </c>
      <c r="N370" s="212">
        <v>1</v>
      </c>
      <c r="O370" s="213">
        <v>45316</v>
      </c>
      <c r="P370" s="213">
        <v>45396</v>
      </c>
      <c r="Q370" s="211" t="s">
        <v>1633</v>
      </c>
      <c r="R370" s="211" t="s">
        <v>1633</v>
      </c>
      <c r="S370" s="211">
        <v>45030</v>
      </c>
      <c r="T370" s="211">
        <v>45041</v>
      </c>
      <c r="U370" s="211">
        <v>45055</v>
      </c>
      <c r="V370" s="211">
        <v>45124</v>
      </c>
      <c r="W370" s="211">
        <v>45141</v>
      </c>
      <c r="X370" s="211" t="s">
        <v>502</v>
      </c>
      <c r="Y370" s="211" t="s">
        <v>90</v>
      </c>
      <c r="Z370" s="129">
        <f t="shared" si="108"/>
        <v>0</v>
      </c>
      <c r="AA370" s="129">
        <f t="shared" si="109"/>
        <v>0</v>
      </c>
      <c r="AB370" s="129">
        <f t="shared" si="110"/>
        <v>0</v>
      </c>
      <c r="AC370" s="129">
        <f t="shared" si="111"/>
        <v>0</v>
      </c>
      <c r="AD370" s="129">
        <f t="shared" si="112"/>
        <v>1</v>
      </c>
      <c r="AE370" s="127">
        <f t="shared" si="113"/>
        <v>0</v>
      </c>
      <c r="AF370" s="129">
        <f t="shared" si="114"/>
        <v>0</v>
      </c>
      <c r="AG370" s="129">
        <f t="shared" si="115"/>
        <v>0</v>
      </c>
      <c r="AH370" s="129">
        <f t="shared" si="116"/>
        <v>0</v>
      </c>
      <c r="AI370" s="129">
        <f t="shared" si="117"/>
        <v>0</v>
      </c>
      <c r="AJ370" s="130">
        <f t="shared" si="118"/>
        <v>4</v>
      </c>
      <c r="AK370" s="128">
        <f t="shared" si="119"/>
        <v>0</v>
      </c>
      <c r="AL370" s="27">
        <f t="shared" si="120"/>
        <v>0</v>
      </c>
      <c r="AM370" s="27">
        <f t="shared" si="121"/>
        <v>0</v>
      </c>
      <c r="AN370" s="27">
        <f t="shared" si="122"/>
        <v>0</v>
      </c>
      <c r="AO370" s="27">
        <f t="shared" si="123"/>
        <v>0</v>
      </c>
      <c r="AP370" s="28">
        <f t="shared" si="124"/>
        <v>1</v>
      </c>
      <c r="AQ370" s="127">
        <f t="shared" si="125"/>
        <v>0</v>
      </c>
      <c r="AR370" s="177">
        <v>1</v>
      </c>
      <c r="AS370" s="41">
        <f t="shared" si="126"/>
        <v>0</v>
      </c>
      <c r="AT370" s="156">
        <v>3.24</v>
      </c>
      <c r="AU370" s="156" t="s">
        <v>376</v>
      </c>
      <c r="AV370" s="156">
        <v>0</v>
      </c>
      <c r="AW370" s="157">
        <f t="shared" si="128"/>
        <v>1</v>
      </c>
      <c r="AX370" s="146"/>
      <c r="AY370" s="146"/>
      <c r="AZ370" s="146"/>
      <c r="BA370" s="156" t="s">
        <v>662</v>
      </c>
      <c r="BB370" s="158">
        <v>1</v>
      </c>
      <c r="BC370" s="188"/>
      <c r="BD370" s="32">
        <v>1</v>
      </c>
    </row>
    <row r="371" spans="1:56" s="152" customFormat="1" ht="72">
      <c r="A371" s="153" t="s">
        <v>1319</v>
      </c>
      <c r="B371" s="146" t="s">
        <v>28</v>
      </c>
      <c r="C371" s="146" t="s">
        <v>497</v>
      </c>
      <c r="D371" s="146">
        <v>122254</v>
      </c>
      <c r="E371" s="146" t="s">
        <v>1634</v>
      </c>
      <c r="F371" s="146" t="s">
        <v>1635</v>
      </c>
      <c r="G371" s="146">
        <v>2</v>
      </c>
      <c r="H371" s="146">
        <v>1</v>
      </c>
      <c r="I371" s="146">
        <v>2</v>
      </c>
      <c r="J371" s="146" t="s">
        <v>173</v>
      </c>
      <c r="K371" s="187">
        <v>13874607.84</v>
      </c>
      <c r="L371" s="211">
        <v>7704585.1100000003</v>
      </c>
      <c r="M371" s="211" t="s">
        <v>90</v>
      </c>
      <c r="N371" s="212">
        <v>1</v>
      </c>
      <c r="O371" s="213">
        <v>45276</v>
      </c>
      <c r="P371" s="213">
        <v>45386</v>
      </c>
      <c r="Q371" s="211" t="s">
        <v>1636</v>
      </c>
      <c r="R371" s="211" t="s">
        <v>1636</v>
      </c>
      <c r="S371" s="211">
        <v>45030</v>
      </c>
      <c r="T371" s="211">
        <v>45041</v>
      </c>
      <c r="U371" s="211">
        <v>45055</v>
      </c>
      <c r="V371" s="211">
        <v>45124</v>
      </c>
      <c r="W371" s="211">
        <v>45141</v>
      </c>
      <c r="X371" s="211" t="s">
        <v>502</v>
      </c>
      <c r="Y371" s="211" t="s">
        <v>90</v>
      </c>
      <c r="Z371" s="129">
        <f t="shared" si="108"/>
        <v>0</v>
      </c>
      <c r="AA371" s="129">
        <f t="shared" si="109"/>
        <v>0</v>
      </c>
      <c r="AB371" s="129">
        <f t="shared" si="110"/>
        <v>0</v>
      </c>
      <c r="AC371" s="129">
        <f t="shared" si="111"/>
        <v>0</v>
      </c>
      <c r="AD371" s="129">
        <f t="shared" si="112"/>
        <v>1</v>
      </c>
      <c r="AE371" s="127">
        <f t="shared" si="113"/>
        <v>0</v>
      </c>
      <c r="AF371" s="129">
        <f t="shared" si="114"/>
        <v>0</v>
      </c>
      <c r="AG371" s="129">
        <f t="shared" si="115"/>
        <v>0</v>
      </c>
      <c r="AH371" s="129">
        <f t="shared" si="116"/>
        <v>0</v>
      </c>
      <c r="AI371" s="129">
        <f t="shared" si="117"/>
        <v>0</v>
      </c>
      <c r="AJ371" s="130">
        <f t="shared" si="118"/>
        <v>2</v>
      </c>
      <c r="AK371" s="128">
        <f t="shared" si="119"/>
        <v>0</v>
      </c>
      <c r="AL371" s="27">
        <f t="shared" si="120"/>
        <v>0</v>
      </c>
      <c r="AM371" s="27">
        <f t="shared" si="121"/>
        <v>0</v>
      </c>
      <c r="AN371" s="27">
        <f t="shared" si="122"/>
        <v>0</v>
      </c>
      <c r="AO371" s="27">
        <f t="shared" si="123"/>
        <v>0</v>
      </c>
      <c r="AP371" s="28">
        <f t="shared" si="124"/>
        <v>1</v>
      </c>
      <c r="AQ371" s="127">
        <f t="shared" si="125"/>
        <v>0</v>
      </c>
      <c r="AR371" s="177">
        <v>1</v>
      </c>
      <c r="AS371" s="41">
        <f t="shared" si="126"/>
        <v>0</v>
      </c>
      <c r="AT371" s="156">
        <v>3.24</v>
      </c>
      <c r="AU371" s="156" t="s">
        <v>376</v>
      </c>
      <c r="AV371" s="156">
        <v>0</v>
      </c>
      <c r="AW371" s="157">
        <f t="shared" si="128"/>
        <v>1</v>
      </c>
      <c r="AX371" s="146"/>
      <c r="AY371" s="146"/>
      <c r="AZ371" s="146"/>
      <c r="BA371" s="156" t="s">
        <v>662</v>
      </c>
      <c r="BB371" s="158">
        <v>1</v>
      </c>
      <c r="BC371" s="188"/>
      <c r="BD371" s="32">
        <v>1</v>
      </c>
    </row>
    <row r="372" spans="1:56" s="152" customFormat="1" ht="72">
      <c r="A372" s="153" t="s">
        <v>1319</v>
      </c>
      <c r="B372" s="146" t="s">
        <v>29</v>
      </c>
      <c r="C372" s="146" t="s">
        <v>524</v>
      </c>
      <c r="D372" s="146">
        <v>127159</v>
      </c>
      <c r="E372" s="146" t="s">
        <v>1637</v>
      </c>
      <c r="F372" s="146" t="s">
        <v>1288</v>
      </c>
      <c r="G372" s="146">
        <v>1</v>
      </c>
      <c r="H372" s="146">
        <v>1</v>
      </c>
      <c r="I372" s="146">
        <v>2</v>
      </c>
      <c r="J372" s="146" t="s">
        <v>1638</v>
      </c>
      <c r="K372" s="187">
        <v>17600258.639999997</v>
      </c>
      <c r="L372" s="211">
        <v>14152726.43</v>
      </c>
      <c r="M372" s="211" t="s">
        <v>90</v>
      </c>
      <c r="N372" s="212">
        <v>1</v>
      </c>
      <c r="O372" s="213">
        <v>45447</v>
      </c>
      <c r="P372" s="213">
        <v>45442</v>
      </c>
      <c r="Q372" s="211" t="s">
        <v>1639</v>
      </c>
      <c r="R372" s="211">
        <v>44927</v>
      </c>
      <c r="S372" s="213">
        <v>45135</v>
      </c>
      <c r="T372" s="213">
        <v>45145</v>
      </c>
      <c r="U372" s="213">
        <v>45160</v>
      </c>
      <c r="V372" s="213">
        <v>45170</v>
      </c>
      <c r="W372" s="213">
        <v>45267</v>
      </c>
      <c r="X372" s="211" t="s">
        <v>1640</v>
      </c>
      <c r="Y372" s="211" t="s">
        <v>90</v>
      </c>
      <c r="Z372" s="129">
        <f t="shared" si="108"/>
        <v>0</v>
      </c>
      <c r="AA372" s="129">
        <f t="shared" si="109"/>
        <v>0</v>
      </c>
      <c r="AB372" s="129">
        <f t="shared" si="110"/>
        <v>0</v>
      </c>
      <c r="AC372" s="129">
        <f t="shared" si="111"/>
        <v>0</v>
      </c>
      <c r="AD372" s="129">
        <f t="shared" si="112"/>
        <v>1</v>
      </c>
      <c r="AE372" s="127">
        <f t="shared" si="113"/>
        <v>0</v>
      </c>
      <c r="AF372" s="129">
        <f t="shared" si="114"/>
        <v>0</v>
      </c>
      <c r="AG372" s="129">
        <f t="shared" si="115"/>
        <v>0</v>
      </c>
      <c r="AH372" s="129">
        <f t="shared" si="116"/>
        <v>0</v>
      </c>
      <c r="AI372" s="129">
        <f t="shared" si="117"/>
        <v>0</v>
      </c>
      <c r="AJ372" s="130">
        <f t="shared" si="118"/>
        <v>2</v>
      </c>
      <c r="AK372" s="128">
        <f t="shared" si="119"/>
        <v>0</v>
      </c>
      <c r="AL372" s="27">
        <f t="shared" si="120"/>
        <v>0</v>
      </c>
      <c r="AM372" s="27">
        <f t="shared" si="121"/>
        <v>0</v>
      </c>
      <c r="AN372" s="27">
        <f t="shared" si="122"/>
        <v>0</v>
      </c>
      <c r="AO372" s="27">
        <f t="shared" si="123"/>
        <v>0</v>
      </c>
      <c r="AP372" s="28">
        <f t="shared" si="124"/>
        <v>1</v>
      </c>
      <c r="AQ372" s="127">
        <f t="shared" si="125"/>
        <v>0</v>
      </c>
      <c r="AR372" s="177">
        <v>1</v>
      </c>
      <c r="AS372" s="41">
        <f t="shared" si="126"/>
        <v>0</v>
      </c>
      <c r="AT372" s="156">
        <v>7.24</v>
      </c>
      <c r="AU372" s="156" t="s">
        <v>376</v>
      </c>
      <c r="AV372" s="156">
        <v>0</v>
      </c>
      <c r="AW372" s="157">
        <f t="shared" si="128"/>
        <v>1</v>
      </c>
      <c r="AX372" s="146"/>
      <c r="AY372" s="146"/>
      <c r="AZ372" s="146"/>
      <c r="BA372" s="188"/>
      <c r="BB372" s="158">
        <v>1</v>
      </c>
      <c r="BC372" s="188"/>
      <c r="BD372" s="32">
        <v>1</v>
      </c>
    </row>
    <row r="373" spans="1:56" s="152" customFormat="1" ht="90">
      <c r="A373" s="153" t="s">
        <v>1319</v>
      </c>
      <c r="B373" s="146" t="s">
        <v>29</v>
      </c>
      <c r="C373" s="146" t="s">
        <v>524</v>
      </c>
      <c r="D373" s="146">
        <v>127175</v>
      </c>
      <c r="E373" s="146" t="s">
        <v>1641</v>
      </c>
      <c r="F373" s="146" t="s">
        <v>1642</v>
      </c>
      <c r="G373" s="146">
        <v>2</v>
      </c>
      <c r="H373" s="146">
        <v>1</v>
      </c>
      <c r="I373" s="146">
        <v>2</v>
      </c>
      <c r="J373" s="146" t="s">
        <v>1638</v>
      </c>
      <c r="K373" s="187">
        <v>17609276.98</v>
      </c>
      <c r="L373" s="211">
        <v>17116471.789999999</v>
      </c>
      <c r="M373" s="211" t="s">
        <v>90</v>
      </c>
      <c r="N373" s="212">
        <v>1</v>
      </c>
      <c r="O373" s="213">
        <v>45736</v>
      </c>
      <c r="P373" s="213">
        <v>45736</v>
      </c>
      <c r="Q373" s="211" t="s">
        <v>1643</v>
      </c>
      <c r="R373" s="211">
        <v>45536</v>
      </c>
      <c r="S373" s="213">
        <v>45449</v>
      </c>
      <c r="T373" s="213">
        <v>45457</v>
      </c>
      <c r="U373" s="213">
        <v>45478</v>
      </c>
      <c r="V373" s="213">
        <v>45509</v>
      </c>
      <c r="W373" s="213">
        <v>45530</v>
      </c>
      <c r="X373" s="211" t="s">
        <v>529</v>
      </c>
      <c r="Y373" s="211" t="s">
        <v>1644</v>
      </c>
      <c r="Z373" s="129">
        <f t="shared" si="108"/>
        <v>0</v>
      </c>
      <c r="AA373" s="129">
        <f t="shared" si="109"/>
        <v>0</v>
      </c>
      <c r="AB373" s="129">
        <f t="shared" si="110"/>
        <v>0</v>
      </c>
      <c r="AC373" s="129">
        <f t="shared" si="111"/>
        <v>0</v>
      </c>
      <c r="AD373" s="129">
        <f t="shared" si="112"/>
        <v>1</v>
      </c>
      <c r="AE373" s="127">
        <f t="shared" si="113"/>
        <v>0</v>
      </c>
      <c r="AF373" s="129">
        <f t="shared" si="114"/>
        <v>0</v>
      </c>
      <c r="AG373" s="129">
        <f t="shared" si="115"/>
        <v>0</v>
      </c>
      <c r="AH373" s="129">
        <f t="shared" si="116"/>
        <v>0</v>
      </c>
      <c r="AI373" s="129">
        <f t="shared" si="117"/>
        <v>0</v>
      </c>
      <c r="AJ373" s="130">
        <f t="shared" si="118"/>
        <v>2</v>
      </c>
      <c r="AK373" s="128">
        <f t="shared" si="119"/>
        <v>0</v>
      </c>
      <c r="AL373" s="27">
        <f t="shared" si="120"/>
        <v>0</v>
      </c>
      <c r="AM373" s="27">
        <f t="shared" si="121"/>
        <v>0</v>
      </c>
      <c r="AN373" s="27">
        <f t="shared" si="122"/>
        <v>0</v>
      </c>
      <c r="AO373" s="27">
        <f t="shared" si="123"/>
        <v>0</v>
      </c>
      <c r="AP373" s="28">
        <f t="shared" si="124"/>
        <v>1</v>
      </c>
      <c r="AQ373" s="127">
        <f t="shared" si="125"/>
        <v>0</v>
      </c>
      <c r="AR373" s="177">
        <v>0.98</v>
      </c>
      <c r="AS373" s="41">
        <f t="shared" si="126"/>
        <v>2.0000000000000018E-2</v>
      </c>
      <c r="AT373" s="156">
        <v>5.25</v>
      </c>
      <c r="AU373" s="156" t="s">
        <v>376</v>
      </c>
      <c r="AV373" s="156">
        <v>0</v>
      </c>
      <c r="AW373" s="157">
        <f t="shared" si="128"/>
        <v>1</v>
      </c>
      <c r="AX373" s="146"/>
      <c r="AY373" s="146"/>
      <c r="AZ373" s="146"/>
      <c r="BA373" s="188"/>
      <c r="BB373" s="158">
        <v>1</v>
      </c>
      <c r="BC373" s="188"/>
      <c r="BD373" s="32">
        <v>1</v>
      </c>
    </row>
    <row r="374" spans="1:56" s="152" customFormat="1" ht="72">
      <c r="A374" s="153" t="s">
        <v>1319</v>
      </c>
      <c r="B374" s="146" t="s">
        <v>29</v>
      </c>
      <c r="C374" s="146" t="s">
        <v>839</v>
      </c>
      <c r="D374" s="146">
        <v>501873</v>
      </c>
      <c r="E374" s="146" t="s">
        <v>1645</v>
      </c>
      <c r="F374" s="146" t="s">
        <v>1309</v>
      </c>
      <c r="G374" s="146">
        <v>1</v>
      </c>
      <c r="H374" s="146">
        <v>1</v>
      </c>
      <c r="I374" s="146">
        <v>3</v>
      </c>
      <c r="J374" s="146" t="s">
        <v>1646</v>
      </c>
      <c r="K374" s="187">
        <v>17750076.129999999</v>
      </c>
      <c r="L374" s="211">
        <v>17392036.739999998</v>
      </c>
      <c r="M374" s="211" t="s">
        <v>514</v>
      </c>
      <c r="N374" s="212">
        <v>0.95</v>
      </c>
      <c r="O374" s="213">
        <v>45404</v>
      </c>
      <c r="P374" s="213">
        <v>0</v>
      </c>
      <c r="Q374" s="211" t="s">
        <v>1647</v>
      </c>
      <c r="R374" s="211" t="s">
        <v>1648</v>
      </c>
      <c r="S374" s="213">
        <v>45140</v>
      </c>
      <c r="T374" s="213">
        <v>45148</v>
      </c>
      <c r="U374" s="213">
        <v>45163</v>
      </c>
      <c r="V374" s="213">
        <v>45175</v>
      </c>
      <c r="W374" s="213">
        <v>45216</v>
      </c>
      <c r="X374" s="211" t="s">
        <v>1649</v>
      </c>
      <c r="Y374" s="211" t="s">
        <v>1650</v>
      </c>
      <c r="Z374" s="129">
        <f t="shared" si="108"/>
        <v>0</v>
      </c>
      <c r="AA374" s="129">
        <f t="shared" si="109"/>
        <v>0</v>
      </c>
      <c r="AB374" s="129">
        <f t="shared" si="110"/>
        <v>0</v>
      </c>
      <c r="AC374" s="129">
        <f t="shared" si="111"/>
        <v>1</v>
      </c>
      <c r="AD374" s="129">
        <f t="shared" si="112"/>
        <v>0</v>
      </c>
      <c r="AE374" s="127">
        <f t="shared" si="113"/>
        <v>0</v>
      </c>
      <c r="AF374" s="129">
        <f t="shared" si="114"/>
        <v>0</v>
      </c>
      <c r="AG374" s="129">
        <f t="shared" si="115"/>
        <v>0</v>
      </c>
      <c r="AH374" s="129">
        <f t="shared" si="116"/>
        <v>0</v>
      </c>
      <c r="AI374" s="129">
        <f t="shared" si="117"/>
        <v>3</v>
      </c>
      <c r="AJ374" s="130">
        <f t="shared" si="118"/>
        <v>0</v>
      </c>
      <c r="AK374" s="128">
        <f t="shared" si="119"/>
        <v>0</v>
      </c>
      <c r="AL374" s="27">
        <f t="shared" si="120"/>
        <v>0</v>
      </c>
      <c r="AM374" s="27">
        <f t="shared" si="121"/>
        <v>0</v>
      </c>
      <c r="AN374" s="27">
        <f t="shared" si="122"/>
        <v>0</v>
      </c>
      <c r="AO374" s="27">
        <f t="shared" si="123"/>
        <v>1</v>
      </c>
      <c r="AP374" s="28">
        <f t="shared" si="124"/>
        <v>0</v>
      </c>
      <c r="AQ374" s="127">
        <f t="shared" si="125"/>
        <v>0</v>
      </c>
      <c r="AR374" s="177">
        <v>0.95</v>
      </c>
      <c r="AS374" s="41">
        <f t="shared" si="126"/>
        <v>0</v>
      </c>
      <c r="AT374" s="156"/>
      <c r="AU374" s="156" t="s">
        <v>376</v>
      </c>
      <c r="AV374" s="156">
        <v>0</v>
      </c>
      <c r="AW374" s="157">
        <f t="shared" si="128"/>
        <v>1</v>
      </c>
      <c r="AX374" s="146"/>
      <c r="AY374" s="146"/>
      <c r="AZ374" s="146"/>
      <c r="BA374" s="188"/>
      <c r="BB374" s="158">
        <v>1</v>
      </c>
      <c r="BC374" s="188"/>
      <c r="BD374" s="32">
        <v>1</v>
      </c>
    </row>
    <row r="375" spans="1:56" s="152" customFormat="1" ht="72">
      <c r="A375" s="153" t="s">
        <v>1319</v>
      </c>
      <c r="B375" s="146" t="s">
        <v>29</v>
      </c>
      <c r="C375" s="146" t="s">
        <v>839</v>
      </c>
      <c r="D375" s="146">
        <v>127539</v>
      </c>
      <c r="E375" s="146" t="s">
        <v>1651</v>
      </c>
      <c r="F375" s="146" t="s">
        <v>1652</v>
      </c>
      <c r="G375" s="146">
        <v>2</v>
      </c>
      <c r="H375" s="146">
        <v>1</v>
      </c>
      <c r="I375" s="146">
        <v>3</v>
      </c>
      <c r="J375" s="146" t="s">
        <v>1646</v>
      </c>
      <c r="K375" s="187">
        <v>17472250.059999999</v>
      </c>
      <c r="L375" s="211">
        <v>16780281.43</v>
      </c>
      <c r="M375" s="211" t="s">
        <v>90</v>
      </c>
      <c r="N375" s="212">
        <v>1</v>
      </c>
      <c r="O375" s="213">
        <v>45418</v>
      </c>
      <c r="P375" s="213">
        <v>45456</v>
      </c>
      <c r="Q375" s="211" t="s">
        <v>1653</v>
      </c>
      <c r="R375" s="211" t="s">
        <v>1654</v>
      </c>
      <c r="S375" s="213">
        <v>45140</v>
      </c>
      <c r="T375" s="213">
        <v>45148</v>
      </c>
      <c r="U375" s="213">
        <v>45163</v>
      </c>
      <c r="V375" s="213">
        <v>45175</v>
      </c>
      <c r="W375" s="213">
        <v>45238</v>
      </c>
      <c r="X375" s="211" t="s">
        <v>1649</v>
      </c>
      <c r="Y375" s="211" t="s">
        <v>1655</v>
      </c>
      <c r="Z375" s="129">
        <f t="shared" si="108"/>
        <v>0</v>
      </c>
      <c r="AA375" s="129">
        <f t="shared" si="109"/>
        <v>0</v>
      </c>
      <c r="AB375" s="129">
        <f t="shared" si="110"/>
        <v>0</v>
      </c>
      <c r="AC375" s="129">
        <f t="shared" si="111"/>
        <v>0</v>
      </c>
      <c r="AD375" s="129">
        <f t="shared" si="112"/>
        <v>1</v>
      </c>
      <c r="AE375" s="127">
        <f t="shared" si="113"/>
        <v>0</v>
      </c>
      <c r="AF375" s="129">
        <f t="shared" si="114"/>
        <v>0</v>
      </c>
      <c r="AG375" s="129">
        <f t="shared" si="115"/>
        <v>0</v>
      </c>
      <c r="AH375" s="129">
        <f t="shared" si="116"/>
        <v>0</v>
      </c>
      <c r="AI375" s="129">
        <f t="shared" si="117"/>
        <v>0</v>
      </c>
      <c r="AJ375" s="130">
        <f t="shared" si="118"/>
        <v>3</v>
      </c>
      <c r="AK375" s="128">
        <f t="shared" si="119"/>
        <v>0</v>
      </c>
      <c r="AL375" s="27">
        <f t="shared" si="120"/>
        <v>0</v>
      </c>
      <c r="AM375" s="27">
        <f t="shared" si="121"/>
        <v>0</v>
      </c>
      <c r="AN375" s="27">
        <f t="shared" si="122"/>
        <v>0</v>
      </c>
      <c r="AO375" s="27">
        <f t="shared" si="123"/>
        <v>0</v>
      </c>
      <c r="AP375" s="28">
        <f t="shared" si="124"/>
        <v>1</v>
      </c>
      <c r="AQ375" s="127">
        <f t="shared" si="125"/>
        <v>0</v>
      </c>
      <c r="AR375" s="177">
        <v>1</v>
      </c>
      <c r="AS375" s="41">
        <f t="shared" si="126"/>
        <v>0</v>
      </c>
      <c r="AT375" s="156">
        <v>10.24</v>
      </c>
      <c r="AU375" s="156" t="s">
        <v>376</v>
      </c>
      <c r="AV375" s="156">
        <v>0</v>
      </c>
      <c r="AW375" s="157">
        <f t="shared" si="128"/>
        <v>1</v>
      </c>
      <c r="AX375" s="146"/>
      <c r="AY375" s="146"/>
      <c r="AZ375" s="146"/>
      <c r="BA375" s="188"/>
      <c r="BB375" s="158">
        <v>1</v>
      </c>
      <c r="BC375" s="188"/>
      <c r="BD375" s="32">
        <v>1</v>
      </c>
    </row>
    <row r="376" spans="1:56" s="152" customFormat="1" ht="72">
      <c r="A376" s="153" t="s">
        <v>1319</v>
      </c>
      <c r="B376" s="146" t="s">
        <v>29</v>
      </c>
      <c r="C376" s="146" t="s">
        <v>846</v>
      </c>
      <c r="D376" s="146">
        <v>130154</v>
      </c>
      <c r="E376" s="146" t="s">
        <v>1656</v>
      </c>
      <c r="F376" s="146" t="s">
        <v>1657</v>
      </c>
      <c r="G376" s="146">
        <v>1</v>
      </c>
      <c r="H376" s="146">
        <v>1</v>
      </c>
      <c r="I376" s="146">
        <v>4</v>
      </c>
      <c r="J376" s="146" t="s">
        <v>1658</v>
      </c>
      <c r="K376" s="187">
        <v>19632409.940000001</v>
      </c>
      <c r="L376" s="211">
        <v>17364431.280000001</v>
      </c>
      <c r="M376" s="211" t="s">
        <v>90</v>
      </c>
      <c r="N376" s="212">
        <v>1</v>
      </c>
      <c r="O376" s="213">
        <v>45416</v>
      </c>
      <c r="P376" s="213">
        <v>45641</v>
      </c>
      <c r="Q376" s="211" t="s">
        <v>1335</v>
      </c>
      <c r="R376" s="211">
        <v>4673305</v>
      </c>
      <c r="S376" s="213" t="s">
        <v>1336</v>
      </c>
      <c r="T376" s="213" t="s">
        <v>1337</v>
      </c>
      <c r="U376" s="213" t="s">
        <v>1338</v>
      </c>
      <c r="V376" s="213" t="s">
        <v>1659</v>
      </c>
      <c r="W376" s="213">
        <v>45289</v>
      </c>
      <c r="X376" s="211" t="s">
        <v>1660</v>
      </c>
      <c r="Y376" s="211" t="s">
        <v>90</v>
      </c>
      <c r="Z376" s="131">
        <f t="shared" si="108"/>
        <v>0</v>
      </c>
      <c r="AA376" s="131">
        <f t="shared" si="109"/>
        <v>0</v>
      </c>
      <c r="AB376" s="131">
        <f t="shared" si="110"/>
        <v>0</v>
      </c>
      <c r="AC376" s="131">
        <f t="shared" si="111"/>
        <v>0</v>
      </c>
      <c r="AD376" s="131">
        <f t="shared" si="112"/>
        <v>1</v>
      </c>
      <c r="AE376" s="127">
        <f t="shared" si="113"/>
        <v>0</v>
      </c>
      <c r="AF376" s="131">
        <f t="shared" si="114"/>
        <v>0</v>
      </c>
      <c r="AG376" s="131">
        <f t="shared" si="115"/>
        <v>0</v>
      </c>
      <c r="AH376" s="131">
        <f t="shared" si="116"/>
        <v>0</v>
      </c>
      <c r="AI376" s="131">
        <f t="shared" si="117"/>
        <v>0</v>
      </c>
      <c r="AJ376" s="132">
        <f t="shared" si="118"/>
        <v>4</v>
      </c>
      <c r="AK376" s="128">
        <f t="shared" si="119"/>
        <v>0</v>
      </c>
      <c r="AL376" s="40">
        <f t="shared" si="120"/>
        <v>0</v>
      </c>
      <c r="AM376" s="40">
        <f t="shared" si="121"/>
        <v>0</v>
      </c>
      <c r="AN376" s="40">
        <f t="shared" si="122"/>
        <v>0</v>
      </c>
      <c r="AO376" s="40">
        <f t="shared" si="123"/>
        <v>0</v>
      </c>
      <c r="AP376" s="76">
        <f t="shared" si="124"/>
        <v>1</v>
      </c>
      <c r="AQ376" s="127">
        <f t="shared" si="125"/>
        <v>0</v>
      </c>
      <c r="AR376" s="193">
        <v>1</v>
      </c>
      <c r="AS376" s="41">
        <f t="shared" si="126"/>
        <v>0</v>
      </c>
      <c r="AT376" s="156">
        <v>1.25</v>
      </c>
      <c r="AU376" s="156" t="s">
        <v>376</v>
      </c>
      <c r="AV376" s="156">
        <v>0</v>
      </c>
      <c r="AW376" s="157">
        <f t="shared" si="128"/>
        <v>1</v>
      </c>
      <c r="AX376" s="146"/>
      <c r="AY376" s="146"/>
      <c r="AZ376" s="146"/>
      <c r="BA376" s="146"/>
      <c r="BB376" s="186">
        <v>1</v>
      </c>
      <c r="BC376" s="188"/>
      <c r="BD376" s="32">
        <v>1</v>
      </c>
    </row>
    <row r="377" spans="1:56" s="152" customFormat="1" ht="72">
      <c r="A377" s="153" t="s">
        <v>1319</v>
      </c>
      <c r="B377" s="146" t="s">
        <v>30</v>
      </c>
      <c r="C377" s="146" t="s">
        <v>860</v>
      </c>
      <c r="D377" s="146">
        <v>101973</v>
      </c>
      <c r="E377" s="146" t="s">
        <v>1661</v>
      </c>
      <c r="F377" s="146" t="s">
        <v>1662</v>
      </c>
      <c r="G377" s="146" t="s">
        <v>1496</v>
      </c>
      <c r="H377" s="146">
        <v>1</v>
      </c>
      <c r="I377" s="146">
        <v>2</v>
      </c>
      <c r="J377" s="146" t="s">
        <v>1663</v>
      </c>
      <c r="K377" s="146">
        <v>19766589.100000001</v>
      </c>
      <c r="L377" s="220"/>
      <c r="M377" s="211" t="s">
        <v>514</v>
      </c>
      <c r="N377" s="196">
        <v>0.9</v>
      </c>
      <c r="O377" s="221"/>
      <c r="P377" s="221"/>
      <c r="Q377" s="146"/>
      <c r="R377" s="146"/>
      <c r="S377" s="221"/>
      <c r="T377" s="221"/>
      <c r="U377" s="221"/>
      <c r="V377" s="221"/>
      <c r="W377" s="221"/>
      <c r="X377" s="146"/>
      <c r="Y377" s="146" t="s">
        <v>1664</v>
      </c>
      <c r="Z377" s="146">
        <f t="shared" si="108"/>
        <v>0</v>
      </c>
      <c r="AA377" s="146">
        <f t="shared" si="109"/>
        <v>0</v>
      </c>
      <c r="AB377" s="146">
        <f t="shared" si="110"/>
        <v>0</v>
      </c>
      <c r="AC377" s="146">
        <f t="shared" si="111"/>
        <v>1</v>
      </c>
      <c r="AD377" s="146">
        <f t="shared" si="112"/>
        <v>0</v>
      </c>
      <c r="AE377" s="127">
        <f t="shared" si="113"/>
        <v>0</v>
      </c>
      <c r="AF377" s="146">
        <f t="shared" si="114"/>
        <v>0</v>
      </c>
      <c r="AG377" s="146">
        <f t="shared" si="115"/>
        <v>0</v>
      </c>
      <c r="AH377" s="146">
        <f t="shared" si="116"/>
        <v>0</v>
      </c>
      <c r="AI377" s="146">
        <f t="shared" si="117"/>
        <v>2</v>
      </c>
      <c r="AJ377" s="146">
        <f t="shared" si="118"/>
        <v>0</v>
      </c>
      <c r="AK377" s="128">
        <f t="shared" si="119"/>
        <v>0</v>
      </c>
      <c r="AL377" s="146">
        <f t="shared" si="120"/>
        <v>0</v>
      </c>
      <c r="AM377" s="146">
        <f t="shared" si="121"/>
        <v>0</v>
      </c>
      <c r="AN377" s="146">
        <f t="shared" si="122"/>
        <v>0</v>
      </c>
      <c r="AO377" s="146">
        <f t="shared" si="123"/>
        <v>1</v>
      </c>
      <c r="AP377" s="146">
        <f t="shared" si="124"/>
        <v>0</v>
      </c>
      <c r="AQ377" s="127">
        <f t="shared" si="125"/>
        <v>0</v>
      </c>
      <c r="AR377" s="184">
        <v>0.9</v>
      </c>
      <c r="AS377" s="184">
        <f t="shared" si="126"/>
        <v>0</v>
      </c>
      <c r="AT377" s="146"/>
      <c r="AU377" s="146"/>
      <c r="AV377" s="146">
        <v>0</v>
      </c>
      <c r="AW377" s="146"/>
      <c r="AX377" s="146"/>
      <c r="AY377" s="146"/>
      <c r="AZ377" s="146"/>
      <c r="BA377" s="146"/>
      <c r="BB377" s="188">
        <v>2</v>
      </c>
      <c r="BC377" s="188"/>
      <c r="BD377" s="32">
        <v>1</v>
      </c>
    </row>
    <row r="378" spans="1:56" s="152" customFormat="1" ht="72">
      <c r="A378" s="153" t="s">
        <v>1319</v>
      </c>
      <c r="B378" s="146" t="s">
        <v>30</v>
      </c>
      <c r="C378" s="146" t="s">
        <v>860</v>
      </c>
      <c r="D378" s="146">
        <v>501904</v>
      </c>
      <c r="E378" s="146" t="s">
        <v>1665</v>
      </c>
      <c r="F378" s="146" t="s">
        <v>1662</v>
      </c>
      <c r="G378" s="146" t="s">
        <v>1411</v>
      </c>
      <c r="H378" s="146">
        <v>1</v>
      </c>
      <c r="I378" s="146">
        <v>2</v>
      </c>
      <c r="J378" s="146" t="s">
        <v>1663</v>
      </c>
      <c r="K378" s="146">
        <v>16958383.689999998</v>
      </c>
      <c r="L378" s="220"/>
      <c r="M378" s="27" t="s">
        <v>90</v>
      </c>
      <c r="N378" s="212">
        <v>1</v>
      </c>
      <c r="O378" s="221"/>
      <c r="P378" s="221"/>
      <c r="Q378" s="146"/>
      <c r="R378" s="146"/>
      <c r="S378" s="221"/>
      <c r="T378" s="221"/>
      <c r="U378" s="221"/>
      <c r="V378" s="221"/>
      <c r="W378" s="221"/>
      <c r="X378" s="146"/>
      <c r="Y378" s="146" t="s">
        <v>1664</v>
      </c>
      <c r="Z378" s="146">
        <f t="shared" si="108"/>
        <v>0</v>
      </c>
      <c r="AA378" s="146">
        <f t="shared" si="109"/>
        <v>0</v>
      </c>
      <c r="AB378" s="146">
        <f t="shared" si="110"/>
        <v>0</v>
      </c>
      <c r="AC378" s="146">
        <f t="shared" si="111"/>
        <v>0</v>
      </c>
      <c r="AD378" s="146">
        <f t="shared" si="112"/>
        <v>1</v>
      </c>
      <c r="AE378" s="127">
        <f t="shared" si="113"/>
        <v>0</v>
      </c>
      <c r="AF378" s="146">
        <f t="shared" si="114"/>
        <v>0</v>
      </c>
      <c r="AG378" s="146">
        <f t="shared" si="115"/>
        <v>0</v>
      </c>
      <c r="AH378" s="146">
        <f t="shared" si="116"/>
        <v>0</v>
      </c>
      <c r="AI378" s="146">
        <f t="shared" si="117"/>
        <v>0</v>
      </c>
      <c r="AJ378" s="146">
        <f t="shared" si="118"/>
        <v>2</v>
      </c>
      <c r="AK378" s="128">
        <f t="shared" si="119"/>
        <v>0</v>
      </c>
      <c r="AL378" s="146">
        <f t="shared" si="120"/>
        <v>0</v>
      </c>
      <c r="AM378" s="146">
        <f t="shared" si="121"/>
        <v>0</v>
      </c>
      <c r="AN378" s="146">
        <f t="shared" si="122"/>
        <v>0</v>
      </c>
      <c r="AO378" s="146">
        <f t="shared" si="123"/>
        <v>0</v>
      </c>
      <c r="AP378" s="146">
        <f t="shared" si="124"/>
        <v>1</v>
      </c>
      <c r="AQ378" s="127">
        <f t="shared" si="125"/>
        <v>0</v>
      </c>
      <c r="AR378" s="184">
        <v>1</v>
      </c>
      <c r="AS378" s="184">
        <f t="shared" si="126"/>
        <v>0</v>
      </c>
      <c r="AT378" s="156">
        <v>4.25</v>
      </c>
      <c r="AU378" s="146"/>
      <c r="AV378" s="146">
        <v>0</v>
      </c>
      <c r="AW378" s="146"/>
      <c r="AX378" s="146"/>
      <c r="AY378" s="146"/>
      <c r="AZ378" s="146"/>
      <c r="BA378" s="146"/>
      <c r="BB378" s="188">
        <v>2</v>
      </c>
      <c r="BC378" s="188"/>
      <c r="BD378" s="32">
        <v>1</v>
      </c>
    </row>
    <row r="379" spans="1:56" s="152" customFormat="1" ht="108">
      <c r="A379" s="153" t="s">
        <v>1319</v>
      </c>
      <c r="B379" s="146" t="s">
        <v>30</v>
      </c>
      <c r="C379" s="146" t="s">
        <v>1666</v>
      </c>
      <c r="D379" s="146">
        <v>102157</v>
      </c>
      <c r="E379" s="146" t="s">
        <v>1667</v>
      </c>
      <c r="F379" s="146" t="s">
        <v>1668</v>
      </c>
      <c r="G379" s="146">
        <v>2</v>
      </c>
      <c r="H379" s="146">
        <v>1</v>
      </c>
      <c r="I379" s="146">
        <v>4</v>
      </c>
      <c r="J379" s="146" t="s">
        <v>1669</v>
      </c>
      <c r="K379" s="187">
        <v>13168096.279999999</v>
      </c>
      <c r="L379" s="220">
        <v>12980986.68</v>
      </c>
      <c r="M379" s="156" t="s">
        <v>185</v>
      </c>
      <c r="N379" s="212">
        <v>1</v>
      </c>
      <c r="O379" s="221">
        <v>45452</v>
      </c>
      <c r="P379" s="221">
        <v>45496</v>
      </c>
      <c r="Q379" s="146"/>
      <c r="R379" s="146"/>
      <c r="S379" s="221" t="s">
        <v>1358</v>
      </c>
      <c r="T379" s="221" t="s">
        <v>1359</v>
      </c>
      <c r="U379" s="221" t="s">
        <v>1360</v>
      </c>
      <c r="V379" s="221" t="s">
        <v>1361</v>
      </c>
      <c r="W379" s="221">
        <v>45173</v>
      </c>
      <c r="X379" s="146" t="s">
        <v>1362</v>
      </c>
      <c r="Y379" s="146" t="s">
        <v>1363</v>
      </c>
      <c r="Z379" s="131">
        <f t="shared" si="108"/>
        <v>0</v>
      </c>
      <c r="AA379" s="131">
        <f t="shared" si="109"/>
        <v>0</v>
      </c>
      <c r="AB379" s="131">
        <f t="shared" si="110"/>
        <v>0</v>
      </c>
      <c r="AC379" s="131">
        <f t="shared" si="111"/>
        <v>0</v>
      </c>
      <c r="AD379" s="131">
        <f t="shared" si="112"/>
        <v>1</v>
      </c>
      <c r="AE379" s="127">
        <f t="shared" si="113"/>
        <v>0</v>
      </c>
      <c r="AF379" s="131">
        <f t="shared" si="114"/>
        <v>0</v>
      </c>
      <c r="AG379" s="131">
        <f t="shared" si="115"/>
        <v>0</v>
      </c>
      <c r="AH379" s="131">
        <f t="shared" si="116"/>
        <v>0</v>
      </c>
      <c r="AI379" s="131">
        <f t="shared" si="117"/>
        <v>0</v>
      </c>
      <c r="AJ379" s="132">
        <f t="shared" si="118"/>
        <v>4</v>
      </c>
      <c r="AK379" s="128">
        <f t="shared" si="119"/>
        <v>0</v>
      </c>
      <c r="AL379" s="40">
        <f t="shared" si="120"/>
        <v>0</v>
      </c>
      <c r="AM379" s="40">
        <f t="shared" si="121"/>
        <v>0</v>
      </c>
      <c r="AN379" s="40">
        <f t="shared" si="122"/>
        <v>0</v>
      </c>
      <c r="AO379" s="40">
        <f t="shared" si="123"/>
        <v>0</v>
      </c>
      <c r="AP379" s="76">
        <f t="shared" si="124"/>
        <v>1</v>
      </c>
      <c r="AQ379" s="127">
        <f t="shared" si="125"/>
        <v>0</v>
      </c>
      <c r="AR379" s="193">
        <v>1</v>
      </c>
      <c r="AS379" s="41">
        <f t="shared" si="126"/>
        <v>0</v>
      </c>
      <c r="AT379" s="156">
        <v>8.24</v>
      </c>
      <c r="AU379" s="156" t="s">
        <v>376</v>
      </c>
      <c r="AV379" s="156">
        <v>0</v>
      </c>
      <c r="AW379" s="157">
        <f>H379</f>
        <v>1</v>
      </c>
      <c r="AX379" s="146"/>
      <c r="AY379" s="146"/>
      <c r="AZ379" s="146"/>
      <c r="BA379" s="146"/>
      <c r="BB379" s="158">
        <v>1</v>
      </c>
      <c r="BC379" s="188"/>
      <c r="BD379" s="32">
        <v>0</v>
      </c>
    </row>
    <row r="380" spans="1:56" s="152" customFormat="1" ht="108">
      <c r="A380" s="153" t="s">
        <v>1319</v>
      </c>
      <c r="B380" s="146" t="s">
        <v>30</v>
      </c>
      <c r="C380" s="146" t="s">
        <v>1666</v>
      </c>
      <c r="D380" s="146">
        <v>129418</v>
      </c>
      <c r="E380" s="146" t="s">
        <v>1670</v>
      </c>
      <c r="F380" s="146" t="s">
        <v>1668</v>
      </c>
      <c r="G380" s="146">
        <v>2</v>
      </c>
      <c r="H380" s="146">
        <v>1</v>
      </c>
      <c r="I380" s="146">
        <v>4</v>
      </c>
      <c r="J380" s="146" t="s">
        <v>1669</v>
      </c>
      <c r="K380" s="187">
        <v>12551905.329999998</v>
      </c>
      <c r="L380" s="220">
        <v>12370674.27</v>
      </c>
      <c r="M380" s="156" t="s">
        <v>185</v>
      </c>
      <c r="N380" s="212">
        <v>1</v>
      </c>
      <c r="O380" s="221">
        <v>45452</v>
      </c>
      <c r="P380" s="221">
        <v>45496</v>
      </c>
      <c r="Q380" s="146"/>
      <c r="R380" s="146"/>
      <c r="S380" s="221" t="s">
        <v>1358</v>
      </c>
      <c r="T380" s="221" t="s">
        <v>1359</v>
      </c>
      <c r="U380" s="221" t="s">
        <v>1360</v>
      </c>
      <c r="V380" s="221" t="s">
        <v>1361</v>
      </c>
      <c r="W380" s="221">
        <v>45173</v>
      </c>
      <c r="X380" s="146" t="s">
        <v>1362</v>
      </c>
      <c r="Y380" s="146" t="s">
        <v>1363</v>
      </c>
      <c r="Z380" s="131">
        <f t="shared" si="108"/>
        <v>0</v>
      </c>
      <c r="AA380" s="131">
        <f t="shared" si="109"/>
        <v>0</v>
      </c>
      <c r="AB380" s="131">
        <f t="shared" si="110"/>
        <v>0</v>
      </c>
      <c r="AC380" s="131">
        <f t="shared" si="111"/>
        <v>0</v>
      </c>
      <c r="AD380" s="131">
        <f t="shared" si="112"/>
        <v>1</v>
      </c>
      <c r="AE380" s="127">
        <f t="shared" si="113"/>
        <v>0</v>
      </c>
      <c r="AF380" s="131">
        <f t="shared" si="114"/>
        <v>0</v>
      </c>
      <c r="AG380" s="131">
        <f t="shared" si="115"/>
        <v>0</v>
      </c>
      <c r="AH380" s="131">
        <f t="shared" si="116"/>
        <v>0</v>
      </c>
      <c r="AI380" s="131">
        <f t="shared" si="117"/>
        <v>0</v>
      </c>
      <c r="AJ380" s="132">
        <f t="shared" si="118"/>
        <v>4</v>
      </c>
      <c r="AK380" s="128">
        <f t="shared" si="119"/>
        <v>0</v>
      </c>
      <c r="AL380" s="40">
        <f t="shared" si="120"/>
        <v>0</v>
      </c>
      <c r="AM380" s="40">
        <f t="shared" si="121"/>
        <v>0</v>
      </c>
      <c r="AN380" s="40">
        <f t="shared" si="122"/>
        <v>0</v>
      </c>
      <c r="AO380" s="40">
        <f t="shared" si="123"/>
        <v>0</v>
      </c>
      <c r="AP380" s="76">
        <f t="shared" si="124"/>
        <v>1</v>
      </c>
      <c r="AQ380" s="127">
        <f t="shared" si="125"/>
        <v>0</v>
      </c>
      <c r="AR380" s="193">
        <v>1</v>
      </c>
      <c r="AS380" s="41">
        <f t="shared" si="126"/>
        <v>0</v>
      </c>
      <c r="AT380" s="156">
        <v>8.24</v>
      </c>
      <c r="AU380" s="156" t="s">
        <v>376</v>
      </c>
      <c r="AV380" s="156">
        <v>0</v>
      </c>
      <c r="AW380" s="157">
        <f>H380</f>
        <v>1</v>
      </c>
      <c r="AX380" s="146"/>
      <c r="AY380" s="146"/>
      <c r="AZ380" s="146"/>
      <c r="BA380" s="146"/>
      <c r="BB380" s="158">
        <v>1</v>
      </c>
      <c r="BC380" s="188"/>
      <c r="BD380" s="32">
        <v>0</v>
      </c>
    </row>
    <row r="381" spans="1:56" s="152" customFormat="1" ht="108">
      <c r="A381" s="153" t="s">
        <v>1319</v>
      </c>
      <c r="B381" s="146" t="s">
        <v>30</v>
      </c>
      <c r="C381" s="146" t="s">
        <v>1666</v>
      </c>
      <c r="D381" s="146">
        <v>129394</v>
      </c>
      <c r="E381" s="146" t="s">
        <v>1671</v>
      </c>
      <c r="F381" s="146" t="s">
        <v>1668</v>
      </c>
      <c r="G381" s="146">
        <v>2</v>
      </c>
      <c r="H381" s="146">
        <v>1</v>
      </c>
      <c r="I381" s="146">
        <v>4</v>
      </c>
      <c r="J381" s="146" t="s">
        <v>1669</v>
      </c>
      <c r="K381" s="187">
        <v>12355882.59</v>
      </c>
      <c r="L381" s="220">
        <v>12174043.029999999</v>
      </c>
      <c r="M381" s="156" t="s">
        <v>185</v>
      </c>
      <c r="N381" s="212">
        <v>1</v>
      </c>
      <c r="O381" s="221">
        <v>45452</v>
      </c>
      <c r="P381" s="221">
        <v>45496</v>
      </c>
      <c r="Q381" s="146"/>
      <c r="R381" s="146"/>
      <c r="S381" s="221" t="s">
        <v>1358</v>
      </c>
      <c r="T381" s="221" t="s">
        <v>1359</v>
      </c>
      <c r="U381" s="221" t="s">
        <v>1360</v>
      </c>
      <c r="V381" s="221" t="s">
        <v>1361</v>
      </c>
      <c r="W381" s="221">
        <v>45173</v>
      </c>
      <c r="X381" s="146" t="s">
        <v>1362</v>
      </c>
      <c r="Y381" s="146" t="s">
        <v>1363</v>
      </c>
      <c r="Z381" s="131">
        <f t="shared" si="108"/>
        <v>0</v>
      </c>
      <c r="AA381" s="131">
        <f t="shared" si="109"/>
        <v>0</v>
      </c>
      <c r="AB381" s="131">
        <f t="shared" si="110"/>
        <v>0</v>
      </c>
      <c r="AC381" s="131">
        <f t="shared" si="111"/>
        <v>0</v>
      </c>
      <c r="AD381" s="131">
        <f t="shared" si="112"/>
        <v>1</v>
      </c>
      <c r="AE381" s="127">
        <f t="shared" si="113"/>
        <v>0</v>
      </c>
      <c r="AF381" s="131">
        <f t="shared" si="114"/>
        <v>0</v>
      </c>
      <c r="AG381" s="131">
        <f t="shared" si="115"/>
        <v>0</v>
      </c>
      <c r="AH381" s="131">
        <f t="shared" si="116"/>
        <v>0</v>
      </c>
      <c r="AI381" s="131">
        <f t="shared" si="117"/>
        <v>0</v>
      </c>
      <c r="AJ381" s="132">
        <f t="shared" si="118"/>
        <v>4</v>
      </c>
      <c r="AK381" s="128">
        <f t="shared" si="119"/>
        <v>0</v>
      </c>
      <c r="AL381" s="40">
        <f t="shared" si="120"/>
        <v>0</v>
      </c>
      <c r="AM381" s="40">
        <f t="shared" si="121"/>
        <v>0</v>
      </c>
      <c r="AN381" s="40">
        <f t="shared" si="122"/>
        <v>0</v>
      </c>
      <c r="AO381" s="40">
        <f t="shared" si="123"/>
        <v>0</v>
      </c>
      <c r="AP381" s="76">
        <f t="shared" si="124"/>
        <v>1</v>
      </c>
      <c r="AQ381" s="127">
        <f t="shared" si="125"/>
        <v>0</v>
      </c>
      <c r="AR381" s="193">
        <v>1</v>
      </c>
      <c r="AS381" s="41">
        <f t="shared" si="126"/>
        <v>0</v>
      </c>
      <c r="AT381" s="156">
        <v>8.24</v>
      </c>
      <c r="AU381" s="156" t="s">
        <v>376</v>
      </c>
      <c r="AV381" s="156">
        <v>0</v>
      </c>
      <c r="AW381" s="157">
        <f>H381</f>
        <v>1</v>
      </c>
      <c r="AX381" s="146"/>
      <c r="AY381" s="146"/>
      <c r="AZ381" s="146"/>
      <c r="BA381" s="146"/>
      <c r="BB381" s="158">
        <v>1</v>
      </c>
      <c r="BC381" s="188"/>
      <c r="BD381" s="32">
        <v>0</v>
      </c>
    </row>
    <row r="382" spans="1:56" s="152" customFormat="1" ht="54">
      <c r="A382" s="153" t="s">
        <v>1319</v>
      </c>
      <c r="B382" s="146" t="s">
        <v>30</v>
      </c>
      <c r="C382" s="146" t="s">
        <v>1666</v>
      </c>
      <c r="D382" s="146">
        <v>102164</v>
      </c>
      <c r="E382" s="146" t="s">
        <v>1672</v>
      </c>
      <c r="F382" s="146" t="s">
        <v>1668</v>
      </c>
      <c r="G382" s="146">
        <v>2</v>
      </c>
      <c r="H382" s="191">
        <v>1</v>
      </c>
      <c r="I382" s="146">
        <v>4</v>
      </c>
      <c r="J382" s="146" t="s">
        <v>1669</v>
      </c>
      <c r="K382" s="192">
        <v>14492041.68</v>
      </c>
      <c r="L382" s="220">
        <v>11647469.140000001</v>
      </c>
      <c r="M382" s="156" t="s">
        <v>185</v>
      </c>
      <c r="N382" s="212">
        <v>1</v>
      </c>
      <c r="O382" s="221">
        <v>45452</v>
      </c>
      <c r="P382" s="221">
        <v>45496</v>
      </c>
      <c r="Q382" s="146"/>
      <c r="R382" s="146"/>
      <c r="S382" s="221" t="s">
        <v>1358</v>
      </c>
      <c r="T382" s="221" t="s">
        <v>1359</v>
      </c>
      <c r="U382" s="221" t="s">
        <v>1360</v>
      </c>
      <c r="V382" s="221" t="s">
        <v>1361</v>
      </c>
      <c r="W382" s="221">
        <v>45173</v>
      </c>
      <c r="X382" s="146" t="s">
        <v>1673</v>
      </c>
      <c r="Y382" s="146"/>
      <c r="Z382" s="131">
        <f t="shared" si="108"/>
        <v>0</v>
      </c>
      <c r="AA382" s="131">
        <f t="shared" si="109"/>
        <v>0</v>
      </c>
      <c r="AB382" s="131">
        <f t="shared" si="110"/>
        <v>0</v>
      </c>
      <c r="AC382" s="131">
        <f t="shared" si="111"/>
        <v>0</v>
      </c>
      <c r="AD382" s="131">
        <f t="shared" si="112"/>
        <v>1</v>
      </c>
      <c r="AE382" s="127">
        <f t="shared" si="113"/>
        <v>0</v>
      </c>
      <c r="AF382" s="131">
        <f t="shared" si="114"/>
        <v>0</v>
      </c>
      <c r="AG382" s="131">
        <f t="shared" si="115"/>
        <v>0</v>
      </c>
      <c r="AH382" s="131">
        <f t="shared" si="116"/>
        <v>0</v>
      </c>
      <c r="AI382" s="131">
        <f t="shared" si="117"/>
        <v>0</v>
      </c>
      <c r="AJ382" s="132">
        <f t="shared" si="118"/>
        <v>4</v>
      </c>
      <c r="AK382" s="128">
        <f t="shared" si="119"/>
        <v>0</v>
      </c>
      <c r="AL382" s="40">
        <f t="shared" si="120"/>
        <v>0</v>
      </c>
      <c r="AM382" s="40">
        <f t="shared" si="121"/>
        <v>0</v>
      </c>
      <c r="AN382" s="40">
        <f t="shared" si="122"/>
        <v>0</v>
      </c>
      <c r="AO382" s="40">
        <f t="shared" si="123"/>
        <v>0</v>
      </c>
      <c r="AP382" s="76">
        <f t="shared" si="124"/>
        <v>1</v>
      </c>
      <c r="AQ382" s="127">
        <f t="shared" si="125"/>
        <v>0</v>
      </c>
      <c r="AR382" s="193">
        <v>1</v>
      </c>
      <c r="AS382" s="41">
        <f t="shared" si="126"/>
        <v>0</v>
      </c>
      <c r="AT382" s="156">
        <v>6.24</v>
      </c>
      <c r="AU382" s="156" t="s">
        <v>376</v>
      </c>
      <c r="AV382" s="156">
        <v>0</v>
      </c>
      <c r="AW382" s="157">
        <f>H382</f>
        <v>1</v>
      </c>
      <c r="AX382" s="146"/>
      <c r="AY382" s="146"/>
      <c r="AZ382" s="146"/>
      <c r="BA382" s="156" t="s">
        <v>662</v>
      </c>
      <c r="BB382" s="186">
        <v>1</v>
      </c>
      <c r="BC382" s="188"/>
      <c r="BD382" s="32">
        <v>0</v>
      </c>
    </row>
    <row r="383" spans="1:56" s="152" customFormat="1" ht="54">
      <c r="A383" s="153" t="s">
        <v>1674</v>
      </c>
      <c r="B383" s="146" t="s">
        <v>17</v>
      </c>
      <c r="C383" s="146" t="s">
        <v>86</v>
      </c>
      <c r="D383" s="146">
        <v>305090</v>
      </c>
      <c r="E383" s="146" t="s">
        <v>1675</v>
      </c>
      <c r="F383" s="146" t="s">
        <v>105</v>
      </c>
      <c r="G383" s="146" t="s">
        <v>1676</v>
      </c>
      <c r="H383" s="146">
        <v>1</v>
      </c>
      <c r="I383" s="146">
        <v>2</v>
      </c>
      <c r="J383" s="146" t="s">
        <v>500</v>
      </c>
      <c r="K383" s="187">
        <v>9889180.8900000006</v>
      </c>
      <c r="L383" s="211">
        <v>9770516.9000000004</v>
      </c>
      <c r="M383" s="211" t="s">
        <v>90</v>
      </c>
      <c r="N383" s="212">
        <v>1</v>
      </c>
      <c r="O383" s="213" t="s">
        <v>1677</v>
      </c>
      <c r="P383" s="213" t="s">
        <v>1678</v>
      </c>
      <c r="Q383" s="211" t="s">
        <v>1679</v>
      </c>
      <c r="R383" s="211" t="s">
        <v>1680</v>
      </c>
      <c r="S383" s="213" t="s">
        <v>1681</v>
      </c>
      <c r="T383" s="213" t="s">
        <v>1682</v>
      </c>
      <c r="U383" s="213" t="s">
        <v>1683</v>
      </c>
      <c r="V383" s="213" t="s">
        <v>1684</v>
      </c>
      <c r="W383" s="213" t="s">
        <v>1685</v>
      </c>
      <c r="X383" s="211" t="s">
        <v>888</v>
      </c>
      <c r="Y383" s="211" t="s">
        <v>649</v>
      </c>
      <c r="Z383" s="131">
        <f t="shared" si="108"/>
        <v>0</v>
      </c>
      <c r="AA383" s="131">
        <f t="shared" si="109"/>
        <v>0</v>
      </c>
      <c r="AB383" s="131">
        <f t="shared" si="110"/>
        <v>0</v>
      </c>
      <c r="AC383" s="131">
        <f t="shared" si="111"/>
        <v>0</v>
      </c>
      <c r="AD383" s="131">
        <f t="shared" si="112"/>
        <v>1</v>
      </c>
      <c r="AE383" s="127">
        <f t="shared" si="113"/>
        <v>0</v>
      </c>
      <c r="AF383" s="131">
        <f t="shared" si="114"/>
        <v>0</v>
      </c>
      <c r="AG383" s="131">
        <f t="shared" si="115"/>
        <v>0</v>
      </c>
      <c r="AH383" s="131">
        <f t="shared" si="116"/>
        <v>0</v>
      </c>
      <c r="AI383" s="131">
        <f t="shared" si="117"/>
        <v>0</v>
      </c>
      <c r="AJ383" s="132">
        <f t="shared" si="118"/>
        <v>2</v>
      </c>
      <c r="AK383" s="128">
        <f t="shared" si="119"/>
        <v>0</v>
      </c>
      <c r="AL383" s="40">
        <f t="shared" si="120"/>
        <v>0</v>
      </c>
      <c r="AM383" s="40">
        <f t="shared" si="121"/>
        <v>0</v>
      </c>
      <c r="AN383" s="40">
        <f t="shared" si="122"/>
        <v>0</v>
      </c>
      <c r="AO383" s="40">
        <f t="shared" si="123"/>
        <v>0</v>
      </c>
      <c r="AP383" s="76">
        <f t="shared" si="124"/>
        <v>1</v>
      </c>
      <c r="AQ383" s="127">
        <f t="shared" si="125"/>
        <v>0</v>
      </c>
      <c r="AR383" s="193">
        <v>0.82</v>
      </c>
      <c r="AS383" s="41">
        <f t="shared" si="126"/>
        <v>0.18000000000000005</v>
      </c>
      <c r="AT383" s="156">
        <v>5.25</v>
      </c>
      <c r="AU383" s="146"/>
      <c r="AV383" s="146"/>
      <c r="AW383" s="146"/>
      <c r="AX383" s="146"/>
      <c r="AY383" s="146"/>
      <c r="AZ383" s="146"/>
      <c r="BA383" s="146"/>
      <c r="BB383" s="146"/>
      <c r="BC383" s="140" t="s">
        <v>1686</v>
      </c>
      <c r="BD383" s="32">
        <v>0</v>
      </c>
    </row>
    <row r="384" spans="1:56" s="152" customFormat="1" ht="54">
      <c r="A384" s="153" t="s">
        <v>1674</v>
      </c>
      <c r="B384" s="146" t="s">
        <v>17</v>
      </c>
      <c r="C384" s="146" t="s">
        <v>86</v>
      </c>
      <c r="D384" s="146">
        <v>305104</v>
      </c>
      <c r="E384" s="146" t="s">
        <v>1687</v>
      </c>
      <c r="F384" s="146" t="s">
        <v>1688</v>
      </c>
      <c r="G384" s="146" t="s">
        <v>1676</v>
      </c>
      <c r="H384" s="146">
        <v>1</v>
      </c>
      <c r="I384" s="146">
        <v>2</v>
      </c>
      <c r="J384" s="146" t="s">
        <v>500</v>
      </c>
      <c r="K384" s="187">
        <v>9742716.2400000002</v>
      </c>
      <c r="L384" s="211">
        <v>9626000.2200000007</v>
      </c>
      <c r="M384" s="211" t="s">
        <v>514</v>
      </c>
      <c r="N384" s="212">
        <v>0.79600000000000004</v>
      </c>
      <c r="O384" s="213" t="s">
        <v>1677</v>
      </c>
      <c r="P384" s="213">
        <v>0</v>
      </c>
      <c r="Q384" s="211" t="s">
        <v>1679</v>
      </c>
      <c r="R384" s="211" t="s">
        <v>1680</v>
      </c>
      <c r="S384" s="213" t="s">
        <v>1681</v>
      </c>
      <c r="T384" s="213" t="s">
        <v>1682</v>
      </c>
      <c r="U384" s="213" t="s">
        <v>1683</v>
      </c>
      <c r="V384" s="213" t="s">
        <v>1684</v>
      </c>
      <c r="W384" s="213" t="s">
        <v>1685</v>
      </c>
      <c r="X384" s="211" t="s">
        <v>888</v>
      </c>
      <c r="Y384" s="211" t="s">
        <v>1689</v>
      </c>
      <c r="Z384" s="131">
        <f t="shared" si="108"/>
        <v>0</v>
      </c>
      <c r="AA384" s="131">
        <f t="shared" si="109"/>
        <v>0</v>
      </c>
      <c r="AB384" s="131">
        <f t="shared" si="110"/>
        <v>0</v>
      </c>
      <c r="AC384" s="131">
        <f t="shared" si="111"/>
        <v>1</v>
      </c>
      <c r="AD384" s="131">
        <f t="shared" si="112"/>
        <v>0</v>
      </c>
      <c r="AE384" s="127">
        <f t="shared" si="113"/>
        <v>0</v>
      </c>
      <c r="AF384" s="131">
        <f t="shared" si="114"/>
        <v>0</v>
      </c>
      <c r="AG384" s="131">
        <f t="shared" si="115"/>
        <v>0</v>
      </c>
      <c r="AH384" s="131">
        <f t="shared" si="116"/>
        <v>0</v>
      </c>
      <c r="AI384" s="131">
        <f t="shared" si="117"/>
        <v>2</v>
      </c>
      <c r="AJ384" s="132">
        <f t="shared" si="118"/>
        <v>0</v>
      </c>
      <c r="AK384" s="128">
        <f t="shared" si="119"/>
        <v>0</v>
      </c>
      <c r="AL384" s="40">
        <f t="shared" si="120"/>
        <v>0</v>
      </c>
      <c r="AM384" s="40">
        <f t="shared" si="121"/>
        <v>0</v>
      </c>
      <c r="AN384" s="40">
        <f t="shared" si="122"/>
        <v>0</v>
      </c>
      <c r="AO384" s="40">
        <f t="shared" si="123"/>
        <v>1</v>
      </c>
      <c r="AP384" s="76">
        <f t="shared" si="124"/>
        <v>0</v>
      </c>
      <c r="AQ384" s="127">
        <f t="shared" si="125"/>
        <v>0</v>
      </c>
      <c r="AR384" s="193">
        <v>0.15</v>
      </c>
      <c r="AS384" s="41">
        <f t="shared" si="126"/>
        <v>0.64600000000000002</v>
      </c>
      <c r="AT384" s="146"/>
      <c r="AU384" s="146"/>
      <c r="AV384" s="146"/>
      <c r="AW384" s="146"/>
      <c r="AX384" s="146"/>
      <c r="AY384" s="146"/>
      <c r="AZ384" s="146"/>
      <c r="BA384" s="146"/>
      <c r="BB384" s="146"/>
      <c r="BC384" s="140" t="s">
        <v>1496</v>
      </c>
      <c r="BD384" s="32">
        <v>0</v>
      </c>
    </row>
    <row r="385" spans="1:56" s="152" customFormat="1" ht="90">
      <c r="A385" s="153" t="s">
        <v>1674</v>
      </c>
      <c r="B385" s="146" t="s">
        <v>17</v>
      </c>
      <c r="C385" s="146" t="s">
        <v>109</v>
      </c>
      <c r="D385" s="146">
        <v>135242</v>
      </c>
      <c r="E385" s="146" t="s">
        <v>1690</v>
      </c>
      <c r="F385" s="146" t="s">
        <v>111</v>
      </c>
      <c r="G385" s="146" t="s">
        <v>1348</v>
      </c>
      <c r="H385" s="146">
        <v>1</v>
      </c>
      <c r="I385" s="146">
        <v>2</v>
      </c>
      <c r="J385" s="146" t="s">
        <v>1691</v>
      </c>
      <c r="K385" s="187">
        <v>12848533.6</v>
      </c>
      <c r="L385" s="211">
        <v>11097515.65</v>
      </c>
      <c r="M385" s="211" t="s">
        <v>90</v>
      </c>
      <c r="N385" s="212">
        <v>1</v>
      </c>
      <c r="O385" s="213" t="s">
        <v>1692</v>
      </c>
      <c r="P385" s="213">
        <v>0</v>
      </c>
      <c r="Q385" s="211" t="s">
        <v>1693</v>
      </c>
      <c r="R385" s="211" t="s">
        <v>649</v>
      </c>
      <c r="S385" s="213" t="s">
        <v>1694</v>
      </c>
      <c r="T385" s="213" t="s">
        <v>1695</v>
      </c>
      <c r="U385" s="213" t="s">
        <v>1696</v>
      </c>
      <c r="V385" s="213" t="s">
        <v>1697</v>
      </c>
      <c r="W385" s="213" t="s">
        <v>1698</v>
      </c>
      <c r="X385" s="211" t="s">
        <v>1699</v>
      </c>
      <c r="Y385" s="211" t="s">
        <v>1700</v>
      </c>
      <c r="Z385" s="131">
        <f t="shared" si="108"/>
        <v>0</v>
      </c>
      <c r="AA385" s="131">
        <f t="shared" si="109"/>
        <v>0</v>
      </c>
      <c r="AB385" s="131">
        <f t="shared" si="110"/>
        <v>0</v>
      </c>
      <c r="AC385" s="131">
        <f t="shared" si="111"/>
        <v>0</v>
      </c>
      <c r="AD385" s="131">
        <f t="shared" si="112"/>
        <v>1</v>
      </c>
      <c r="AE385" s="127">
        <f t="shared" si="113"/>
        <v>0</v>
      </c>
      <c r="AF385" s="131">
        <f t="shared" si="114"/>
        <v>0</v>
      </c>
      <c r="AG385" s="131">
        <f t="shared" si="115"/>
        <v>0</v>
      </c>
      <c r="AH385" s="131">
        <f t="shared" si="116"/>
        <v>0</v>
      </c>
      <c r="AI385" s="131">
        <f t="shared" si="117"/>
        <v>0</v>
      </c>
      <c r="AJ385" s="132">
        <f t="shared" si="118"/>
        <v>2</v>
      </c>
      <c r="AK385" s="128">
        <f t="shared" si="119"/>
        <v>0</v>
      </c>
      <c r="AL385" s="40">
        <f t="shared" si="120"/>
        <v>0</v>
      </c>
      <c r="AM385" s="40">
        <f t="shared" si="121"/>
        <v>0</v>
      </c>
      <c r="AN385" s="40">
        <f t="shared" si="122"/>
        <v>0</v>
      </c>
      <c r="AO385" s="40">
        <f t="shared" si="123"/>
        <v>0</v>
      </c>
      <c r="AP385" s="76">
        <f t="shared" si="124"/>
        <v>1</v>
      </c>
      <c r="AQ385" s="127">
        <f t="shared" si="125"/>
        <v>0</v>
      </c>
      <c r="AR385" s="193">
        <v>1</v>
      </c>
      <c r="AS385" s="41">
        <f t="shared" si="126"/>
        <v>0</v>
      </c>
      <c r="AT385" s="156">
        <v>4.25</v>
      </c>
      <c r="AU385" s="146"/>
      <c r="AV385" s="146"/>
      <c r="AW385" s="146"/>
      <c r="AX385" s="146"/>
      <c r="AY385" s="146"/>
      <c r="AZ385" s="146"/>
      <c r="BA385" s="146"/>
      <c r="BB385" s="146"/>
      <c r="BC385" s="140" t="s">
        <v>1701</v>
      </c>
      <c r="BD385" s="32">
        <v>1</v>
      </c>
    </row>
    <row r="386" spans="1:56" s="152" customFormat="1" ht="90">
      <c r="A386" s="153" t="s">
        <v>1674</v>
      </c>
      <c r="B386" s="146" t="s">
        <v>17</v>
      </c>
      <c r="C386" s="146" t="s">
        <v>109</v>
      </c>
      <c r="D386" s="146">
        <v>135257</v>
      </c>
      <c r="E386" s="146" t="s">
        <v>1702</v>
      </c>
      <c r="F386" s="146" t="s">
        <v>547</v>
      </c>
      <c r="G386" s="146" t="s">
        <v>1348</v>
      </c>
      <c r="H386" s="146">
        <v>1</v>
      </c>
      <c r="I386" s="146">
        <v>2</v>
      </c>
      <c r="J386" s="146" t="s">
        <v>1691</v>
      </c>
      <c r="K386" s="187">
        <v>11380362.069999998</v>
      </c>
      <c r="L386" s="211">
        <v>12529250.6</v>
      </c>
      <c r="M386" s="211" t="s">
        <v>90</v>
      </c>
      <c r="N386" s="212">
        <v>1</v>
      </c>
      <c r="O386" s="213" t="s">
        <v>1703</v>
      </c>
      <c r="P386" s="213">
        <v>0</v>
      </c>
      <c r="Q386" s="211" t="s">
        <v>1704</v>
      </c>
      <c r="R386" s="211" t="s">
        <v>649</v>
      </c>
      <c r="S386" s="213" t="s">
        <v>1694</v>
      </c>
      <c r="T386" s="213" t="s">
        <v>1695</v>
      </c>
      <c r="U386" s="213" t="s">
        <v>1696</v>
      </c>
      <c r="V386" s="213" t="s">
        <v>1697</v>
      </c>
      <c r="W386" s="213" t="s">
        <v>1698</v>
      </c>
      <c r="X386" s="211" t="s">
        <v>1699</v>
      </c>
      <c r="Y386" s="211" t="s">
        <v>1700</v>
      </c>
      <c r="Z386" s="131">
        <f t="shared" si="108"/>
        <v>0</v>
      </c>
      <c r="AA386" s="131">
        <f t="shared" si="109"/>
        <v>0</v>
      </c>
      <c r="AB386" s="131">
        <f t="shared" si="110"/>
        <v>0</v>
      </c>
      <c r="AC386" s="131">
        <f t="shared" si="111"/>
        <v>0</v>
      </c>
      <c r="AD386" s="131">
        <f t="shared" si="112"/>
        <v>1</v>
      </c>
      <c r="AE386" s="127">
        <f t="shared" si="113"/>
        <v>0</v>
      </c>
      <c r="AF386" s="131">
        <f t="shared" si="114"/>
        <v>0</v>
      </c>
      <c r="AG386" s="131">
        <f t="shared" si="115"/>
        <v>0</v>
      </c>
      <c r="AH386" s="131">
        <f t="shared" si="116"/>
        <v>0</v>
      </c>
      <c r="AI386" s="131">
        <f t="shared" si="117"/>
        <v>0</v>
      </c>
      <c r="AJ386" s="132">
        <f t="shared" si="118"/>
        <v>2</v>
      </c>
      <c r="AK386" s="128">
        <f t="shared" si="119"/>
        <v>0</v>
      </c>
      <c r="AL386" s="40">
        <f t="shared" si="120"/>
        <v>0</v>
      </c>
      <c r="AM386" s="40">
        <f t="shared" si="121"/>
        <v>0</v>
      </c>
      <c r="AN386" s="40">
        <f t="shared" si="122"/>
        <v>0</v>
      </c>
      <c r="AO386" s="40">
        <f t="shared" si="123"/>
        <v>0</v>
      </c>
      <c r="AP386" s="76">
        <f t="shared" si="124"/>
        <v>1</v>
      </c>
      <c r="AQ386" s="127">
        <f t="shared" si="125"/>
        <v>0</v>
      </c>
      <c r="AR386" s="193">
        <v>1</v>
      </c>
      <c r="AS386" s="41">
        <f t="shared" si="126"/>
        <v>0</v>
      </c>
      <c r="AT386" s="156">
        <v>4.25</v>
      </c>
      <c r="AU386" s="146"/>
      <c r="AV386" s="146"/>
      <c r="AW386" s="146"/>
      <c r="AX386" s="146"/>
      <c r="AY386" s="146"/>
      <c r="AZ386" s="146"/>
      <c r="BA386" s="146"/>
      <c r="BB386" s="146"/>
      <c r="BC386" s="140" t="s">
        <v>1701</v>
      </c>
      <c r="BD386" s="32">
        <v>1</v>
      </c>
    </row>
    <row r="387" spans="1:56" s="152" customFormat="1" ht="72">
      <c r="A387" s="153" t="s">
        <v>1674</v>
      </c>
      <c r="B387" s="146" t="s">
        <v>17</v>
      </c>
      <c r="C387" s="146" t="s">
        <v>118</v>
      </c>
      <c r="D387" s="146">
        <v>135684</v>
      </c>
      <c r="E387" s="146" t="s">
        <v>1705</v>
      </c>
      <c r="F387" s="146" t="s">
        <v>904</v>
      </c>
      <c r="G387" s="146" t="s">
        <v>1676</v>
      </c>
      <c r="H387" s="146">
        <v>1</v>
      </c>
      <c r="I387" s="146">
        <v>2</v>
      </c>
      <c r="J387" s="146" t="s">
        <v>1706</v>
      </c>
      <c r="K387" s="187">
        <v>18336389.210000001</v>
      </c>
      <c r="L387" s="211">
        <v>17444882.84</v>
      </c>
      <c r="M387" s="211" t="s">
        <v>90</v>
      </c>
      <c r="N387" s="212">
        <v>1</v>
      </c>
      <c r="O387" s="213">
        <v>45679</v>
      </c>
      <c r="P387" s="213">
        <v>45672</v>
      </c>
      <c r="Q387" s="211" t="s">
        <v>1707</v>
      </c>
      <c r="R387" s="211" t="s">
        <v>1707</v>
      </c>
      <c r="S387" s="213">
        <v>45089</v>
      </c>
      <c r="T387" s="213">
        <v>45273</v>
      </c>
      <c r="U387" s="213">
        <v>45287</v>
      </c>
      <c r="V387" s="213">
        <v>45329</v>
      </c>
      <c r="W387" s="213">
        <v>45439</v>
      </c>
      <c r="X387" s="211" t="s">
        <v>1708</v>
      </c>
      <c r="Y387" s="211">
        <v>0</v>
      </c>
      <c r="Z387" s="131">
        <f t="shared" si="108"/>
        <v>0</v>
      </c>
      <c r="AA387" s="131">
        <f t="shared" si="109"/>
        <v>0</v>
      </c>
      <c r="AB387" s="131">
        <f t="shared" si="110"/>
        <v>0</v>
      </c>
      <c r="AC387" s="131">
        <f t="shared" si="111"/>
        <v>0</v>
      </c>
      <c r="AD387" s="131">
        <f t="shared" si="112"/>
        <v>1</v>
      </c>
      <c r="AE387" s="127">
        <f t="shared" si="113"/>
        <v>0</v>
      </c>
      <c r="AF387" s="131">
        <f t="shared" si="114"/>
        <v>0</v>
      </c>
      <c r="AG387" s="131">
        <f t="shared" si="115"/>
        <v>0</v>
      </c>
      <c r="AH387" s="131">
        <f t="shared" si="116"/>
        <v>0</v>
      </c>
      <c r="AI387" s="131">
        <f t="shared" si="117"/>
        <v>0</v>
      </c>
      <c r="AJ387" s="132">
        <f t="shared" si="118"/>
        <v>2</v>
      </c>
      <c r="AK387" s="128">
        <f t="shared" si="119"/>
        <v>0</v>
      </c>
      <c r="AL387" s="40">
        <f t="shared" si="120"/>
        <v>0</v>
      </c>
      <c r="AM387" s="40">
        <f t="shared" si="121"/>
        <v>0</v>
      </c>
      <c r="AN387" s="40">
        <f t="shared" si="122"/>
        <v>0</v>
      </c>
      <c r="AO387" s="40">
        <f t="shared" si="123"/>
        <v>0</v>
      </c>
      <c r="AP387" s="76">
        <f t="shared" si="124"/>
        <v>1</v>
      </c>
      <c r="AQ387" s="127">
        <f t="shared" si="125"/>
        <v>0</v>
      </c>
      <c r="AR387" s="193">
        <v>1</v>
      </c>
      <c r="AS387" s="41">
        <f t="shared" si="126"/>
        <v>0</v>
      </c>
      <c r="AT387" s="156">
        <v>3.25</v>
      </c>
      <c r="AU387" s="146"/>
      <c r="AV387" s="146"/>
      <c r="AW387" s="146"/>
      <c r="AX387" s="146"/>
      <c r="AY387" s="146"/>
      <c r="AZ387" s="146"/>
      <c r="BA387" s="146"/>
      <c r="BB387" s="146"/>
      <c r="BC387" s="140" t="s">
        <v>1709</v>
      </c>
      <c r="BD387" s="32">
        <v>1</v>
      </c>
    </row>
    <row r="388" spans="1:56" s="152" customFormat="1" ht="90">
      <c r="A388" s="153" t="s">
        <v>1674</v>
      </c>
      <c r="B388" s="146" t="s">
        <v>17</v>
      </c>
      <c r="C388" s="146" t="s">
        <v>118</v>
      </c>
      <c r="D388" s="146">
        <v>135685</v>
      </c>
      <c r="E388" s="146" t="s">
        <v>1710</v>
      </c>
      <c r="F388" s="146" t="s">
        <v>556</v>
      </c>
      <c r="G388" s="146" t="s">
        <v>1676</v>
      </c>
      <c r="H388" s="146">
        <v>1</v>
      </c>
      <c r="I388" s="146">
        <v>2</v>
      </c>
      <c r="J388" s="146" t="s">
        <v>1706</v>
      </c>
      <c r="K388" s="187">
        <v>15677245.35</v>
      </c>
      <c r="L388" s="211">
        <v>14458792.439999999</v>
      </c>
      <c r="M388" s="211" t="s">
        <v>90</v>
      </c>
      <c r="N388" s="212">
        <v>1</v>
      </c>
      <c r="O388" s="213">
        <v>45673</v>
      </c>
      <c r="P388" s="213">
        <v>45667</v>
      </c>
      <c r="Q388" s="211" t="s">
        <v>1711</v>
      </c>
      <c r="R388" s="211" t="s">
        <v>1711</v>
      </c>
      <c r="S388" s="213">
        <v>45089</v>
      </c>
      <c r="T388" s="213">
        <v>45273</v>
      </c>
      <c r="U388" s="213">
        <v>45287</v>
      </c>
      <c r="V388" s="213">
        <v>45329</v>
      </c>
      <c r="W388" s="213">
        <v>45433</v>
      </c>
      <c r="X388" s="211" t="s">
        <v>1712</v>
      </c>
      <c r="Y388" s="211">
        <v>0</v>
      </c>
      <c r="Z388" s="131">
        <f t="shared" si="108"/>
        <v>0</v>
      </c>
      <c r="AA388" s="131">
        <f t="shared" si="109"/>
        <v>0</v>
      </c>
      <c r="AB388" s="131">
        <f t="shared" si="110"/>
        <v>0</v>
      </c>
      <c r="AC388" s="131">
        <f t="shared" si="111"/>
        <v>0</v>
      </c>
      <c r="AD388" s="131">
        <f t="shared" si="112"/>
        <v>1</v>
      </c>
      <c r="AE388" s="127">
        <f t="shared" si="113"/>
        <v>0</v>
      </c>
      <c r="AF388" s="131">
        <f t="shared" si="114"/>
        <v>0</v>
      </c>
      <c r="AG388" s="131">
        <f t="shared" si="115"/>
        <v>0</v>
      </c>
      <c r="AH388" s="131">
        <f t="shared" si="116"/>
        <v>0</v>
      </c>
      <c r="AI388" s="131">
        <f t="shared" si="117"/>
        <v>0</v>
      </c>
      <c r="AJ388" s="132">
        <f t="shared" si="118"/>
        <v>2</v>
      </c>
      <c r="AK388" s="128">
        <f t="shared" si="119"/>
        <v>0</v>
      </c>
      <c r="AL388" s="40">
        <f t="shared" si="120"/>
        <v>0</v>
      </c>
      <c r="AM388" s="40">
        <f t="shared" si="121"/>
        <v>0</v>
      </c>
      <c r="AN388" s="40">
        <f t="shared" si="122"/>
        <v>0</v>
      </c>
      <c r="AO388" s="40">
        <f t="shared" si="123"/>
        <v>0</v>
      </c>
      <c r="AP388" s="76">
        <f t="shared" si="124"/>
        <v>1</v>
      </c>
      <c r="AQ388" s="127">
        <f t="shared" si="125"/>
        <v>0</v>
      </c>
      <c r="AR388" s="193">
        <v>1</v>
      </c>
      <c r="AS388" s="41">
        <f t="shared" si="126"/>
        <v>0</v>
      </c>
      <c r="AT388" s="40">
        <v>2.25</v>
      </c>
      <c r="AU388" s="146"/>
      <c r="AV388" s="146"/>
      <c r="AW388" s="146"/>
      <c r="AX388" s="146"/>
      <c r="AY388" s="146"/>
      <c r="AZ388" s="146"/>
      <c r="BA388" s="146"/>
      <c r="BB388" s="146"/>
      <c r="BC388" s="140" t="s">
        <v>1686</v>
      </c>
      <c r="BD388" s="32">
        <v>1</v>
      </c>
    </row>
    <row r="389" spans="1:56" s="152" customFormat="1" ht="54">
      <c r="A389" s="153" t="s">
        <v>1674</v>
      </c>
      <c r="B389" s="146" t="s">
        <v>17</v>
      </c>
      <c r="C389" s="146" t="s">
        <v>124</v>
      </c>
      <c r="D389" s="146">
        <v>135753</v>
      </c>
      <c r="E389" s="146" t="s">
        <v>1713</v>
      </c>
      <c r="F389" s="146" t="s">
        <v>1714</v>
      </c>
      <c r="G389" s="146" t="s">
        <v>1676</v>
      </c>
      <c r="H389" s="146">
        <v>1</v>
      </c>
      <c r="I389" s="146">
        <v>2</v>
      </c>
      <c r="J389" s="146" t="s">
        <v>1715</v>
      </c>
      <c r="K389" s="187">
        <v>16279751.9</v>
      </c>
      <c r="L389" s="211">
        <v>15802017.060000001</v>
      </c>
      <c r="M389" s="211" t="s">
        <v>514</v>
      </c>
      <c r="N389" s="212">
        <v>0.75</v>
      </c>
      <c r="O389" s="213">
        <v>45814</v>
      </c>
      <c r="P389" s="213">
        <v>45810</v>
      </c>
      <c r="Q389" s="211" t="s">
        <v>929</v>
      </c>
      <c r="R389" s="211" t="s">
        <v>1716</v>
      </c>
      <c r="S389" s="213">
        <v>45258</v>
      </c>
      <c r="T389" s="213">
        <v>45265</v>
      </c>
      <c r="U389" s="213">
        <v>45278</v>
      </c>
      <c r="V389" s="213">
        <v>45293</v>
      </c>
      <c r="W389" s="213">
        <v>45443</v>
      </c>
      <c r="X389" s="211" t="s">
        <v>1717</v>
      </c>
      <c r="Y389" s="211">
        <v>0</v>
      </c>
      <c r="Z389" s="131">
        <f t="shared" si="108"/>
        <v>0</v>
      </c>
      <c r="AA389" s="131">
        <f t="shared" si="109"/>
        <v>0</v>
      </c>
      <c r="AB389" s="131">
        <f t="shared" si="110"/>
        <v>0</v>
      </c>
      <c r="AC389" s="131">
        <f t="shared" si="111"/>
        <v>1</v>
      </c>
      <c r="AD389" s="131">
        <f t="shared" si="112"/>
        <v>0</v>
      </c>
      <c r="AE389" s="127">
        <f t="shared" si="113"/>
        <v>0</v>
      </c>
      <c r="AF389" s="131">
        <f t="shared" si="114"/>
        <v>0</v>
      </c>
      <c r="AG389" s="131">
        <f t="shared" si="115"/>
        <v>0</v>
      </c>
      <c r="AH389" s="131">
        <f t="shared" si="116"/>
        <v>0</v>
      </c>
      <c r="AI389" s="131">
        <f t="shared" si="117"/>
        <v>2</v>
      </c>
      <c r="AJ389" s="132">
        <f t="shared" si="118"/>
        <v>0</v>
      </c>
      <c r="AK389" s="128">
        <f t="shared" si="119"/>
        <v>0</v>
      </c>
      <c r="AL389" s="40">
        <f t="shared" si="120"/>
        <v>0</v>
      </c>
      <c r="AM389" s="40">
        <f t="shared" si="121"/>
        <v>0</v>
      </c>
      <c r="AN389" s="40">
        <f t="shared" si="122"/>
        <v>0</v>
      </c>
      <c r="AO389" s="40">
        <f t="shared" si="123"/>
        <v>1</v>
      </c>
      <c r="AP389" s="76">
        <f t="shared" si="124"/>
        <v>0</v>
      </c>
      <c r="AQ389" s="127">
        <f t="shared" si="125"/>
        <v>0</v>
      </c>
      <c r="AR389" s="193">
        <v>0.43</v>
      </c>
      <c r="AS389" s="41">
        <f t="shared" si="126"/>
        <v>0.32</v>
      </c>
      <c r="AT389" s="146"/>
      <c r="AU389" s="146"/>
      <c r="AV389" s="146"/>
      <c r="AW389" s="146"/>
      <c r="AX389" s="146"/>
      <c r="AY389" s="146"/>
      <c r="AZ389" s="146"/>
      <c r="BA389" s="146"/>
      <c r="BB389" s="146"/>
      <c r="BC389" s="140" t="s">
        <v>1686</v>
      </c>
      <c r="BD389" s="32">
        <v>0</v>
      </c>
    </row>
    <row r="390" spans="1:56" s="152" customFormat="1" ht="72">
      <c r="A390" s="153" t="s">
        <v>1674</v>
      </c>
      <c r="B390" s="146" t="s">
        <v>17</v>
      </c>
      <c r="C390" s="146" t="s">
        <v>124</v>
      </c>
      <c r="D390" s="146">
        <v>135912</v>
      </c>
      <c r="E390" s="146" t="s">
        <v>1718</v>
      </c>
      <c r="F390" s="146" t="s">
        <v>1719</v>
      </c>
      <c r="G390" s="146" t="s">
        <v>1676</v>
      </c>
      <c r="H390" s="146">
        <v>1</v>
      </c>
      <c r="I390" s="146">
        <v>4</v>
      </c>
      <c r="J390" s="146" t="s">
        <v>1720</v>
      </c>
      <c r="K390" s="187">
        <v>18781299.099999998</v>
      </c>
      <c r="L390" s="211">
        <v>17620179.52</v>
      </c>
      <c r="M390" s="211" t="s">
        <v>514</v>
      </c>
      <c r="N390" s="212">
        <v>0.73</v>
      </c>
      <c r="O390" s="213">
        <v>45814</v>
      </c>
      <c r="P390" s="213">
        <v>0</v>
      </c>
      <c r="Q390" s="211" t="s">
        <v>929</v>
      </c>
      <c r="R390" s="211" t="s">
        <v>1721</v>
      </c>
      <c r="S390" s="213">
        <v>45258</v>
      </c>
      <c r="T390" s="213">
        <v>45265</v>
      </c>
      <c r="U390" s="213">
        <v>45278</v>
      </c>
      <c r="V390" s="213">
        <v>45309</v>
      </c>
      <c r="W390" s="213">
        <v>45443</v>
      </c>
      <c r="X390" s="211" t="s">
        <v>1722</v>
      </c>
      <c r="Y390" s="211">
        <v>0</v>
      </c>
      <c r="Z390" s="131">
        <f t="shared" si="108"/>
        <v>0</v>
      </c>
      <c r="AA390" s="131">
        <f t="shared" si="109"/>
        <v>0</v>
      </c>
      <c r="AB390" s="131">
        <f t="shared" si="110"/>
        <v>0</v>
      </c>
      <c r="AC390" s="131">
        <f t="shared" si="111"/>
        <v>1</v>
      </c>
      <c r="AD390" s="131">
        <f t="shared" si="112"/>
        <v>0</v>
      </c>
      <c r="AE390" s="127">
        <f t="shared" si="113"/>
        <v>0</v>
      </c>
      <c r="AF390" s="131">
        <f t="shared" si="114"/>
        <v>0</v>
      </c>
      <c r="AG390" s="131">
        <f t="shared" si="115"/>
        <v>0</v>
      </c>
      <c r="AH390" s="131">
        <f t="shared" si="116"/>
        <v>0</v>
      </c>
      <c r="AI390" s="131">
        <f t="shared" si="117"/>
        <v>4</v>
      </c>
      <c r="AJ390" s="132">
        <f t="shared" si="118"/>
        <v>0</v>
      </c>
      <c r="AK390" s="128">
        <f t="shared" si="119"/>
        <v>0</v>
      </c>
      <c r="AL390" s="40">
        <f t="shared" si="120"/>
        <v>0</v>
      </c>
      <c r="AM390" s="40">
        <f t="shared" si="121"/>
        <v>0</v>
      </c>
      <c r="AN390" s="40">
        <f t="shared" si="122"/>
        <v>0</v>
      </c>
      <c r="AO390" s="40">
        <f t="shared" si="123"/>
        <v>1</v>
      </c>
      <c r="AP390" s="76">
        <f t="shared" si="124"/>
        <v>0</v>
      </c>
      <c r="AQ390" s="127">
        <f t="shared" si="125"/>
        <v>0</v>
      </c>
      <c r="AR390" s="193">
        <v>0.22</v>
      </c>
      <c r="AS390" s="41">
        <f t="shared" si="126"/>
        <v>0.51</v>
      </c>
      <c r="AT390" s="146"/>
      <c r="AU390" s="146"/>
      <c r="AV390" s="146"/>
      <c r="AW390" s="146"/>
      <c r="AX390" s="146"/>
      <c r="AY390" s="146"/>
      <c r="AZ390" s="146"/>
      <c r="BA390" s="146"/>
      <c r="BB390" s="146"/>
      <c r="BC390" s="140" t="s">
        <v>1411</v>
      </c>
      <c r="BD390" s="32">
        <v>0</v>
      </c>
    </row>
    <row r="391" spans="1:56" s="152" customFormat="1" ht="72">
      <c r="A391" s="153" t="s">
        <v>1674</v>
      </c>
      <c r="B391" s="146" t="s">
        <v>17</v>
      </c>
      <c r="C391" s="146" t="s">
        <v>132</v>
      </c>
      <c r="D391" s="146">
        <v>136052</v>
      </c>
      <c r="E391" s="146" t="s">
        <v>1723</v>
      </c>
      <c r="F391" s="146" t="s">
        <v>1724</v>
      </c>
      <c r="G391" s="146" t="s">
        <v>1676</v>
      </c>
      <c r="H391" s="146">
        <v>1</v>
      </c>
      <c r="I391" s="146">
        <v>3</v>
      </c>
      <c r="J391" s="146" t="s">
        <v>1725</v>
      </c>
      <c r="K391" s="187">
        <v>17317546.859999999</v>
      </c>
      <c r="L391" s="211">
        <v>16893904.27</v>
      </c>
      <c r="M391" s="211" t="s">
        <v>514</v>
      </c>
      <c r="N391" s="212">
        <v>0.7</v>
      </c>
      <c r="O391" s="213" t="s">
        <v>1726</v>
      </c>
      <c r="P391" s="213">
        <v>0</v>
      </c>
      <c r="Q391" s="211" t="s">
        <v>1727</v>
      </c>
      <c r="R391" s="211" t="s">
        <v>1727</v>
      </c>
      <c r="S391" s="213" t="s">
        <v>1152</v>
      </c>
      <c r="T391" s="213" t="s">
        <v>1728</v>
      </c>
      <c r="U391" s="213" t="s">
        <v>1729</v>
      </c>
      <c r="V391" s="213" t="s">
        <v>1730</v>
      </c>
      <c r="W391" s="213" t="s">
        <v>1731</v>
      </c>
      <c r="X391" s="211" t="s">
        <v>1732</v>
      </c>
      <c r="Y391" s="211">
        <v>0</v>
      </c>
      <c r="Z391" s="131">
        <f t="shared" si="108"/>
        <v>0</v>
      </c>
      <c r="AA391" s="131">
        <f t="shared" si="109"/>
        <v>0</v>
      </c>
      <c r="AB391" s="131">
        <f t="shared" si="110"/>
        <v>0</v>
      </c>
      <c r="AC391" s="131">
        <f t="shared" si="111"/>
        <v>1</v>
      </c>
      <c r="AD391" s="131">
        <f t="shared" si="112"/>
        <v>0</v>
      </c>
      <c r="AE391" s="127">
        <f t="shared" si="113"/>
        <v>0</v>
      </c>
      <c r="AF391" s="131">
        <f t="shared" si="114"/>
        <v>0</v>
      </c>
      <c r="AG391" s="131">
        <f t="shared" si="115"/>
        <v>0</v>
      </c>
      <c r="AH391" s="131">
        <f t="shared" si="116"/>
        <v>0</v>
      </c>
      <c r="AI391" s="131">
        <f t="shared" si="117"/>
        <v>3</v>
      </c>
      <c r="AJ391" s="132">
        <f t="shared" si="118"/>
        <v>0</v>
      </c>
      <c r="AK391" s="128">
        <f t="shared" si="119"/>
        <v>0</v>
      </c>
      <c r="AL391" s="40">
        <f t="shared" si="120"/>
        <v>0</v>
      </c>
      <c r="AM391" s="40">
        <f t="shared" si="121"/>
        <v>0</v>
      </c>
      <c r="AN391" s="40">
        <f t="shared" si="122"/>
        <v>0</v>
      </c>
      <c r="AO391" s="40">
        <f t="shared" si="123"/>
        <v>1</v>
      </c>
      <c r="AP391" s="76">
        <f t="shared" si="124"/>
        <v>0</v>
      </c>
      <c r="AQ391" s="127">
        <f t="shared" si="125"/>
        <v>0</v>
      </c>
      <c r="AR391" s="193">
        <v>0.35</v>
      </c>
      <c r="AS391" s="41">
        <f t="shared" si="126"/>
        <v>0.35</v>
      </c>
      <c r="AT391" s="146"/>
      <c r="AU391" s="146"/>
      <c r="AV391" s="146"/>
      <c r="AW391" s="146"/>
      <c r="AX391" s="146"/>
      <c r="AY391" s="146"/>
      <c r="AZ391" s="146"/>
      <c r="BA391" s="146"/>
      <c r="BB391" s="146"/>
      <c r="BC391" s="140" t="s">
        <v>1709</v>
      </c>
      <c r="BD391" s="32">
        <v>0</v>
      </c>
    </row>
    <row r="392" spans="1:56" s="152" customFormat="1" ht="90">
      <c r="A392" s="153" t="s">
        <v>1674</v>
      </c>
      <c r="B392" s="146" t="s">
        <v>17</v>
      </c>
      <c r="C392" s="146" t="s">
        <v>132</v>
      </c>
      <c r="D392" s="146">
        <v>136064</v>
      </c>
      <c r="E392" s="146" t="s">
        <v>1733</v>
      </c>
      <c r="F392" s="146" t="s">
        <v>1734</v>
      </c>
      <c r="G392" s="146" t="s">
        <v>1676</v>
      </c>
      <c r="H392" s="146">
        <v>1</v>
      </c>
      <c r="I392" s="146">
        <v>3</v>
      </c>
      <c r="J392" s="146" t="s">
        <v>1735</v>
      </c>
      <c r="K392" s="187">
        <v>19599915.890000001</v>
      </c>
      <c r="L392" s="211">
        <v>19115517.140000001</v>
      </c>
      <c r="M392" s="211" t="s">
        <v>514</v>
      </c>
      <c r="N392" s="212">
        <v>0.7</v>
      </c>
      <c r="O392" s="213" t="s">
        <v>1736</v>
      </c>
      <c r="P392" s="213">
        <v>0</v>
      </c>
      <c r="Q392" s="211" t="s">
        <v>1737</v>
      </c>
      <c r="R392" s="211" t="s">
        <v>1737</v>
      </c>
      <c r="S392" s="213" t="s">
        <v>1152</v>
      </c>
      <c r="T392" s="213" t="s">
        <v>1728</v>
      </c>
      <c r="U392" s="213" t="s">
        <v>1729</v>
      </c>
      <c r="V392" s="213" t="s">
        <v>1738</v>
      </c>
      <c r="W392" s="213" t="s">
        <v>1739</v>
      </c>
      <c r="X392" s="211" t="s">
        <v>1740</v>
      </c>
      <c r="Y392" s="211">
        <v>0</v>
      </c>
      <c r="Z392" s="131">
        <f t="shared" ref="Z392:Z455" si="129">IF($M392="Reverted",1,0)</f>
        <v>0</v>
      </c>
      <c r="AA392" s="131">
        <f t="shared" ref="AA392:AA455" si="130">IF($M392="Not yet started",1,0)</f>
        <v>0</v>
      </c>
      <c r="AB392" s="131">
        <f t="shared" ref="AB392:AB455" si="131">IF($M392="Under Procurement",1,0)</f>
        <v>0</v>
      </c>
      <c r="AC392" s="131">
        <f t="shared" ref="AC392:AC455" si="132">IF($M392="Ongoing",1,0)</f>
        <v>1</v>
      </c>
      <c r="AD392" s="131">
        <f t="shared" ref="AD392:AD455" si="133">IF($M392="Completed",1,0)</f>
        <v>0</v>
      </c>
      <c r="AE392" s="127">
        <f t="shared" ref="AE392:AE455" si="134">IF(OR($M392="Terminated",$M392="Abandoned"),1,0)</f>
        <v>0</v>
      </c>
      <c r="AF392" s="131">
        <f t="shared" ref="AF392:AF455" si="135">IF($Z392=1,$I392,0)</f>
        <v>0</v>
      </c>
      <c r="AG392" s="131">
        <f t="shared" ref="AG392:AG455" si="136">IF($AA392=1,$I392,0)</f>
        <v>0</v>
      </c>
      <c r="AH392" s="131">
        <f t="shared" ref="AH392:AH455" si="137">IF($AB392=1,$I392,0)</f>
        <v>0</v>
      </c>
      <c r="AI392" s="131">
        <f t="shared" ref="AI392:AI455" si="138">IF($AC392=1,$I392,0)</f>
        <v>3</v>
      </c>
      <c r="AJ392" s="132">
        <f t="shared" ref="AJ392:AJ455" si="139">IF($AD392=1,$I392,0)</f>
        <v>0</v>
      </c>
      <c r="AK392" s="128">
        <f t="shared" ref="AK392:AK455" si="140">IF($AE392=1,$I392,0)</f>
        <v>0</v>
      </c>
      <c r="AL392" s="40">
        <f t="shared" ref="AL392:AL455" si="141">IF($M392="Reverted",H392,0)</f>
        <v>0</v>
      </c>
      <c r="AM392" s="40">
        <f t="shared" ref="AM392:AM455" si="142">IF($M392="Not Yet Started",H392,0)</f>
        <v>0</v>
      </c>
      <c r="AN392" s="40">
        <f t="shared" ref="AN392:AN455" si="143">IF($M392="Under Procurement",H392,0)</f>
        <v>0</v>
      </c>
      <c r="AO392" s="40">
        <f t="shared" ref="AO392:AO455" si="144">IF($M392="Ongoing",H392,0)</f>
        <v>1</v>
      </c>
      <c r="AP392" s="76">
        <f t="shared" ref="AP392:AP455" si="145">IF($M392="Completed",H392,0)</f>
        <v>0</v>
      </c>
      <c r="AQ392" s="127">
        <f t="shared" ref="AQ392:AQ455" si="146">IF(OR($M392="Terminated",$M392="Abandoned"),H392,0)</f>
        <v>0</v>
      </c>
      <c r="AR392" s="193">
        <v>0.35</v>
      </c>
      <c r="AS392" s="41">
        <f t="shared" ref="AS392:AS455" si="147">N392-AR392</f>
        <v>0.35</v>
      </c>
      <c r="AT392" s="146"/>
      <c r="AU392" s="146"/>
      <c r="AV392" s="146"/>
      <c r="AW392" s="146"/>
      <c r="AX392" s="146"/>
      <c r="AY392" s="146"/>
      <c r="AZ392" s="146"/>
      <c r="BA392" s="146"/>
      <c r="BB392" s="146"/>
      <c r="BC392" s="140" t="s">
        <v>1701</v>
      </c>
      <c r="BD392" s="32">
        <v>1</v>
      </c>
    </row>
    <row r="393" spans="1:56" s="152" customFormat="1" ht="72">
      <c r="A393" s="153" t="s">
        <v>1674</v>
      </c>
      <c r="B393" s="146" t="s">
        <v>17</v>
      </c>
      <c r="C393" s="146" t="s">
        <v>141</v>
      </c>
      <c r="D393" s="146">
        <v>136308</v>
      </c>
      <c r="E393" s="146" t="s">
        <v>1741</v>
      </c>
      <c r="F393" s="146" t="s">
        <v>143</v>
      </c>
      <c r="G393" s="146" t="s">
        <v>1676</v>
      </c>
      <c r="H393" s="146">
        <v>1</v>
      </c>
      <c r="I393" s="146">
        <v>4</v>
      </c>
      <c r="J393" s="146" t="s">
        <v>1742</v>
      </c>
      <c r="K393" s="187">
        <v>50525998.850000001</v>
      </c>
      <c r="L393" s="211">
        <v>49519489.880000003</v>
      </c>
      <c r="M393" s="211" t="s">
        <v>514</v>
      </c>
      <c r="N393" s="212">
        <v>0.76</v>
      </c>
      <c r="O393" s="213">
        <v>45778</v>
      </c>
      <c r="P393" s="213">
        <v>0</v>
      </c>
      <c r="Q393" s="211" t="s">
        <v>1743</v>
      </c>
      <c r="R393" s="211" t="s">
        <v>1743</v>
      </c>
      <c r="S393" s="213" t="s">
        <v>1744</v>
      </c>
      <c r="T393" s="213" t="s">
        <v>1745</v>
      </c>
      <c r="U393" s="213" t="s">
        <v>1746</v>
      </c>
      <c r="V393" s="213" t="s">
        <v>1355</v>
      </c>
      <c r="W393" s="213">
        <v>45478</v>
      </c>
      <c r="X393" s="211" t="s">
        <v>1747</v>
      </c>
      <c r="Y393" s="211">
        <v>0</v>
      </c>
      <c r="Z393" s="131">
        <f t="shared" si="129"/>
        <v>0</v>
      </c>
      <c r="AA393" s="131">
        <f t="shared" si="130"/>
        <v>0</v>
      </c>
      <c r="AB393" s="131">
        <f t="shared" si="131"/>
        <v>0</v>
      </c>
      <c r="AC393" s="131">
        <f t="shared" si="132"/>
        <v>1</v>
      </c>
      <c r="AD393" s="131">
        <f t="shared" si="133"/>
        <v>0</v>
      </c>
      <c r="AE393" s="127">
        <f t="shared" si="134"/>
        <v>0</v>
      </c>
      <c r="AF393" s="131">
        <f t="shared" si="135"/>
        <v>0</v>
      </c>
      <c r="AG393" s="131">
        <f t="shared" si="136"/>
        <v>0</v>
      </c>
      <c r="AH393" s="131">
        <f t="shared" si="137"/>
        <v>0</v>
      </c>
      <c r="AI393" s="131">
        <f t="shared" si="138"/>
        <v>4</v>
      </c>
      <c r="AJ393" s="132">
        <f t="shared" si="139"/>
        <v>0</v>
      </c>
      <c r="AK393" s="128">
        <f t="shared" si="140"/>
        <v>0</v>
      </c>
      <c r="AL393" s="40">
        <f t="shared" si="141"/>
        <v>0</v>
      </c>
      <c r="AM393" s="40">
        <f t="shared" si="142"/>
        <v>0</v>
      </c>
      <c r="AN393" s="40">
        <f t="shared" si="143"/>
        <v>0</v>
      </c>
      <c r="AO393" s="40">
        <f t="shared" si="144"/>
        <v>1</v>
      </c>
      <c r="AP393" s="76">
        <f t="shared" si="145"/>
        <v>0</v>
      </c>
      <c r="AQ393" s="127">
        <f t="shared" si="146"/>
        <v>0</v>
      </c>
      <c r="AR393" s="193">
        <v>0.75</v>
      </c>
      <c r="AS393" s="41">
        <f t="shared" si="147"/>
        <v>1.0000000000000009E-2</v>
      </c>
      <c r="AT393" s="146"/>
      <c r="AU393" s="146"/>
      <c r="AV393" s="146"/>
      <c r="AW393" s="146"/>
      <c r="AX393" s="146"/>
      <c r="AY393" s="146"/>
      <c r="AZ393" s="146"/>
      <c r="BA393" s="146"/>
      <c r="BB393" s="146"/>
      <c r="BC393" s="140" t="s">
        <v>1496</v>
      </c>
      <c r="BD393" s="32">
        <v>1</v>
      </c>
    </row>
    <row r="394" spans="1:56" s="152" customFormat="1" ht="72">
      <c r="A394" s="153" t="s">
        <v>1674</v>
      </c>
      <c r="B394" s="146" t="s">
        <v>17</v>
      </c>
      <c r="C394" s="146" t="s">
        <v>141</v>
      </c>
      <c r="D394" s="146">
        <v>136331</v>
      </c>
      <c r="E394" s="146" t="s">
        <v>1748</v>
      </c>
      <c r="F394" s="146" t="s">
        <v>1749</v>
      </c>
      <c r="G394" s="146" t="s">
        <v>1676</v>
      </c>
      <c r="H394" s="146">
        <v>1</v>
      </c>
      <c r="I394" s="146">
        <v>4</v>
      </c>
      <c r="J394" s="146" t="s">
        <v>1750</v>
      </c>
      <c r="K394" s="187">
        <v>51045855.219999999</v>
      </c>
      <c r="L394" s="211">
        <v>50030042.700000003</v>
      </c>
      <c r="M394" s="211" t="s">
        <v>514</v>
      </c>
      <c r="N394" s="212">
        <v>0.82</v>
      </c>
      <c r="O394" s="213">
        <v>45808</v>
      </c>
      <c r="P394" s="213">
        <v>0</v>
      </c>
      <c r="Q394" s="211" t="s">
        <v>1751</v>
      </c>
      <c r="R394" s="211" t="s">
        <v>1751</v>
      </c>
      <c r="S394" s="213" t="s">
        <v>1744</v>
      </c>
      <c r="T394" s="213" t="s">
        <v>1745</v>
      </c>
      <c r="U394" s="213" t="s">
        <v>1746</v>
      </c>
      <c r="V394" s="213" t="s">
        <v>1355</v>
      </c>
      <c r="W394" s="213">
        <v>45478</v>
      </c>
      <c r="X394" s="211" t="s">
        <v>1752</v>
      </c>
      <c r="Y394" s="211">
        <v>0</v>
      </c>
      <c r="Z394" s="131">
        <f t="shared" si="129"/>
        <v>0</v>
      </c>
      <c r="AA394" s="131">
        <f t="shared" si="130"/>
        <v>0</v>
      </c>
      <c r="AB394" s="131">
        <f t="shared" si="131"/>
        <v>0</v>
      </c>
      <c r="AC394" s="131">
        <f t="shared" si="132"/>
        <v>1</v>
      </c>
      <c r="AD394" s="131">
        <f t="shared" si="133"/>
        <v>0</v>
      </c>
      <c r="AE394" s="127">
        <f t="shared" si="134"/>
        <v>0</v>
      </c>
      <c r="AF394" s="131">
        <f t="shared" si="135"/>
        <v>0</v>
      </c>
      <c r="AG394" s="131">
        <f t="shared" si="136"/>
        <v>0</v>
      </c>
      <c r="AH394" s="131">
        <f t="shared" si="137"/>
        <v>0</v>
      </c>
      <c r="AI394" s="131">
        <f t="shared" si="138"/>
        <v>4</v>
      </c>
      <c r="AJ394" s="132">
        <f t="shared" si="139"/>
        <v>0</v>
      </c>
      <c r="AK394" s="128">
        <f t="shared" si="140"/>
        <v>0</v>
      </c>
      <c r="AL394" s="40">
        <f t="shared" si="141"/>
        <v>0</v>
      </c>
      <c r="AM394" s="40">
        <f t="shared" si="142"/>
        <v>0</v>
      </c>
      <c r="AN394" s="40">
        <f t="shared" si="143"/>
        <v>0</v>
      </c>
      <c r="AO394" s="40">
        <f t="shared" si="144"/>
        <v>1</v>
      </c>
      <c r="AP394" s="76">
        <f t="shared" si="145"/>
        <v>0</v>
      </c>
      <c r="AQ394" s="127">
        <f t="shared" si="146"/>
        <v>0</v>
      </c>
      <c r="AR394" s="193">
        <v>0.8</v>
      </c>
      <c r="AS394" s="41">
        <f t="shared" si="147"/>
        <v>1.9999999999999907E-2</v>
      </c>
      <c r="AT394" s="146"/>
      <c r="AU394" s="146"/>
      <c r="AV394" s="146"/>
      <c r="AW394" s="146"/>
      <c r="AX394" s="146"/>
      <c r="AY394" s="146"/>
      <c r="AZ394" s="146"/>
      <c r="BA394" s="146"/>
      <c r="BB394" s="146"/>
      <c r="BC394" s="140" t="s">
        <v>1496</v>
      </c>
      <c r="BD394" s="32">
        <v>1</v>
      </c>
    </row>
    <row r="395" spans="1:56" s="152" customFormat="1" ht="90">
      <c r="A395" s="153" t="s">
        <v>1674</v>
      </c>
      <c r="B395" s="146" t="s">
        <v>17</v>
      </c>
      <c r="C395" s="146" t="s">
        <v>147</v>
      </c>
      <c r="D395" s="146">
        <v>220525</v>
      </c>
      <c r="E395" s="146" t="s">
        <v>1753</v>
      </c>
      <c r="F395" s="146" t="s">
        <v>973</v>
      </c>
      <c r="G395" s="146" t="s">
        <v>1676</v>
      </c>
      <c r="H395" s="146">
        <v>1</v>
      </c>
      <c r="I395" s="146">
        <v>4</v>
      </c>
      <c r="J395" s="146" t="s">
        <v>1754</v>
      </c>
      <c r="K395" s="187">
        <v>26997429.039999999</v>
      </c>
      <c r="L395" s="211">
        <v>26751878.940000001</v>
      </c>
      <c r="M395" s="211" t="s">
        <v>90</v>
      </c>
      <c r="N395" s="212">
        <v>1</v>
      </c>
      <c r="O395" s="213" t="s">
        <v>1755</v>
      </c>
      <c r="P395" s="213">
        <v>45597</v>
      </c>
      <c r="Q395" s="211" t="s">
        <v>1756</v>
      </c>
      <c r="R395" s="211" t="s">
        <v>1756</v>
      </c>
      <c r="S395" s="213" t="s">
        <v>1757</v>
      </c>
      <c r="T395" s="213" t="s">
        <v>1758</v>
      </c>
      <c r="U395" s="213" t="s">
        <v>1759</v>
      </c>
      <c r="V395" s="213" t="s">
        <v>1760</v>
      </c>
      <c r="W395" s="213" t="s">
        <v>1434</v>
      </c>
      <c r="X395" s="211" t="s">
        <v>943</v>
      </c>
      <c r="Y395" s="211">
        <v>0</v>
      </c>
      <c r="Z395" s="131">
        <f t="shared" si="129"/>
        <v>0</v>
      </c>
      <c r="AA395" s="131">
        <f t="shared" si="130"/>
        <v>0</v>
      </c>
      <c r="AB395" s="131">
        <f t="shared" si="131"/>
        <v>0</v>
      </c>
      <c r="AC395" s="131">
        <f t="shared" si="132"/>
        <v>0</v>
      </c>
      <c r="AD395" s="131">
        <f t="shared" si="133"/>
        <v>1</v>
      </c>
      <c r="AE395" s="127">
        <f t="shared" si="134"/>
        <v>0</v>
      </c>
      <c r="AF395" s="131">
        <f t="shared" si="135"/>
        <v>0</v>
      </c>
      <c r="AG395" s="131">
        <f t="shared" si="136"/>
        <v>0</v>
      </c>
      <c r="AH395" s="131">
        <f t="shared" si="137"/>
        <v>0</v>
      </c>
      <c r="AI395" s="131">
        <f t="shared" si="138"/>
        <v>0</v>
      </c>
      <c r="AJ395" s="132">
        <f t="shared" si="139"/>
        <v>4</v>
      </c>
      <c r="AK395" s="128">
        <f t="shared" si="140"/>
        <v>0</v>
      </c>
      <c r="AL395" s="40">
        <f t="shared" si="141"/>
        <v>0</v>
      </c>
      <c r="AM395" s="40">
        <f t="shared" si="142"/>
        <v>0</v>
      </c>
      <c r="AN395" s="40">
        <f t="shared" si="143"/>
        <v>0</v>
      </c>
      <c r="AO395" s="40">
        <f t="shared" si="144"/>
        <v>0</v>
      </c>
      <c r="AP395" s="76">
        <f t="shared" si="145"/>
        <v>1</v>
      </c>
      <c r="AQ395" s="127">
        <f t="shared" si="146"/>
        <v>0</v>
      </c>
      <c r="AR395" s="193">
        <v>1</v>
      </c>
      <c r="AS395" s="41">
        <f t="shared" si="147"/>
        <v>0</v>
      </c>
      <c r="AT395" s="156">
        <v>11.24</v>
      </c>
      <c r="AU395" s="146"/>
      <c r="AV395" s="146"/>
      <c r="AW395" s="146"/>
      <c r="AX395" s="146"/>
      <c r="AY395" s="146"/>
      <c r="AZ395" s="146"/>
      <c r="BA395" s="146"/>
      <c r="BB395" s="146"/>
      <c r="BC395" s="140" t="s">
        <v>1701</v>
      </c>
      <c r="BD395" s="32">
        <v>0</v>
      </c>
    </row>
    <row r="396" spans="1:56" s="152" customFormat="1" ht="90">
      <c r="A396" s="153" t="s">
        <v>1674</v>
      </c>
      <c r="B396" s="146" t="s">
        <v>17</v>
      </c>
      <c r="C396" s="146" t="s">
        <v>147</v>
      </c>
      <c r="D396" s="146">
        <v>136111</v>
      </c>
      <c r="E396" s="146" t="s">
        <v>1761</v>
      </c>
      <c r="F396" s="146" t="s">
        <v>973</v>
      </c>
      <c r="G396" s="146" t="s">
        <v>1676</v>
      </c>
      <c r="H396" s="146">
        <v>1</v>
      </c>
      <c r="I396" s="146">
        <v>4</v>
      </c>
      <c r="J396" s="146" t="s">
        <v>1754</v>
      </c>
      <c r="K396" s="187">
        <v>24327074.029999997</v>
      </c>
      <c r="L396" s="211">
        <v>24078626.440000001</v>
      </c>
      <c r="M396" s="211" t="s">
        <v>90</v>
      </c>
      <c r="N396" s="212">
        <v>1</v>
      </c>
      <c r="O396" s="213" t="s">
        <v>1755</v>
      </c>
      <c r="P396" s="213">
        <v>45597</v>
      </c>
      <c r="Q396" s="211" t="s">
        <v>1762</v>
      </c>
      <c r="R396" s="211" t="s">
        <v>1762</v>
      </c>
      <c r="S396" s="213" t="s">
        <v>1763</v>
      </c>
      <c r="T396" s="213" t="s">
        <v>1764</v>
      </c>
      <c r="U396" s="213" t="s">
        <v>1765</v>
      </c>
      <c r="V396" s="213" t="s">
        <v>1766</v>
      </c>
      <c r="W396" s="213" t="s">
        <v>1434</v>
      </c>
      <c r="X396" s="211" t="s">
        <v>943</v>
      </c>
      <c r="Y396" s="211">
        <v>0</v>
      </c>
      <c r="Z396" s="131">
        <f t="shared" si="129"/>
        <v>0</v>
      </c>
      <c r="AA396" s="131">
        <f t="shared" si="130"/>
        <v>0</v>
      </c>
      <c r="AB396" s="131">
        <f t="shared" si="131"/>
        <v>0</v>
      </c>
      <c r="AC396" s="131">
        <f t="shared" si="132"/>
        <v>0</v>
      </c>
      <c r="AD396" s="131">
        <f t="shared" si="133"/>
        <v>1</v>
      </c>
      <c r="AE396" s="127">
        <f t="shared" si="134"/>
        <v>0</v>
      </c>
      <c r="AF396" s="131">
        <f t="shared" si="135"/>
        <v>0</v>
      </c>
      <c r="AG396" s="131">
        <f t="shared" si="136"/>
        <v>0</v>
      </c>
      <c r="AH396" s="131">
        <f t="shared" si="137"/>
        <v>0</v>
      </c>
      <c r="AI396" s="131">
        <f t="shared" si="138"/>
        <v>0</v>
      </c>
      <c r="AJ396" s="132">
        <f t="shared" si="139"/>
        <v>4</v>
      </c>
      <c r="AK396" s="128">
        <f t="shared" si="140"/>
        <v>0</v>
      </c>
      <c r="AL396" s="40">
        <f t="shared" si="141"/>
        <v>0</v>
      </c>
      <c r="AM396" s="40">
        <f t="shared" si="142"/>
        <v>0</v>
      </c>
      <c r="AN396" s="40">
        <f t="shared" si="143"/>
        <v>0</v>
      </c>
      <c r="AO396" s="40">
        <f t="shared" si="144"/>
        <v>0</v>
      </c>
      <c r="AP396" s="76">
        <f t="shared" si="145"/>
        <v>1</v>
      </c>
      <c r="AQ396" s="127">
        <f t="shared" si="146"/>
        <v>0</v>
      </c>
      <c r="AR396" s="193">
        <v>1</v>
      </c>
      <c r="AS396" s="41">
        <f t="shared" si="147"/>
        <v>0</v>
      </c>
      <c r="AT396" s="156">
        <v>11.24</v>
      </c>
      <c r="AU396" s="146"/>
      <c r="AV396" s="146"/>
      <c r="AW396" s="146"/>
      <c r="AX396" s="146"/>
      <c r="AY396" s="146"/>
      <c r="AZ396" s="146"/>
      <c r="BA396" s="146"/>
      <c r="BB396" s="146"/>
      <c r="BC396" s="140" t="s">
        <v>1496</v>
      </c>
      <c r="BD396" s="32">
        <v>0</v>
      </c>
    </row>
    <row r="397" spans="1:56" s="152" customFormat="1" ht="72">
      <c r="A397" s="153" t="s">
        <v>1674</v>
      </c>
      <c r="B397" s="146" t="s">
        <v>18</v>
      </c>
      <c r="C397" s="146" t="s">
        <v>155</v>
      </c>
      <c r="D397" s="146">
        <v>131588</v>
      </c>
      <c r="E397" s="146" t="s">
        <v>1767</v>
      </c>
      <c r="F397" s="146" t="s">
        <v>157</v>
      </c>
      <c r="G397" s="146" t="s">
        <v>1411</v>
      </c>
      <c r="H397" s="146">
        <v>1</v>
      </c>
      <c r="I397" s="146">
        <v>4</v>
      </c>
      <c r="J397" s="146" t="s">
        <v>1768</v>
      </c>
      <c r="K397" s="187">
        <v>23088243.68</v>
      </c>
      <c r="L397" s="211">
        <v>0</v>
      </c>
      <c r="M397" s="211" t="s">
        <v>514</v>
      </c>
      <c r="N397" s="212">
        <v>0.7</v>
      </c>
      <c r="O397" s="213">
        <v>0</v>
      </c>
      <c r="P397" s="213">
        <v>0</v>
      </c>
      <c r="Q397" s="211">
        <v>0</v>
      </c>
      <c r="R397" s="211">
        <v>0</v>
      </c>
      <c r="S397" s="213">
        <v>0</v>
      </c>
      <c r="T397" s="213">
        <v>0</v>
      </c>
      <c r="U397" s="213">
        <v>0</v>
      </c>
      <c r="V397" s="213">
        <v>0</v>
      </c>
      <c r="W397" s="213">
        <v>0</v>
      </c>
      <c r="X397" s="211">
        <v>0</v>
      </c>
      <c r="Y397" s="211">
        <v>0</v>
      </c>
      <c r="Z397" s="131">
        <f t="shared" si="129"/>
        <v>0</v>
      </c>
      <c r="AA397" s="131">
        <f t="shared" si="130"/>
        <v>0</v>
      </c>
      <c r="AB397" s="131">
        <f t="shared" si="131"/>
        <v>0</v>
      </c>
      <c r="AC397" s="131">
        <f t="shared" si="132"/>
        <v>1</v>
      </c>
      <c r="AD397" s="131">
        <f t="shared" si="133"/>
        <v>0</v>
      </c>
      <c r="AE397" s="127">
        <f t="shared" si="134"/>
        <v>0</v>
      </c>
      <c r="AF397" s="131">
        <f t="shared" si="135"/>
        <v>0</v>
      </c>
      <c r="AG397" s="131">
        <f t="shared" si="136"/>
        <v>0</v>
      </c>
      <c r="AH397" s="131">
        <f t="shared" si="137"/>
        <v>0</v>
      </c>
      <c r="AI397" s="131">
        <f t="shared" si="138"/>
        <v>4</v>
      </c>
      <c r="AJ397" s="132">
        <f t="shared" si="139"/>
        <v>0</v>
      </c>
      <c r="AK397" s="128">
        <f t="shared" si="140"/>
        <v>0</v>
      </c>
      <c r="AL397" s="40">
        <f t="shared" si="141"/>
        <v>0</v>
      </c>
      <c r="AM397" s="40">
        <f t="shared" si="142"/>
        <v>0</v>
      </c>
      <c r="AN397" s="40">
        <f t="shared" si="143"/>
        <v>0</v>
      </c>
      <c r="AO397" s="40">
        <f t="shared" si="144"/>
        <v>1</v>
      </c>
      <c r="AP397" s="76">
        <f t="shared" si="145"/>
        <v>0</v>
      </c>
      <c r="AQ397" s="127">
        <f t="shared" si="146"/>
        <v>0</v>
      </c>
      <c r="AR397" s="193">
        <v>0</v>
      </c>
      <c r="AS397" s="41">
        <f t="shared" si="147"/>
        <v>0.7</v>
      </c>
      <c r="AT397" s="146"/>
      <c r="AU397" s="146"/>
      <c r="AV397" s="146"/>
      <c r="AW397" s="146"/>
      <c r="AX397" s="146"/>
      <c r="AY397" s="146"/>
      <c r="AZ397" s="146"/>
      <c r="BA397" s="146"/>
      <c r="BB397" s="146"/>
      <c r="BC397" s="140" t="s">
        <v>1686</v>
      </c>
      <c r="BD397" s="32">
        <v>1</v>
      </c>
    </row>
    <row r="398" spans="1:56" s="152" customFormat="1" ht="72">
      <c r="A398" s="153" t="s">
        <v>1674</v>
      </c>
      <c r="B398" s="146" t="s">
        <v>18</v>
      </c>
      <c r="C398" s="146" t="s">
        <v>163</v>
      </c>
      <c r="D398" s="146">
        <v>212051</v>
      </c>
      <c r="E398" s="146" t="s">
        <v>1769</v>
      </c>
      <c r="F398" s="146" t="s">
        <v>1239</v>
      </c>
      <c r="G398" s="146" t="s">
        <v>1770</v>
      </c>
      <c r="H398" s="146">
        <v>1</v>
      </c>
      <c r="I398" s="146">
        <v>4</v>
      </c>
      <c r="J398" s="146" t="s">
        <v>1771</v>
      </c>
      <c r="K398" s="187">
        <v>20300220.620000001</v>
      </c>
      <c r="L398" s="211">
        <v>17777918.710000001</v>
      </c>
      <c r="M398" s="211" t="s">
        <v>90</v>
      </c>
      <c r="N398" s="212">
        <v>1</v>
      </c>
      <c r="O398" s="213">
        <v>45664</v>
      </c>
      <c r="P398" s="213">
        <v>45664</v>
      </c>
      <c r="Q398" s="211" t="s">
        <v>1772</v>
      </c>
      <c r="R398" s="211" t="s">
        <v>1773</v>
      </c>
      <c r="S398" s="213">
        <v>45413</v>
      </c>
      <c r="T398" s="213">
        <v>45419</v>
      </c>
      <c r="U398" s="213">
        <v>45432</v>
      </c>
      <c r="V398" s="213">
        <v>45448</v>
      </c>
      <c r="W398" s="213">
        <v>45511</v>
      </c>
      <c r="X398" s="211" t="s">
        <v>1774</v>
      </c>
      <c r="Y398" s="211">
        <v>0</v>
      </c>
      <c r="Z398" s="131">
        <f t="shared" si="129"/>
        <v>0</v>
      </c>
      <c r="AA398" s="131">
        <f t="shared" si="130"/>
        <v>0</v>
      </c>
      <c r="AB398" s="131">
        <f t="shared" si="131"/>
        <v>0</v>
      </c>
      <c r="AC398" s="131">
        <f t="shared" si="132"/>
        <v>0</v>
      </c>
      <c r="AD398" s="131">
        <f t="shared" si="133"/>
        <v>1</v>
      </c>
      <c r="AE398" s="127">
        <f t="shared" si="134"/>
        <v>0</v>
      </c>
      <c r="AF398" s="131">
        <f t="shared" si="135"/>
        <v>0</v>
      </c>
      <c r="AG398" s="131">
        <f t="shared" si="136"/>
        <v>0</v>
      </c>
      <c r="AH398" s="131">
        <f t="shared" si="137"/>
        <v>0</v>
      </c>
      <c r="AI398" s="131">
        <f t="shared" si="138"/>
        <v>0</v>
      </c>
      <c r="AJ398" s="132">
        <f t="shared" si="139"/>
        <v>4</v>
      </c>
      <c r="AK398" s="128">
        <f t="shared" si="140"/>
        <v>0</v>
      </c>
      <c r="AL398" s="40">
        <f t="shared" si="141"/>
        <v>0</v>
      </c>
      <c r="AM398" s="40">
        <f t="shared" si="142"/>
        <v>0</v>
      </c>
      <c r="AN398" s="40">
        <f t="shared" si="143"/>
        <v>0</v>
      </c>
      <c r="AO398" s="40">
        <f t="shared" si="144"/>
        <v>0</v>
      </c>
      <c r="AP398" s="76">
        <f t="shared" si="145"/>
        <v>1</v>
      </c>
      <c r="AQ398" s="127">
        <f t="shared" si="146"/>
        <v>0</v>
      </c>
      <c r="AR398" s="193">
        <v>1</v>
      </c>
      <c r="AS398" s="41">
        <f t="shared" si="147"/>
        <v>0</v>
      </c>
      <c r="AT398" s="156">
        <v>4.25</v>
      </c>
      <c r="AU398" s="146"/>
      <c r="AV398" s="146"/>
      <c r="AW398" s="146"/>
      <c r="AX398" s="146"/>
      <c r="AY398" s="146"/>
      <c r="AZ398" s="146"/>
      <c r="BA398" s="146"/>
      <c r="BB398" s="146"/>
      <c r="BC398" s="140" t="s">
        <v>1709</v>
      </c>
      <c r="BD398" s="32">
        <v>1</v>
      </c>
    </row>
    <row r="399" spans="1:56" s="152" customFormat="1" ht="72">
      <c r="A399" s="153" t="s">
        <v>1674</v>
      </c>
      <c r="B399" s="146" t="s">
        <v>18</v>
      </c>
      <c r="C399" s="146" t="s">
        <v>170</v>
      </c>
      <c r="D399" s="146">
        <v>131643</v>
      </c>
      <c r="E399" s="146" t="s">
        <v>1775</v>
      </c>
      <c r="F399" s="146" t="s">
        <v>172</v>
      </c>
      <c r="G399" s="146" t="s">
        <v>1496</v>
      </c>
      <c r="H399" s="146">
        <v>1</v>
      </c>
      <c r="I399" s="146">
        <v>4</v>
      </c>
      <c r="J399" s="146" t="s">
        <v>1776</v>
      </c>
      <c r="K399" s="187">
        <v>22961884</v>
      </c>
      <c r="L399" s="211">
        <v>0</v>
      </c>
      <c r="M399" s="211" t="s">
        <v>514</v>
      </c>
      <c r="N399" s="212">
        <v>0.85</v>
      </c>
      <c r="O399" s="213">
        <v>0</v>
      </c>
      <c r="P399" s="213">
        <v>0</v>
      </c>
      <c r="Q399" s="211">
        <v>0</v>
      </c>
      <c r="R399" s="211">
        <v>0</v>
      </c>
      <c r="S399" s="213">
        <v>0</v>
      </c>
      <c r="T399" s="213">
        <v>0</v>
      </c>
      <c r="U399" s="213">
        <v>0</v>
      </c>
      <c r="V399" s="213">
        <v>0</v>
      </c>
      <c r="W399" s="213">
        <v>0</v>
      </c>
      <c r="X399" s="211">
        <v>0</v>
      </c>
      <c r="Y399" s="211" t="s">
        <v>1777</v>
      </c>
      <c r="Z399" s="131">
        <f t="shared" si="129"/>
        <v>0</v>
      </c>
      <c r="AA399" s="131">
        <f t="shared" si="130"/>
        <v>0</v>
      </c>
      <c r="AB399" s="131">
        <f t="shared" si="131"/>
        <v>0</v>
      </c>
      <c r="AC399" s="131">
        <f t="shared" si="132"/>
        <v>1</v>
      </c>
      <c r="AD399" s="131">
        <f t="shared" si="133"/>
        <v>0</v>
      </c>
      <c r="AE399" s="127">
        <f t="shared" si="134"/>
        <v>0</v>
      </c>
      <c r="AF399" s="131">
        <f t="shared" si="135"/>
        <v>0</v>
      </c>
      <c r="AG399" s="131">
        <f t="shared" si="136"/>
        <v>0</v>
      </c>
      <c r="AH399" s="131">
        <f t="shared" si="137"/>
        <v>0</v>
      </c>
      <c r="AI399" s="131">
        <f t="shared" si="138"/>
        <v>4</v>
      </c>
      <c r="AJ399" s="132">
        <f t="shared" si="139"/>
        <v>0</v>
      </c>
      <c r="AK399" s="128">
        <f t="shared" si="140"/>
        <v>0</v>
      </c>
      <c r="AL399" s="40">
        <f t="shared" si="141"/>
        <v>0</v>
      </c>
      <c r="AM399" s="40">
        <f t="shared" si="142"/>
        <v>0</v>
      </c>
      <c r="AN399" s="40">
        <f t="shared" si="143"/>
        <v>0</v>
      </c>
      <c r="AO399" s="40">
        <f t="shared" si="144"/>
        <v>1</v>
      </c>
      <c r="AP399" s="76">
        <f t="shared" si="145"/>
        <v>0</v>
      </c>
      <c r="AQ399" s="127">
        <f t="shared" si="146"/>
        <v>0</v>
      </c>
      <c r="AR399" s="193">
        <v>0</v>
      </c>
      <c r="AS399" s="41">
        <f t="shared" si="147"/>
        <v>0.85</v>
      </c>
      <c r="AT399" s="146"/>
      <c r="AU399" s="146"/>
      <c r="AV399" s="146"/>
      <c r="AW399" s="146"/>
      <c r="AX399" s="146">
        <v>1</v>
      </c>
      <c r="AY399" s="146">
        <v>4</v>
      </c>
      <c r="AZ399" s="187">
        <v>22961884</v>
      </c>
      <c r="BA399" s="146"/>
      <c r="BB399" s="146"/>
      <c r="BC399" s="140" t="s">
        <v>1709</v>
      </c>
      <c r="BD399" s="32">
        <v>1</v>
      </c>
    </row>
    <row r="400" spans="1:56" s="152" customFormat="1" ht="54">
      <c r="A400" s="153" t="s">
        <v>1674</v>
      </c>
      <c r="B400" s="146" t="s">
        <v>18</v>
      </c>
      <c r="C400" s="146" t="s">
        <v>565</v>
      </c>
      <c r="D400" s="146">
        <v>132072</v>
      </c>
      <c r="E400" s="146" t="s">
        <v>1778</v>
      </c>
      <c r="F400" s="146" t="s">
        <v>567</v>
      </c>
      <c r="G400" s="146" t="s">
        <v>1496</v>
      </c>
      <c r="H400" s="146">
        <v>1</v>
      </c>
      <c r="I400" s="146">
        <v>6</v>
      </c>
      <c r="J400" s="146" t="s">
        <v>1779</v>
      </c>
      <c r="K400" s="187">
        <v>27272727.27</v>
      </c>
      <c r="L400" s="211">
        <v>25950680.710000001</v>
      </c>
      <c r="M400" s="211" t="s">
        <v>514</v>
      </c>
      <c r="N400" s="212">
        <v>0.95</v>
      </c>
      <c r="O400" s="213">
        <v>0</v>
      </c>
      <c r="P400" s="213">
        <v>0</v>
      </c>
      <c r="Q400" s="211">
        <v>0</v>
      </c>
      <c r="R400" s="211">
        <v>0</v>
      </c>
      <c r="S400" s="213">
        <v>0</v>
      </c>
      <c r="T400" s="213">
        <v>0</v>
      </c>
      <c r="U400" s="213">
        <v>0</v>
      </c>
      <c r="V400" s="213">
        <v>0</v>
      </c>
      <c r="W400" s="213">
        <v>0</v>
      </c>
      <c r="X400" s="211">
        <v>0</v>
      </c>
      <c r="Y400" s="211" t="s">
        <v>1780</v>
      </c>
      <c r="Z400" s="131">
        <f t="shared" si="129"/>
        <v>0</v>
      </c>
      <c r="AA400" s="131">
        <f t="shared" si="130"/>
        <v>0</v>
      </c>
      <c r="AB400" s="131">
        <f t="shared" si="131"/>
        <v>0</v>
      </c>
      <c r="AC400" s="131">
        <f t="shared" si="132"/>
        <v>1</v>
      </c>
      <c r="AD400" s="131">
        <f t="shared" si="133"/>
        <v>0</v>
      </c>
      <c r="AE400" s="127">
        <f t="shared" si="134"/>
        <v>0</v>
      </c>
      <c r="AF400" s="131">
        <f t="shared" si="135"/>
        <v>0</v>
      </c>
      <c r="AG400" s="131">
        <f t="shared" si="136"/>
        <v>0</v>
      </c>
      <c r="AH400" s="131">
        <f t="shared" si="137"/>
        <v>0</v>
      </c>
      <c r="AI400" s="131">
        <f t="shared" si="138"/>
        <v>6</v>
      </c>
      <c r="AJ400" s="132">
        <f t="shared" si="139"/>
        <v>0</v>
      </c>
      <c r="AK400" s="128">
        <f t="shared" si="140"/>
        <v>0</v>
      </c>
      <c r="AL400" s="40">
        <f t="shared" si="141"/>
        <v>0</v>
      </c>
      <c r="AM400" s="40">
        <f t="shared" si="142"/>
        <v>0</v>
      </c>
      <c r="AN400" s="40">
        <f t="shared" si="143"/>
        <v>0</v>
      </c>
      <c r="AO400" s="40">
        <f t="shared" si="144"/>
        <v>1</v>
      </c>
      <c r="AP400" s="76">
        <f t="shared" si="145"/>
        <v>0</v>
      </c>
      <c r="AQ400" s="127">
        <f t="shared" si="146"/>
        <v>0</v>
      </c>
      <c r="AR400" s="193">
        <v>0.95</v>
      </c>
      <c r="AS400" s="41">
        <f t="shared" si="147"/>
        <v>0</v>
      </c>
      <c r="AT400" s="146"/>
      <c r="AU400" s="146"/>
      <c r="AV400" s="146"/>
      <c r="AW400" s="146"/>
      <c r="AX400" s="146"/>
      <c r="AY400" s="146"/>
      <c r="AZ400" s="146"/>
      <c r="BA400" s="146"/>
      <c r="BB400" s="146"/>
      <c r="BC400" s="140" t="s">
        <v>1709</v>
      </c>
      <c r="BD400" s="32">
        <v>1</v>
      </c>
    </row>
    <row r="401" spans="1:56" s="152" customFormat="1" ht="72">
      <c r="A401" s="153" t="s">
        <v>1674</v>
      </c>
      <c r="B401" s="146" t="s">
        <v>18</v>
      </c>
      <c r="C401" s="146" t="s">
        <v>568</v>
      </c>
      <c r="D401" s="146">
        <v>330101</v>
      </c>
      <c r="E401" s="146" t="s">
        <v>1781</v>
      </c>
      <c r="F401" s="146" t="s">
        <v>570</v>
      </c>
      <c r="G401" s="146" t="s">
        <v>1411</v>
      </c>
      <c r="H401" s="146">
        <v>1</v>
      </c>
      <c r="I401" s="146">
        <v>4</v>
      </c>
      <c r="J401" s="146" t="s">
        <v>199</v>
      </c>
      <c r="K401" s="187">
        <v>22850951.919999998</v>
      </c>
      <c r="L401" s="211">
        <v>2923591.71</v>
      </c>
      <c r="M401" s="211" t="s">
        <v>514</v>
      </c>
      <c r="N401" s="212">
        <v>0.9</v>
      </c>
      <c r="O401" s="213">
        <v>45688</v>
      </c>
      <c r="P401" s="213">
        <v>0</v>
      </c>
      <c r="Q401" s="211">
        <v>10312123</v>
      </c>
      <c r="R401" s="211">
        <v>10312123</v>
      </c>
      <c r="S401" s="213">
        <v>45243</v>
      </c>
      <c r="T401" s="213">
        <v>45239</v>
      </c>
      <c r="U401" s="213">
        <v>45266</v>
      </c>
      <c r="V401" s="213">
        <v>45436</v>
      </c>
      <c r="W401" s="213">
        <v>45436</v>
      </c>
      <c r="X401" s="211" t="s">
        <v>1782</v>
      </c>
      <c r="Y401" s="211">
        <v>0</v>
      </c>
      <c r="Z401" s="131">
        <f t="shared" si="129"/>
        <v>0</v>
      </c>
      <c r="AA401" s="131">
        <f t="shared" si="130"/>
        <v>0</v>
      </c>
      <c r="AB401" s="131">
        <f t="shared" si="131"/>
        <v>0</v>
      </c>
      <c r="AC401" s="131">
        <f t="shared" si="132"/>
        <v>1</v>
      </c>
      <c r="AD401" s="131">
        <f t="shared" si="133"/>
        <v>0</v>
      </c>
      <c r="AE401" s="127">
        <f t="shared" si="134"/>
        <v>0</v>
      </c>
      <c r="AF401" s="131">
        <f t="shared" si="135"/>
        <v>0</v>
      </c>
      <c r="AG401" s="131">
        <f t="shared" si="136"/>
        <v>0</v>
      </c>
      <c r="AH401" s="131">
        <f t="shared" si="137"/>
        <v>0</v>
      </c>
      <c r="AI401" s="131">
        <f t="shared" si="138"/>
        <v>4</v>
      </c>
      <c r="AJ401" s="132">
        <f t="shared" si="139"/>
        <v>0</v>
      </c>
      <c r="AK401" s="128">
        <f t="shared" si="140"/>
        <v>0</v>
      </c>
      <c r="AL401" s="40">
        <f t="shared" si="141"/>
        <v>0</v>
      </c>
      <c r="AM401" s="40">
        <f t="shared" si="142"/>
        <v>0</v>
      </c>
      <c r="AN401" s="40">
        <f t="shared" si="143"/>
        <v>0</v>
      </c>
      <c r="AO401" s="40">
        <f t="shared" si="144"/>
        <v>1</v>
      </c>
      <c r="AP401" s="76">
        <f t="shared" si="145"/>
        <v>0</v>
      </c>
      <c r="AQ401" s="127">
        <f t="shared" si="146"/>
        <v>0</v>
      </c>
      <c r="AR401" s="193">
        <v>0.9</v>
      </c>
      <c r="AS401" s="41">
        <f t="shared" si="147"/>
        <v>0</v>
      </c>
      <c r="AT401" s="146"/>
      <c r="AU401" s="146"/>
      <c r="AV401" s="146"/>
      <c r="AW401" s="146"/>
      <c r="AX401" s="146"/>
      <c r="AY401" s="146"/>
      <c r="AZ401" s="146"/>
      <c r="BA401" s="146"/>
      <c r="BB401" s="146"/>
      <c r="BC401" s="140" t="s">
        <v>1686</v>
      </c>
      <c r="BD401" s="32">
        <v>1</v>
      </c>
    </row>
    <row r="402" spans="1:56" s="152" customFormat="1" ht="72">
      <c r="A402" s="153" t="s">
        <v>1674</v>
      </c>
      <c r="B402" s="146" t="s">
        <v>18</v>
      </c>
      <c r="C402" s="146" t="s">
        <v>189</v>
      </c>
      <c r="D402" s="146">
        <v>132558</v>
      </c>
      <c r="E402" s="146" t="s">
        <v>1783</v>
      </c>
      <c r="F402" s="146" t="s">
        <v>1784</v>
      </c>
      <c r="G402" s="146" t="s">
        <v>1348</v>
      </c>
      <c r="H402" s="146">
        <v>1</v>
      </c>
      <c r="I402" s="146">
        <v>4</v>
      </c>
      <c r="J402" s="146" t="s">
        <v>1785</v>
      </c>
      <c r="K402" s="187">
        <v>22210093.610000003</v>
      </c>
      <c r="L402" s="211">
        <v>21098025.140000001</v>
      </c>
      <c r="M402" s="211" t="s">
        <v>185</v>
      </c>
      <c r="N402" s="212">
        <v>1</v>
      </c>
      <c r="O402" s="213">
        <v>45616</v>
      </c>
      <c r="P402" s="213">
        <v>45799</v>
      </c>
      <c r="Q402" s="211" t="s">
        <v>990</v>
      </c>
      <c r="R402" s="211" t="s">
        <v>990</v>
      </c>
      <c r="S402" s="213">
        <v>45264</v>
      </c>
      <c r="T402" s="213">
        <v>45271</v>
      </c>
      <c r="U402" s="213">
        <v>45294</v>
      </c>
      <c r="V402" s="213">
        <v>45322</v>
      </c>
      <c r="W402" s="213">
        <v>45437</v>
      </c>
      <c r="X402" s="211" t="s">
        <v>214</v>
      </c>
      <c r="Y402" s="211">
        <v>0</v>
      </c>
      <c r="Z402" s="131">
        <f t="shared" si="129"/>
        <v>0</v>
      </c>
      <c r="AA402" s="131">
        <f t="shared" si="130"/>
        <v>0</v>
      </c>
      <c r="AB402" s="131">
        <f t="shared" si="131"/>
        <v>0</v>
      </c>
      <c r="AC402" s="131">
        <f t="shared" si="132"/>
        <v>0</v>
      </c>
      <c r="AD402" s="131">
        <f t="shared" si="133"/>
        <v>1</v>
      </c>
      <c r="AE402" s="127">
        <f t="shared" si="134"/>
        <v>0</v>
      </c>
      <c r="AF402" s="131">
        <f t="shared" si="135"/>
        <v>0</v>
      </c>
      <c r="AG402" s="131">
        <f t="shared" si="136"/>
        <v>0</v>
      </c>
      <c r="AH402" s="131">
        <f t="shared" si="137"/>
        <v>0</v>
      </c>
      <c r="AI402" s="131">
        <f t="shared" si="138"/>
        <v>0</v>
      </c>
      <c r="AJ402" s="132">
        <f t="shared" si="139"/>
        <v>4</v>
      </c>
      <c r="AK402" s="128">
        <f t="shared" si="140"/>
        <v>0</v>
      </c>
      <c r="AL402" s="40">
        <f t="shared" si="141"/>
        <v>0</v>
      </c>
      <c r="AM402" s="40">
        <f t="shared" si="142"/>
        <v>0</v>
      </c>
      <c r="AN402" s="40">
        <f t="shared" si="143"/>
        <v>0</v>
      </c>
      <c r="AO402" s="40">
        <f t="shared" si="144"/>
        <v>0</v>
      </c>
      <c r="AP402" s="76">
        <f t="shared" si="145"/>
        <v>1</v>
      </c>
      <c r="AQ402" s="127">
        <f t="shared" si="146"/>
        <v>0</v>
      </c>
      <c r="AR402" s="193">
        <v>1</v>
      </c>
      <c r="AS402" s="41">
        <f t="shared" si="147"/>
        <v>0</v>
      </c>
      <c r="AT402" s="156">
        <v>4.25</v>
      </c>
      <c r="AU402" s="146"/>
      <c r="AV402" s="146"/>
      <c r="AW402" s="146"/>
      <c r="AX402" s="146"/>
      <c r="AY402" s="146"/>
      <c r="AZ402" s="146"/>
      <c r="BA402" s="146"/>
      <c r="BB402" s="146"/>
      <c r="BC402" s="140" t="s">
        <v>1686</v>
      </c>
      <c r="BD402" s="32">
        <v>1</v>
      </c>
    </row>
    <row r="403" spans="1:56" s="152" customFormat="1" ht="72">
      <c r="A403" s="153" t="s">
        <v>1674</v>
      </c>
      <c r="B403" s="146" t="s">
        <v>18</v>
      </c>
      <c r="C403" s="146" t="s">
        <v>196</v>
      </c>
      <c r="D403" s="146">
        <v>132223</v>
      </c>
      <c r="E403" s="146" t="s">
        <v>1786</v>
      </c>
      <c r="F403" s="146" t="s">
        <v>1787</v>
      </c>
      <c r="G403" s="146" t="s">
        <v>1496</v>
      </c>
      <c r="H403" s="146">
        <v>1</v>
      </c>
      <c r="I403" s="146">
        <v>2</v>
      </c>
      <c r="J403" s="146" t="s">
        <v>1779</v>
      </c>
      <c r="K403" s="187">
        <v>16637813.310000001</v>
      </c>
      <c r="L403" s="211">
        <v>16378679.01</v>
      </c>
      <c r="M403" s="211" t="s">
        <v>514</v>
      </c>
      <c r="N403" s="212">
        <v>0.18</v>
      </c>
      <c r="O403" s="213">
        <v>45531</v>
      </c>
      <c r="P403" s="213">
        <v>0</v>
      </c>
      <c r="Q403" s="211" t="s">
        <v>1788</v>
      </c>
      <c r="R403" s="211" t="s">
        <v>1788</v>
      </c>
      <c r="S403" s="213">
        <v>45318</v>
      </c>
      <c r="T403" s="213">
        <v>45329</v>
      </c>
      <c r="U403" s="213">
        <v>45384</v>
      </c>
      <c r="V403" s="213">
        <v>45384</v>
      </c>
      <c r="W403" s="213">
        <v>45441</v>
      </c>
      <c r="X403" s="211" t="s">
        <v>1789</v>
      </c>
      <c r="Y403" s="211">
        <v>0</v>
      </c>
      <c r="Z403" s="131">
        <f t="shared" si="129"/>
        <v>0</v>
      </c>
      <c r="AA403" s="131">
        <f t="shared" si="130"/>
        <v>0</v>
      </c>
      <c r="AB403" s="131">
        <f t="shared" si="131"/>
        <v>0</v>
      </c>
      <c r="AC403" s="131">
        <f t="shared" si="132"/>
        <v>1</v>
      </c>
      <c r="AD403" s="131">
        <f t="shared" si="133"/>
        <v>0</v>
      </c>
      <c r="AE403" s="127">
        <f t="shared" si="134"/>
        <v>0</v>
      </c>
      <c r="AF403" s="131">
        <f t="shared" si="135"/>
        <v>0</v>
      </c>
      <c r="AG403" s="131">
        <f t="shared" si="136"/>
        <v>0</v>
      </c>
      <c r="AH403" s="131">
        <f t="shared" si="137"/>
        <v>0</v>
      </c>
      <c r="AI403" s="131">
        <f t="shared" si="138"/>
        <v>2</v>
      </c>
      <c r="AJ403" s="132">
        <f t="shared" si="139"/>
        <v>0</v>
      </c>
      <c r="AK403" s="128">
        <f t="shared" si="140"/>
        <v>0</v>
      </c>
      <c r="AL403" s="40">
        <f t="shared" si="141"/>
        <v>0</v>
      </c>
      <c r="AM403" s="40">
        <f t="shared" si="142"/>
        <v>0</v>
      </c>
      <c r="AN403" s="40">
        <f t="shared" si="143"/>
        <v>0</v>
      </c>
      <c r="AO403" s="40">
        <f t="shared" si="144"/>
        <v>1</v>
      </c>
      <c r="AP403" s="76">
        <f t="shared" si="145"/>
        <v>0</v>
      </c>
      <c r="AQ403" s="127">
        <f t="shared" si="146"/>
        <v>0</v>
      </c>
      <c r="AR403" s="193">
        <v>0.18</v>
      </c>
      <c r="AS403" s="41">
        <f t="shared" si="147"/>
        <v>0</v>
      </c>
      <c r="AT403" s="146"/>
      <c r="AU403" s="146"/>
      <c r="AV403" s="146"/>
      <c r="AW403" s="146"/>
      <c r="AX403" s="146"/>
      <c r="AY403" s="146"/>
      <c r="AZ403" s="146"/>
      <c r="BA403" s="146"/>
      <c r="BB403" s="146"/>
      <c r="BC403" s="140" t="s">
        <v>1496</v>
      </c>
      <c r="BD403" s="32">
        <v>1</v>
      </c>
    </row>
    <row r="404" spans="1:56" s="152" customFormat="1" ht="72">
      <c r="A404" s="153" t="s">
        <v>1674</v>
      </c>
      <c r="B404" s="146" t="s">
        <v>18</v>
      </c>
      <c r="C404" s="146" t="s">
        <v>203</v>
      </c>
      <c r="D404" s="146">
        <v>132242</v>
      </c>
      <c r="E404" s="146" t="s">
        <v>1790</v>
      </c>
      <c r="F404" s="146" t="s">
        <v>205</v>
      </c>
      <c r="G404" s="146" t="s">
        <v>1791</v>
      </c>
      <c r="H404" s="146">
        <v>1</v>
      </c>
      <c r="I404" s="146">
        <v>4</v>
      </c>
      <c r="J404" s="146" t="s">
        <v>192</v>
      </c>
      <c r="K404" s="187">
        <v>22395355.379999999</v>
      </c>
      <c r="L404" s="211">
        <v>18148693.460000001</v>
      </c>
      <c r="M404" s="211" t="s">
        <v>90</v>
      </c>
      <c r="N404" s="212">
        <v>1</v>
      </c>
      <c r="O404" s="213">
        <v>45678</v>
      </c>
      <c r="P404" s="213">
        <v>45677</v>
      </c>
      <c r="Q404" s="211" t="s">
        <v>1792</v>
      </c>
      <c r="R404" s="211" t="s">
        <v>1793</v>
      </c>
      <c r="S404" s="213">
        <v>45270</v>
      </c>
      <c r="T404" s="213">
        <v>45278</v>
      </c>
      <c r="U404" s="213">
        <v>45296</v>
      </c>
      <c r="V404" s="213">
        <v>45499</v>
      </c>
      <c r="W404" s="213">
        <v>45513</v>
      </c>
      <c r="X404" s="211" t="s">
        <v>1794</v>
      </c>
      <c r="Y404" s="211">
        <v>0</v>
      </c>
      <c r="Z404" s="131">
        <f t="shared" si="129"/>
        <v>0</v>
      </c>
      <c r="AA404" s="131">
        <f t="shared" si="130"/>
        <v>0</v>
      </c>
      <c r="AB404" s="131">
        <f t="shared" si="131"/>
        <v>0</v>
      </c>
      <c r="AC404" s="131">
        <f t="shared" si="132"/>
        <v>0</v>
      </c>
      <c r="AD404" s="131">
        <f t="shared" si="133"/>
        <v>1</v>
      </c>
      <c r="AE404" s="127">
        <f t="shared" si="134"/>
        <v>0</v>
      </c>
      <c r="AF404" s="131">
        <f t="shared" si="135"/>
        <v>0</v>
      </c>
      <c r="AG404" s="131">
        <f t="shared" si="136"/>
        <v>0</v>
      </c>
      <c r="AH404" s="131">
        <f t="shared" si="137"/>
        <v>0</v>
      </c>
      <c r="AI404" s="131">
        <f t="shared" si="138"/>
        <v>0</v>
      </c>
      <c r="AJ404" s="132">
        <f t="shared" si="139"/>
        <v>4</v>
      </c>
      <c r="AK404" s="128">
        <f t="shared" si="140"/>
        <v>0</v>
      </c>
      <c r="AL404" s="40">
        <f t="shared" si="141"/>
        <v>0</v>
      </c>
      <c r="AM404" s="40">
        <f t="shared" si="142"/>
        <v>0</v>
      </c>
      <c r="AN404" s="40">
        <f t="shared" si="143"/>
        <v>0</v>
      </c>
      <c r="AO404" s="40">
        <f t="shared" si="144"/>
        <v>0</v>
      </c>
      <c r="AP404" s="76">
        <f t="shared" si="145"/>
        <v>1</v>
      </c>
      <c r="AQ404" s="127">
        <f t="shared" si="146"/>
        <v>0</v>
      </c>
      <c r="AR404" s="193">
        <v>1</v>
      </c>
      <c r="AS404" s="41">
        <f t="shared" si="147"/>
        <v>0</v>
      </c>
      <c r="AT404" s="156">
        <v>4.25</v>
      </c>
      <c r="AU404" s="146"/>
      <c r="AV404" s="146"/>
      <c r="AW404" s="146"/>
      <c r="AX404" s="146"/>
      <c r="AY404" s="146"/>
      <c r="AZ404" s="146"/>
      <c r="BA404" s="146"/>
      <c r="BB404" s="146"/>
      <c r="BC404" s="140" t="s">
        <v>1496</v>
      </c>
      <c r="BD404" s="32">
        <v>1</v>
      </c>
    </row>
    <row r="405" spans="1:56" s="152" customFormat="1" ht="72">
      <c r="A405" s="153" t="s">
        <v>1674</v>
      </c>
      <c r="B405" s="146" t="s">
        <v>18</v>
      </c>
      <c r="C405" s="146" t="s">
        <v>208</v>
      </c>
      <c r="D405" s="146">
        <v>132481</v>
      </c>
      <c r="E405" s="146" t="s">
        <v>1795</v>
      </c>
      <c r="F405" s="146" t="s">
        <v>1796</v>
      </c>
      <c r="G405" s="146" t="s">
        <v>1411</v>
      </c>
      <c r="H405" s="146">
        <v>1</v>
      </c>
      <c r="I405" s="146">
        <v>2</v>
      </c>
      <c r="J405" s="146" t="s">
        <v>1797</v>
      </c>
      <c r="K405" s="187">
        <v>18036516.810000002</v>
      </c>
      <c r="L405" s="211">
        <v>17823108.98</v>
      </c>
      <c r="M405" s="211" t="s">
        <v>185</v>
      </c>
      <c r="N405" s="212">
        <v>1</v>
      </c>
      <c r="O405" s="213">
        <v>45585</v>
      </c>
      <c r="P405" s="213">
        <v>45635</v>
      </c>
      <c r="Q405" s="211" t="s">
        <v>1798</v>
      </c>
      <c r="R405" s="211" t="s">
        <v>1799</v>
      </c>
      <c r="S405" s="213">
        <v>45239</v>
      </c>
      <c r="T405" s="213">
        <v>45246</v>
      </c>
      <c r="U405" s="213">
        <v>45258</v>
      </c>
      <c r="V405" s="213">
        <v>45421</v>
      </c>
      <c r="W405" s="213">
        <v>45425</v>
      </c>
      <c r="X405" s="211" t="s">
        <v>214</v>
      </c>
      <c r="Y405" s="211" t="s">
        <v>1800</v>
      </c>
      <c r="Z405" s="131">
        <f t="shared" si="129"/>
        <v>0</v>
      </c>
      <c r="AA405" s="131">
        <f t="shared" si="130"/>
        <v>0</v>
      </c>
      <c r="AB405" s="131">
        <f t="shared" si="131"/>
        <v>0</v>
      </c>
      <c r="AC405" s="131">
        <f t="shared" si="132"/>
        <v>0</v>
      </c>
      <c r="AD405" s="131">
        <f t="shared" si="133"/>
        <v>1</v>
      </c>
      <c r="AE405" s="127">
        <f t="shared" si="134"/>
        <v>0</v>
      </c>
      <c r="AF405" s="131">
        <f t="shared" si="135"/>
        <v>0</v>
      </c>
      <c r="AG405" s="131">
        <f t="shared" si="136"/>
        <v>0</v>
      </c>
      <c r="AH405" s="131">
        <f t="shared" si="137"/>
        <v>0</v>
      </c>
      <c r="AI405" s="131">
        <f t="shared" si="138"/>
        <v>0</v>
      </c>
      <c r="AJ405" s="132">
        <f t="shared" si="139"/>
        <v>2</v>
      </c>
      <c r="AK405" s="128">
        <f t="shared" si="140"/>
        <v>0</v>
      </c>
      <c r="AL405" s="40">
        <f t="shared" si="141"/>
        <v>0</v>
      </c>
      <c r="AM405" s="40">
        <f t="shared" si="142"/>
        <v>0</v>
      </c>
      <c r="AN405" s="40">
        <f t="shared" si="143"/>
        <v>0</v>
      </c>
      <c r="AO405" s="40">
        <f t="shared" si="144"/>
        <v>0</v>
      </c>
      <c r="AP405" s="76">
        <f t="shared" si="145"/>
        <v>1</v>
      </c>
      <c r="AQ405" s="127">
        <f t="shared" si="146"/>
        <v>0</v>
      </c>
      <c r="AR405" s="193">
        <v>1</v>
      </c>
      <c r="AS405" s="41">
        <f t="shared" si="147"/>
        <v>0</v>
      </c>
      <c r="AT405" s="156">
        <v>4.25</v>
      </c>
      <c r="AU405" s="146"/>
      <c r="AV405" s="146"/>
      <c r="AW405" s="146"/>
      <c r="AX405" s="146"/>
      <c r="AY405" s="146"/>
      <c r="AZ405" s="146"/>
      <c r="BA405" s="146"/>
      <c r="BB405" s="146"/>
      <c r="BC405" s="140" t="s">
        <v>1709</v>
      </c>
      <c r="BD405" s="32">
        <v>1</v>
      </c>
    </row>
    <row r="406" spans="1:56" s="152" customFormat="1" ht="72">
      <c r="A406" s="153" t="s">
        <v>1674</v>
      </c>
      <c r="B406" s="146" t="s">
        <v>18</v>
      </c>
      <c r="C406" s="146" t="s">
        <v>220</v>
      </c>
      <c r="D406" s="146">
        <v>500571</v>
      </c>
      <c r="E406" s="146" t="s">
        <v>1801</v>
      </c>
      <c r="F406" s="146" t="s">
        <v>1802</v>
      </c>
      <c r="G406" s="146" t="s">
        <v>1496</v>
      </c>
      <c r="H406" s="146">
        <v>1</v>
      </c>
      <c r="I406" s="146">
        <v>4</v>
      </c>
      <c r="J406" s="146" t="s">
        <v>199</v>
      </c>
      <c r="K406" s="187">
        <v>21869030.829999998</v>
      </c>
      <c r="L406" s="211">
        <v>21626168.4137371</v>
      </c>
      <c r="M406" s="211" t="s">
        <v>514</v>
      </c>
      <c r="N406" s="212">
        <v>0.9</v>
      </c>
      <c r="O406" s="213">
        <v>45759</v>
      </c>
      <c r="P406" s="213">
        <v>0</v>
      </c>
      <c r="Q406" s="211" t="s">
        <v>1803</v>
      </c>
      <c r="R406" s="211" t="s">
        <v>1804</v>
      </c>
      <c r="S406" s="213">
        <v>45239</v>
      </c>
      <c r="T406" s="213">
        <v>45245</v>
      </c>
      <c r="U406" s="213">
        <v>45260</v>
      </c>
      <c r="V406" s="213">
        <v>45341</v>
      </c>
      <c r="W406" s="213">
        <v>45579</v>
      </c>
      <c r="X406" s="211" t="s">
        <v>232</v>
      </c>
      <c r="Y406" s="211" t="s">
        <v>1805</v>
      </c>
      <c r="Z406" s="131">
        <f t="shared" si="129"/>
        <v>0</v>
      </c>
      <c r="AA406" s="131">
        <f t="shared" si="130"/>
        <v>0</v>
      </c>
      <c r="AB406" s="131">
        <f t="shared" si="131"/>
        <v>0</v>
      </c>
      <c r="AC406" s="131">
        <f t="shared" si="132"/>
        <v>1</v>
      </c>
      <c r="AD406" s="131">
        <f t="shared" si="133"/>
        <v>0</v>
      </c>
      <c r="AE406" s="127">
        <f t="shared" si="134"/>
        <v>0</v>
      </c>
      <c r="AF406" s="131">
        <f t="shared" si="135"/>
        <v>0</v>
      </c>
      <c r="AG406" s="131">
        <f t="shared" si="136"/>
        <v>0</v>
      </c>
      <c r="AH406" s="131">
        <f t="shared" si="137"/>
        <v>0</v>
      </c>
      <c r="AI406" s="131">
        <f t="shared" si="138"/>
        <v>4</v>
      </c>
      <c r="AJ406" s="132">
        <f t="shared" si="139"/>
        <v>0</v>
      </c>
      <c r="AK406" s="128">
        <f t="shared" si="140"/>
        <v>0</v>
      </c>
      <c r="AL406" s="40">
        <f t="shared" si="141"/>
        <v>0</v>
      </c>
      <c r="AM406" s="40">
        <f t="shared" si="142"/>
        <v>0</v>
      </c>
      <c r="AN406" s="40">
        <f t="shared" si="143"/>
        <v>0</v>
      </c>
      <c r="AO406" s="40">
        <f t="shared" si="144"/>
        <v>1</v>
      </c>
      <c r="AP406" s="76">
        <f t="shared" si="145"/>
        <v>0</v>
      </c>
      <c r="AQ406" s="127">
        <f t="shared" si="146"/>
        <v>0</v>
      </c>
      <c r="AR406" s="193">
        <v>0.9</v>
      </c>
      <c r="AS406" s="41">
        <f t="shared" si="147"/>
        <v>0</v>
      </c>
      <c r="AT406" s="146"/>
      <c r="AU406" s="146"/>
      <c r="AV406" s="146"/>
      <c r="AW406" s="146"/>
      <c r="AX406" s="146"/>
      <c r="AY406" s="146"/>
      <c r="AZ406" s="146"/>
      <c r="BA406" s="146"/>
      <c r="BB406" s="146"/>
      <c r="BC406" s="140" t="s">
        <v>1709</v>
      </c>
      <c r="BD406" s="32">
        <v>1</v>
      </c>
    </row>
    <row r="407" spans="1:56" s="152" customFormat="1" ht="72">
      <c r="A407" s="153" t="s">
        <v>1674</v>
      </c>
      <c r="B407" s="146" t="s">
        <v>18</v>
      </c>
      <c r="C407" s="146" t="s">
        <v>234</v>
      </c>
      <c r="D407" s="146">
        <v>132965</v>
      </c>
      <c r="E407" s="146" t="s">
        <v>1806</v>
      </c>
      <c r="F407" s="146" t="s">
        <v>236</v>
      </c>
      <c r="G407" s="146" t="s">
        <v>1770</v>
      </c>
      <c r="H407" s="146">
        <v>1</v>
      </c>
      <c r="I407" s="146">
        <v>4</v>
      </c>
      <c r="J407" s="146" t="s">
        <v>199</v>
      </c>
      <c r="K407" s="187">
        <v>22162351.68</v>
      </c>
      <c r="L407" s="211">
        <v>17311234.52</v>
      </c>
      <c r="M407" s="211" t="s">
        <v>514</v>
      </c>
      <c r="N407" s="212">
        <v>0.4</v>
      </c>
      <c r="O407" s="213">
        <v>45664</v>
      </c>
      <c r="P407" s="213">
        <v>0</v>
      </c>
      <c r="Q407" s="211" t="s">
        <v>1807</v>
      </c>
      <c r="R407" s="211">
        <v>0</v>
      </c>
      <c r="S407" s="213">
        <v>45259</v>
      </c>
      <c r="T407" s="213">
        <v>45267</v>
      </c>
      <c r="U407" s="213">
        <v>45287</v>
      </c>
      <c r="V407" s="213">
        <v>45301</v>
      </c>
      <c r="W407" s="213">
        <v>45482</v>
      </c>
      <c r="X407" s="211" t="s">
        <v>1808</v>
      </c>
      <c r="Y407" s="211" t="s">
        <v>1809</v>
      </c>
      <c r="Z407" s="131">
        <f t="shared" si="129"/>
        <v>0</v>
      </c>
      <c r="AA407" s="131">
        <f t="shared" si="130"/>
        <v>0</v>
      </c>
      <c r="AB407" s="131">
        <f t="shared" si="131"/>
        <v>0</v>
      </c>
      <c r="AC407" s="131">
        <f t="shared" si="132"/>
        <v>1</v>
      </c>
      <c r="AD407" s="131">
        <f t="shared" si="133"/>
        <v>0</v>
      </c>
      <c r="AE407" s="127">
        <f t="shared" si="134"/>
        <v>0</v>
      </c>
      <c r="AF407" s="131">
        <f t="shared" si="135"/>
        <v>0</v>
      </c>
      <c r="AG407" s="131">
        <f t="shared" si="136"/>
        <v>0</v>
      </c>
      <c r="AH407" s="131">
        <f t="shared" si="137"/>
        <v>0</v>
      </c>
      <c r="AI407" s="131">
        <f t="shared" si="138"/>
        <v>4</v>
      </c>
      <c r="AJ407" s="132">
        <f t="shared" si="139"/>
        <v>0</v>
      </c>
      <c r="AK407" s="128">
        <f t="shared" si="140"/>
        <v>0</v>
      </c>
      <c r="AL407" s="40">
        <f t="shared" si="141"/>
        <v>0</v>
      </c>
      <c r="AM407" s="40">
        <f t="shared" si="142"/>
        <v>0</v>
      </c>
      <c r="AN407" s="40">
        <f t="shared" si="143"/>
        <v>0</v>
      </c>
      <c r="AO407" s="40">
        <f t="shared" si="144"/>
        <v>1</v>
      </c>
      <c r="AP407" s="76">
        <f t="shared" si="145"/>
        <v>0</v>
      </c>
      <c r="AQ407" s="127">
        <f t="shared" si="146"/>
        <v>0</v>
      </c>
      <c r="AR407" s="193">
        <v>0.4</v>
      </c>
      <c r="AS407" s="41">
        <f t="shared" si="147"/>
        <v>0</v>
      </c>
      <c r="AT407" s="146"/>
      <c r="AU407" s="146"/>
      <c r="AV407" s="146"/>
      <c r="AW407" s="146"/>
      <c r="AX407" s="146"/>
      <c r="AY407" s="146"/>
      <c r="AZ407" s="146"/>
      <c r="BA407" s="146"/>
      <c r="BB407" s="146"/>
      <c r="BC407" s="140" t="s">
        <v>1709</v>
      </c>
      <c r="BD407" s="32">
        <v>1</v>
      </c>
    </row>
    <row r="408" spans="1:56" s="152" customFormat="1" ht="90">
      <c r="A408" s="153" t="s">
        <v>1674</v>
      </c>
      <c r="B408" s="146" t="s">
        <v>19</v>
      </c>
      <c r="C408" s="146" t="s">
        <v>587</v>
      </c>
      <c r="D408" s="146">
        <v>101087</v>
      </c>
      <c r="E408" s="146" t="s">
        <v>1810</v>
      </c>
      <c r="F408" s="146" t="s">
        <v>1811</v>
      </c>
      <c r="G408" s="146" t="s">
        <v>1770</v>
      </c>
      <c r="H408" s="146">
        <v>1</v>
      </c>
      <c r="I408" s="146">
        <v>3</v>
      </c>
      <c r="J408" s="146" t="s">
        <v>1812</v>
      </c>
      <c r="K408" s="187">
        <v>17022941.100000001</v>
      </c>
      <c r="L408" s="211">
        <v>16772636.16</v>
      </c>
      <c r="M408" s="211" t="s">
        <v>90</v>
      </c>
      <c r="N408" s="212">
        <v>1</v>
      </c>
      <c r="O408" s="213">
        <v>45646</v>
      </c>
      <c r="P408" s="213">
        <v>45636</v>
      </c>
      <c r="Q408" s="211" t="s">
        <v>1813</v>
      </c>
      <c r="R408" s="211" t="s">
        <v>1814</v>
      </c>
      <c r="S408" s="213">
        <v>45508</v>
      </c>
      <c r="T408" s="213">
        <v>45377</v>
      </c>
      <c r="U408" s="213">
        <v>45393</v>
      </c>
      <c r="V408" s="213">
        <v>45400</v>
      </c>
      <c r="W408" s="213">
        <v>45467</v>
      </c>
      <c r="X408" s="211" t="s">
        <v>1815</v>
      </c>
      <c r="Y408" s="211" t="s">
        <v>90</v>
      </c>
      <c r="Z408" s="131">
        <f t="shared" si="129"/>
        <v>0</v>
      </c>
      <c r="AA408" s="131">
        <f t="shared" si="130"/>
        <v>0</v>
      </c>
      <c r="AB408" s="131">
        <f t="shared" si="131"/>
        <v>0</v>
      </c>
      <c r="AC408" s="131">
        <f t="shared" si="132"/>
        <v>0</v>
      </c>
      <c r="AD408" s="131">
        <f t="shared" si="133"/>
        <v>1</v>
      </c>
      <c r="AE408" s="127">
        <f t="shared" si="134"/>
        <v>0</v>
      </c>
      <c r="AF408" s="131">
        <f t="shared" si="135"/>
        <v>0</v>
      </c>
      <c r="AG408" s="131">
        <f t="shared" si="136"/>
        <v>0</v>
      </c>
      <c r="AH408" s="131">
        <f t="shared" si="137"/>
        <v>0</v>
      </c>
      <c r="AI408" s="131">
        <f t="shared" si="138"/>
        <v>0</v>
      </c>
      <c r="AJ408" s="132">
        <f t="shared" si="139"/>
        <v>3</v>
      </c>
      <c r="AK408" s="128">
        <f t="shared" si="140"/>
        <v>0</v>
      </c>
      <c r="AL408" s="40">
        <f t="shared" si="141"/>
        <v>0</v>
      </c>
      <c r="AM408" s="40">
        <f t="shared" si="142"/>
        <v>0</v>
      </c>
      <c r="AN408" s="40">
        <f t="shared" si="143"/>
        <v>0</v>
      </c>
      <c r="AO408" s="40">
        <f t="shared" si="144"/>
        <v>0</v>
      </c>
      <c r="AP408" s="76">
        <f t="shared" si="145"/>
        <v>1</v>
      </c>
      <c r="AQ408" s="127">
        <f t="shared" si="146"/>
        <v>0</v>
      </c>
      <c r="AR408" s="193">
        <v>1</v>
      </c>
      <c r="AS408" s="41">
        <f t="shared" si="147"/>
        <v>0</v>
      </c>
      <c r="AT408" s="40">
        <v>2.25</v>
      </c>
      <c r="AU408" s="146"/>
      <c r="AV408" s="146"/>
      <c r="AW408" s="146"/>
      <c r="AX408" s="146"/>
      <c r="AY408" s="146"/>
      <c r="AZ408" s="146"/>
      <c r="BA408" s="146"/>
      <c r="BB408" s="146"/>
      <c r="BC408" s="140" t="s">
        <v>1496</v>
      </c>
      <c r="BD408" s="32">
        <v>1</v>
      </c>
    </row>
    <row r="409" spans="1:56" s="152" customFormat="1" ht="90">
      <c r="A409" s="153" t="s">
        <v>1674</v>
      </c>
      <c r="B409" s="146" t="s">
        <v>19</v>
      </c>
      <c r="C409" s="146" t="s">
        <v>587</v>
      </c>
      <c r="D409" s="146">
        <v>100821</v>
      </c>
      <c r="E409" s="146" t="s">
        <v>1816</v>
      </c>
      <c r="F409" s="146" t="s">
        <v>1817</v>
      </c>
      <c r="G409" s="146" t="s">
        <v>1411</v>
      </c>
      <c r="H409" s="146">
        <v>1</v>
      </c>
      <c r="I409" s="146">
        <v>3</v>
      </c>
      <c r="J409" s="146" t="s">
        <v>1812</v>
      </c>
      <c r="K409" s="187">
        <v>17910473.719999999</v>
      </c>
      <c r="L409" s="211">
        <v>17679318.859999999</v>
      </c>
      <c r="M409" s="211" t="s">
        <v>90</v>
      </c>
      <c r="N409" s="212">
        <v>1</v>
      </c>
      <c r="O409" s="213">
        <v>45775</v>
      </c>
      <c r="P409" s="213">
        <v>45783</v>
      </c>
      <c r="Q409" s="211" t="s">
        <v>1818</v>
      </c>
      <c r="R409" s="211" t="s">
        <v>1819</v>
      </c>
      <c r="S409" s="213">
        <v>45508</v>
      </c>
      <c r="T409" s="213">
        <v>45377</v>
      </c>
      <c r="U409" s="213">
        <v>45393</v>
      </c>
      <c r="V409" s="213">
        <v>45400</v>
      </c>
      <c r="W409" s="213">
        <v>45467</v>
      </c>
      <c r="X409" s="211" t="s">
        <v>1005</v>
      </c>
      <c r="Y409" s="211" t="s">
        <v>90</v>
      </c>
      <c r="Z409" s="131">
        <f t="shared" si="129"/>
        <v>0</v>
      </c>
      <c r="AA409" s="131">
        <f t="shared" si="130"/>
        <v>0</v>
      </c>
      <c r="AB409" s="131">
        <f t="shared" si="131"/>
        <v>0</v>
      </c>
      <c r="AC409" s="131">
        <f t="shared" si="132"/>
        <v>0</v>
      </c>
      <c r="AD409" s="131">
        <f t="shared" si="133"/>
        <v>1</v>
      </c>
      <c r="AE409" s="127">
        <f t="shared" si="134"/>
        <v>0</v>
      </c>
      <c r="AF409" s="131">
        <f t="shared" si="135"/>
        <v>0</v>
      </c>
      <c r="AG409" s="131">
        <f t="shared" si="136"/>
        <v>0</v>
      </c>
      <c r="AH409" s="131">
        <f t="shared" si="137"/>
        <v>0</v>
      </c>
      <c r="AI409" s="131">
        <f t="shared" si="138"/>
        <v>0</v>
      </c>
      <c r="AJ409" s="132">
        <f t="shared" si="139"/>
        <v>3</v>
      </c>
      <c r="AK409" s="128">
        <f t="shared" si="140"/>
        <v>0</v>
      </c>
      <c r="AL409" s="40">
        <f t="shared" si="141"/>
        <v>0</v>
      </c>
      <c r="AM409" s="40">
        <f t="shared" si="142"/>
        <v>0</v>
      </c>
      <c r="AN409" s="40">
        <f t="shared" si="143"/>
        <v>0</v>
      </c>
      <c r="AO409" s="40">
        <f t="shared" si="144"/>
        <v>0</v>
      </c>
      <c r="AP409" s="76">
        <f t="shared" si="145"/>
        <v>1</v>
      </c>
      <c r="AQ409" s="127">
        <f t="shared" si="146"/>
        <v>0</v>
      </c>
      <c r="AR409" s="193">
        <v>0.85</v>
      </c>
      <c r="AS409" s="41">
        <f t="shared" si="147"/>
        <v>0.15000000000000002</v>
      </c>
      <c r="AT409" s="156">
        <v>5.25</v>
      </c>
      <c r="AU409" s="146"/>
      <c r="AV409" s="146"/>
      <c r="AW409" s="146"/>
      <c r="AX409" s="146"/>
      <c r="AY409" s="146"/>
      <c r="AZ409" s="146"/>
      <c r="BA409" s="146"/>
      <c r="BB409" s="146"/>
      <c r="BC409" s="140" t="s">
        <v>1496</v>
      </c>
      <c r="BD409" s="32">
        <v>1</v>
      </c>
    </row>
    <row r="410" spans="1:56" s="152" customFormat="1" ht="54">
      <c r="A410" s="153" t="s">
        <v>1674</v>
      </c>
      <c r="B410" s="146" t="s">
        <v>19</v>
      </c>
      <c r="C410" s="146" t="s">
        <v>241</v>
      </c>
      <c r="D410" s="146">
        <v>500371</v>
      </c>
      <c r="E410" s="146" t="s">
        <v>1820</v>
      </c>
      <c r="F410" s="146" t="s">
        <v>243</v>
      </c>
      <c r="G410" s="146" t="s">
        <v>1770</v>
      </c>
      <c r="H410" s="146">
        <v>1</v>
      </c>
      <c r="I410" s="146">
        <v>3</v>
      </c>
      <c r="J410" s="146" t="s">
        <v>1779</v>
      </c>
      <c r="K410" s="187">
        <v>17171717.170000002</v>
      </c>
      <c r="L410" s="211">
        <v>11559999.130000001</v>
      </c>
      <c r="M410" s="211" t="s">
        <v>514</v>
      </c>
      <c r="N410" s="212">
        <v>0.95</v>
      </c>
      <c r="O410" s="213">
        <v>45782</v>
      </c>
      <c r="P410" s="213">
        <v>45779</v>
      </c>
      <c r="Q410" s="211" t="s">
        <v>1821</v>
      </c>
      <c r="R410" s="211" t="s">
        <v>929</v>
      </c>
      <c r="S410" s="213">
        <v>45470</v>
      </c>
      <c r="T410" s="213">
        <v>45478</v>
      </c>
      <c r="U410" s="213">
        <v>45490</v>
      </c>
      <c r="V410" s="213">
        <v>45519</v>
      </c>
      <c r="W410" s="213">
        <v>45573</v>
      </c>
      <c r="X410" s="211" t="s">
        <v>1822</v>
      </c>
      <c r="Y410" s="211" t="s">
        <v>1823</v>
      </c>
      <c r="Z410" s="131">
        <f t="shared" si="129"/>
        <v>0</v>
      </c>
      <c r="AA410" s="131">
        <f t="shared" si="130"/>
        <v>0</v>
      </c>
      <c r="AB410" s="131">
        <f t="shared" si="131"/>
        <v>0</v>
      </c>
      <c r="AC410" s="131">
        <f t="shared" si="132"/>
        <v>1</v>
      </c>
      <c r="AD410" s="131">
        <f t="shared" si="133"/>
        <v>0</v>
      </c>
      <c r="AE410" s="127">
        <f t="shared" si="134"/>
        <v>0</v>
      </c>
      <c r="AF410" s="131">
        <f t="shared" si="135"/>
        <v>0</v>
      </c>
      <c r="AG410" s="131">
        <f t="shared" si="136"/>
        <v>0</v>
      </c>
      <c r="AH410" s="131">
        <f t="shared" si="137"/>
        <v>0</v>
      </c>
      <c r="AI410" s="131">
        <f t="shared" si="138"/>
        <v>3</v>
      </c>
      <c r="AJ410" s="132">
        <f t="shared" si="139"/>
        <v>0</v>
      </c>
      <c r="AK410" s="128">
        <f t="shared" si="140"/>
        <v>0</v>
      </c>
      <c r="AL410" s="40">
        <f t="shared" si="141"/>
        <v>0</v>
      </c>
      <c r="AM410" s="40">
        <f t="shared" si="142"/>
        <v>0</v>
      </c>
      <c r="AN410" s="40">
        <f t="shared" si="143"/>
        <v>0</v>
      </c>
      <c r="AO410" s="40">
        <f t="shared" si="144"/>
        <v>1</v>
      </c>
      <c r="AP410" s="76">
        <f t="shared" si="145"/>
        <v>0</v>
      </c>
      <c r="AQ410" s="127">
        <f t="shared" si="146"/>
        <v>0</v>
      </c>
      <c r="AR410" s="193">
        <v>0.5</v>
      </c>
      <c r="AS410" s="41">
        <f t="shared" si="147"/>
        <v>0.44999999999999996</v>
      </c>
      <c r="AT410" s="146"/>
      <c r="AU410" s="146"/>
      <c r="AV410" s="146"/>
      <c r="AW410" s="146"/>
      <c r="AX410" s="146"/>
      <c r="AY410" s="146"/>
      <c r="AZ410" s="146"/>
      <c r="BA410" s="146"/>
      <c r="BB410" s="146"/>
      <c r="BC410" s="140" t="s">
        <v>1496</v>
      </c>
      <c r="BD410" s="32">
        <v>1</v>
      </c>
    </row>
    <row r="411" spans="1:56" s="152" customFormat="1" ht="270">
      <c r="A411" s="153" t="s">
        <v>1674</v>
      </c>
      <c r="B411" s="146" t="s">
        <v>20</v>
      </c>
      <c r="C411" s="146" t="s">
        <v>250</v>
      </c>
      <c r="D411" s="146">
        <v>501171</v>
      </c>
      <c r="E411" s="146" t="s">
        <v>596</v>
      </c>
      <c r="F411" s="146" t="s">
        <v>597</v>
      </c>
      <c r="G411" s="146" t="s">
        <v>1496</v>
      </c>
      <c r="H411" s="146">
        <v>1</v>
      </c>
      <c r="I411" s="146">
        <v>4</v>
      </c>
      <c r="J411" s="146" t="s">
        <v>1824</v>
      </c>
      <c r="K411" s="187">
        <v>13818238.93</v>
      </c>
      <c r="L411" s="211">
        <v>8116162.4000000004</v>
      </c>
      <c r="M411" s="211" t="s">
        <v>514</v>
      </c>
      <c r="N411" s="212">
        <v>0.95</v>
      </c>
      <c r="O411" s="213" t="s">
        <v>1825</v>
      </c>
      <c r="P411" s="213">
        <v>0</v>
      </c>
      <c r="Q411" s="211" t="s">
        <v>1824</v>
      </c>
      <c r="R411" s="211" t="s">
        <v>1826</v>
      </c>
      <c r="S411" s="213" t="s">
        <v>1827</v>
      </c>
      <c r="T411" s="213" t="s">
        <v>1828</v>
      </c>
      <c r="U411" s="213" t="s">
        <v>1829</v>
      </c>
      <c r="V411" s="213" t="s">
        <v>1830</v>
      </c>
      <c r="W411" s="213" t="s">
        <v>1831</v>
      </c>
      <c r="X411" s="211" t="s">
        <v>1066</v>
      </c>
      <c r="Y411" s="211">
        <v>0</v>
      </c>
      <c r="Z411" s="131">
        <f t="shared" si="129"/>
        <v>0</v>
      </c>
      <c r="AA411" s="131">
        <f t="shared" si="130"/>
        <v>0</v>
      </c>
      <c r="AB411" s="131">
        <f t="shared" si="131"/>
        <v>0</v>
      </c>
      <c r="AC411" s="131">
        <f t="shared" si="132"/>
        <v>1</v>
      </c>
      <c r="AD411" s="131">
        <f t="shared" si="133"/>
        <v>0</v>
      </c>
      <c r="AE411" s="127">
        <f t="shared" si="134"/>
        <v>0</v>
      </c>
      <c r="AF411" s="131">
        <f t="shared" si="135"/>
        <v>0</v>
      </c>
      <c r="AG411" s="131">
        <f t="shared" si="136"/>
        <v>0</v>
      </c>
      <c r="AH411" s="131">
        <f t="shared" si="137"/>
        <v>0</v>
      </c>
      <c r="AI411" s="131">
        <f t="shared" si="138"/>
        <v>4</v>
      </c>
      <c r="AJ411" s="132">
        <f t="shared" si="139"/>
        <v>0</v>
      </c>
      <c r="AK411" s="128">
        <f t="shared" si="140"/>
        <v>0</v>
      </c>
      <c r="AL411" s="40">
        <f t="shared" si="141"/>
        <v>0</v>
      </c>
      <c r="AM411" s="40">
        <f t="shared" si="142"/>
        <v>0</v>
      </c>
      <c r="AN411" s="40">
        <f t="shared" si="143"/>
        <v>0</v>
      </c>
      <c r="AO411" s="40">
        <f t="shared" si="144"/>
        <v>1</v>
      </c>
      <c r="AP411" s="76">
        <f t="shared" si="145"/>
        <v>0</v>
      </c>
      <c r="AQ411" s="127">
        <f t="shared" si="146"/>
        <v>0</v>
      </c>
      <c r="AR411" s="193">
        <v>0.78</v>
      </c>
      <c r="AS411" s="41">
        <f t="shared" si="147"/>
        <v>0.16999999999999993</v>
      </c>
      <c r="AT411" s="146"/>
      <c r="AU411" s="146"/>
      <c r="AV411" s="146"/>
      <c r="AW411" s="146"/>
      <c r="AX411" s="146"/>
      <c r="AY411" s="146"/>
      <c r="AZ411" s="146"/>
      <c r="BA411" s="146"/>
      <c r="BB411" s="146"/>
      <c r="BC411" s="140" t="s">
        <v>1496</v>
      </c>
      <c r="BD411" s="32">
        <v>0</v>
      </c>
    </row>
    <row r="412" spans="1:56" s="152" customFormat="1" ht="396">
      <c r="A412" s="153" t="s">
        <v>1674</v>
      </c>
      <c r="B412" s="146" t="s">
        <v>20</v>
      </c>
      <c r="C412" s="146" t="s">
        <v>250</v>
      </c>
      <c r="D412" s="146">
        <v>102578</v>
      </c>
      <c r="E412" s="146" t="s">
        <v>1832</v>
      </c>
      <c r="F412" s="146" t="s">
        <v>1833</v>
      </c>
      <c r="G412" s="146" t="s">
        <v>1496</v>
      </c>
      <c r="H412" s="146">
        <v>1</v>
      </c>
      <c r="I412" s="146">
        <v>3</v>
      </c>
      <c r="J412" s="146" t="s">
        <v>1834</v>
      </c>
      <c r="K412" s="187">
        <v>17029400.359999999</v>
      </c>
      <c r="L412" s="211">
        <v>11646330.27</v>
      </c>
      <c r="M412" s="211" t="s">
        <v>90</v>
      </c>
      <c r="N412" s="212">
        <v>1</v>
      </c>
      <c r="O412" s="213" t="s">
        <v>1835</v>
      </c>
      <c r="P412" s="213">
        <v>0</v>
      </c>
      <c r="Q412" s="211" t="s">
        <v>1834</v>
      </c>
      <c r="R412" s="211" t="s">
        <v>1836</v>
      </c>
      <c r="S412" s="213" t="s">
        <v>1827</v>
      </c>
      <c r="T412" s="213" t="s">
        <v>1828</v>
      </c>
      <c r="U412" s="213" t="s">
        <v>1829</v>
      </c>
      <c r="V412" s="213" t="s">
        <v>1837</v>
      </c>
      <c r="W412" s="213" t="s">
        <v>1838</v>
      </c>
      <c r="X412" s="211" t="s">
        <v>1012</v>
      </c>
      <c r="Y412" s="211" t="s">
        <v>1839</v>
      </c>
      <c r="Z412" s="131">
        <f t="shared" si="129"/>
        <v>0</v>
      </c>
      <c r="AA412" s="131">
        <f t="shared" si="130"/>
        <v>0</v>
      </c>
      <c r="AB412" s="131">
        <f t="shared" si="131"/>
        <v>0</v>
      </c>
      <c r="AC412" s="131">
        <f t="shared" si="132"/>
        <v>0</v>
      </c>
      <c r="AD412" s="131">
        <f t="shared" si="133"/>
        <v>1</v>
      </c>
      <c r="AE412" s="127">
        <f t="shared" si="134"/>
        <v>0</v>
      </c>
      <c r="AF412" s="131">
        <f t="shared" si="135"/>
        <v>0</v>
      </c>
      <c r="AG412" s="131">
        <f t="shared" si="136"/>
        <v>0</v>
      </c>
      <c r="AH412" s="131">
        <f t="shared" si="137"/>
        <v>0</v>
      </c>
      <c r="AI412" s="131">
        <f t="shared" si="138"/>
        <v>0</v>
      </c>
      <c r="AJ412" s="132">
        <f t="shared" si="139"/>
        <v>3</v>
      </c>
      <c r="AK412" s="128">
        <f t="shared" si="140"/>
        <v>0</v>
      </c>
      <c r="AL412" s="40">
        <f t="shared" si="141"/>
        <v>0</v>
      </c>
      <c r="AM412" s="40">
        <f t="shared" si="142"/>
        <v>0</v>
      </c>
      <c r="AN412" s="40">
        <f t="shared" si="143"/>
        <v>0</v>
      </c>
      <c r="AO412" s="40">
        <f t="shared" si="144"/>
        <v>0</v>
      </c>
      <c r="AP412" s="76">
        <f t="shared" si="145"/>
        <v>1</v>
      </c>
      <c r="AQ412" s="127">
        <f t="shared" si="146"/>
        <v>0</v>
      </c>
      <c r="AR412" s="193">
        <v>0.96</v>
      </c>
      <c r="AS412" s="41">
        <f t="shared" si="147"/>
        <v>4.0000000000000036E-2</v>
      </c>
      <c r="AT412" s="156">
        <v>5.25</v>
      </c>
      <c r="AU412" s="146"/>
      <c r="AV412" s="146"/>
      <c r="AW412" s="146"/>
      <c r="AX412" s="146"/>
      <c r="AY412" s="146"/>
      <c r="AZ412" s="146"/>
      <c r="BA412" s="146"/>
      <c r="BB412" s="146"/>
      <c r="BC412" s="140" t="s">
        <v>1496</v>
      </c>
      <c r="BD412" s="32">
        <v>1</v>
      </c>
    </row>
    <row r="413" spans="1:56" s="152" customFormat="1" ht="270">
      <c r="A413" s="153" t="s">
        <v>1674</v>
      </c>
      <c r="B413" s="146" t="s">
        <v>20</v>
      </c>
      <c r="C413" s="146" t="s">
        <v>250</v>
      </c>
      <c r="D413" s="146">
        <v>102736</v>
      </c>
      <c r="E413" s="146" t="s">
        <v>1840</v>
      </c>
      <c r="F413" s="146" t="s">
        <v>602</v>
      </c>
      <c r="G413" s="146" t="s">
        <v>1496</v>
      </c>
      <c r="H413" s="146">
        <v>1</v>
      </c>
      <c r="I413" s="146">
        <v>4</v>
      </c>
      <c r="J413" s="146" t="s">
        <v>1824</v>
      </c>
      <c r="K413" s="187">
        <v>11886988.83</v>
      </c>
      <c r="L413" s="211">
        <v>13638101.5</v>
      </c>
      <c r="M413" s="211" t="s">
        <v>514</v>
      </c>
      <c r="N413" s="212">
        <v>0.92</v>
      </c>
      <c r="O413" s="213" t="s">
        <v>1841</v>
      </c>
      <c r="P413" s="213">
        <v>0</v>
      </c>
      <c r="Q413" s="211" t="s">
        <v>1824</v>
      </c>
      <c r="R413" s="211" t="s">
        <v>1842</v>
      </c>
      <c r="S413" s="213" t="s">
        <v>1827</v>
      </c>
      <c r="T413" s="213" t="s">
        <v>1828</v>
      </c>
      <c r="U413" s="213" t="s">
        <v>1829</v>
      </c>
      <c r="V413" s="213" t="s">
        <v>1830</v>
      </c>
      <c r="W413" s="213" t="s">
        <v>1843</v>
      </c>
      <c r="X413" s="211" t="s">
        <v>1844</v>
      </c>
      <c r="Y413" s="211">
        <v>0</v>
      </c>
      <c r="Z413" s="131">
        <f t="shared" si="129"/>
        <v>0</v>
      </c>
      <c r="AA413" s="131">
        <f t="shared" si="130"/>
        <v>0</v>
      </c>
      <c r="AB413" s="131">
        <f t="shared" si="131"/>
        <v>0</v>
      </c>
      <c r="AC413" s="131">
        <f t="shared" si="132"/>
        <v>1</v>
      </c>
      <c r="AD413" s="131">
        <f t="shared" si="133"/>
        <v>0</v>
      </c>
      <c r="AE413" s="127">
        <f t="shared" si="134"/>
        <v>0</v>
      </c>
      <c r="AF413" s="131">
        <f t="shared" si="135"/>
        <v>0</v>
      </c>
      <c r="AG413" s="131">
        <f t="shared" si="136"/>
        <v>0</v>
      </c>
      <c r="AH413" s="131">
        <f t="shared" si="137"/>
        <v>0</v>
      </c>
      <c r="AI413" s="131">
        <f t="shared" si="138"/>
        <v>4</v>
      </c>
      <c r="AJ413" s="132">
        <f t="shared" si="139"/>
        <v>0</v>
      </c>
      <c r="AK413" s="128">
        <f t="shared" si="140"/>
        <v>0</v>
      </c>
      <c r="AL413" s="40">
        <f t="shared" si="141"/>
        <v>0</v>
      </c>
      <c r="AM413" s="40">
        <f t="shared" si="142"/>
        <v>0</v>
      </c>
      <c r="AN413" s="40">
        <f t="shared" si="143"/>
        <v>0</v>
      </c>
      <c r="AO413" s="40">
        <f t="shared" si="144"/>
        <v>1</v>
      </c>
      <c r="AP413" s="76">
        <f t="shared" si="145"/>
        <v>0</v>
      </c>
      <c r="AQ413" s="127">
        <f t="shared" si="146"/>
        <v>0</v>
      </c>
      <c r="AR413" s="193">
        <v>0.85</v>
      </c>
      <c r="AS413" s="41">
        <f t="shared" si="147"/>
        <v>7.0000000000000062E-2</v>
      </c>
      <c r="AT413" s="146"/>
      <c r="AU413" s="146"/>
      <c r="AV413" s="146"/>
      <c r="AW413" s="146"/>
      <c r="AX413" s="146"/>
      <c r="AY413" s="146"/>
      <c r="AZ413" s="146"/>
      <c r="BA413" s="146"/>
      <c r="BB413" s="146"/>
      <c r="BC413" s="140" t="s">
        <v>1496</v>
      </c>
      <c r="BD413" s="32">
        <v>0</v>
      </c>
    </row>
    <row r="414" spans="1:56" s="152" customFormat="1" ht="396">
      <c r="A414" s="153" t="s">
        <v>1674</v>
      </c>
      <c r="B414" s="146" t="s">
        <v>20</v>
      </c>
      <c r="C414" s="146" t="s">
        <v>250</v>
      </c>
      <c r="D414" s="146">
        <v>155003</v>
      </c>
      <c r="E414" s="146" t="s">
        <v>1845</v>
      </c>
      <c r="F414" s="146" t="s">
        <v>1846</v>
      </c>
      <c r="G414" s="146" t="s">
        <v>1791</v>
      </c>
      <c r="H414" s="146">
        <v>1</v>
      </c>
      <c r="I414" s="146">
        <v>2</v>
      </c>
      <c r="J414" s="146" t="s">
        <v>1847</v>
      </c>
      <c r="K414" s="187">
        <v>14163603.199999999</v>
      </c>
      <c r="L414" s="211">
        <v>10105949.449999999</v>
      </c>
      <c r="M414" s="211" t="s">
        <v>514</v>
      </c>
      <c r="N414" s="212">
        <v>0.89</v>
      </c>
      <c r="O414" s="213" t="s">
        <v>1848</v>
      </c>
      <c r="P414" s="213">
        <v>0</v>
      </c>
      <c r="Q414" s="211" t="s">
        <v>1847</v>
      </c>
      <c r="R414" s="211" t="s">
        <v>1849</v>
      </c>
      <c r="S414" s="213" t="s">
        <v>1827</v>
      </c>
      <c r="T414" s="213" t="s">
        <v>1828</v>
      </c>
      <c r="U414" s="213" t="s">
        <v>1829</v>
      </c>
      <c r="V414" s="213" t="s">
        <v>1830</v>
      </c>
      <c r="W414" s="213" t="s">
        <v>1831</v>
      </c>
      <c r="X414" s="211" t="s">
        <v>1850</v>
      </c>
      <c r="Y414" s="211">
        <v>0</v>
      </c>
      <c r="Z414" s="131">
        <f t="shared" si="129"/>
        <v>0</v>
      </c>
      <c r="AA414" s="131">
        <f t="shared" si="130"/>
        <v>0</v>
      </c>
      <c r="AB414" s="131">
        <f t="shared" si="131"/>
        <v>0</v>
      </c>
      <c r="AC414" s="131">
        <f t="shared" si="132"/>
        <v>1</v>
      </c>
      <c r="AD414" s="131">
        <f t="shared" si="133"/>
        <v>0</v>
      </c>
      <c r="AE414" s="127">
        <f t="shared" si="134"/>
        <v>0</v>
      </c>
      <c r="AF414" s="131">
        <f t="shared" si="135"/>
        <v>0</v>
      </c>
      <c r="AG414" s="131">
        <f t="shared" si="136"/>
        <v>0</v>
      </c>
      <c r="AH414" s="131">
        <f t="shared" si="137"/>
        <v>0</v>
      </c>
      <c r="AI414" s="131">
        <f t="shared" si="138"/>
        <v>2</v>
      </c>
      <c r="AJ414" s="132">
        <f t="shared" si="139"/>
        <v>0</v>
      </c>
      <c r="AK414" s="128">
        <f t="shared" si="140"/>
        <v>0</v>
      </c>
      <c r="AL414" s="40">
        <f t="shared" si="141"/>
        <v>0</v>
      </c>
      <c r="AM414" s="40">
        <f t="shared" si="142"/>
        <v>0</v>
      </c>
      <c r="AN414" s="40">
        <f t="shared" si="143"/>
        <v>0</v>
      </c>
      <c r="AO414" s="40">
        <f t="shared" si="144"/>
        <v>1</v>
      </c>
      <c r="AP414" s="76">
        <f t="shared" si="145"/>
        <v>0</v>
      </c>
      <c r="AQ414" s="127">
        <f t="shared" si="146"/>
        <v>0</v>
      </c>
      <c r="AR414" s="193">
        <v>0.85</v>
      </c>
      <c r="AS414" s="41">
        <f t="shared" si="147"/>
        <v>4.0000000000000036E-2</v>
      </c>
      <c r="AT414" s="146"/>
      <c r="AU414" s="146"/>
      <c r="AV414" s="146"/>
      <c r="AW414" s="146"/>
      <c r="AX414" s="146"/>
      <c r="AY414" s="146"/>
      <c r="AZ414" s="146"/>
      <c r="BA414" s="146"/>
      <c r="BB414" s="146"/>
      <c r="BC414" s="140" t="s">
        <v>1496</v>
      </c>
      <c r="BD414" s="32">
        <v>1</v>
      </c>
    </row>
    <row r="415" spans="1:56" s="152" customFormat="1" ht="54">
      <c r="A415" s="153" t="s">
        <v>1674</v>
      </c>
      <c r="B415" s="146" t="s">
        <v>20</v>
      </c>
      <c r="C415" s="146" t="s">
        <v>1851</v>
      </c>
      <c r="D415" s="146">
        <v>103408</v>
      </c>
      <c r="E415" s="146" t="s">
        <v>701</v>
      </c>
      <c r="F415" s="146" t="s">
        <v>1852</v>
      </c>
      <c r="G415" s="146" t="s">
        <v>1770</v>
      </c>
      <c r="H415" s="146">
        <v>1</v>
      </c>
      <c r="I415" s="146">
        <v>2</v>
      </c>
      <c r="J415" s="146" t="s">
        <v>1779</v>
      </c>
      <c r="K415" s="187">
        <v>17171717.170000002</v>
      </c>
      <c r="L415" s="211">
        <v>16958663.800000001</v>
      </c>
      <c r="M415" s="211" t="s">
        <v>90</v>
      </c>
      <c r="N415" s="212">
        <v>1</v>
      </c>
      <c r="O415" s="213">
        <v>45599</v>
      </c>
      <c r="P415" s="213" t="s">
        <v>1853</v>
      </c>
      <c r="Q415" s="211">
        <v>10315778</v>
      </c>
      <c r="R415" s="211" t="s">
        <v>1854</v>
      </c>
      <c r="S415" s="213">
        <v>45243</v>
      </c>
      <c r="T415" s="213" t="s">
        <v>1855</v>
      </c>
      <c r="U415" s="213" t="s">
        <v>1856</v>
      </c>
      <c r="V415" s="213">
        <v>45288</v>
      </c>
      <c r="W415" s="213">
        <v>45467</v>
      </c>
      <c r="X415" s="211" t="s">
        <v>1857</v>
      </c>
      <c r="Y415" s="211">
        <v>0</v>
      </c>
      <c r="Z415" s="131">
        <f t="shared" si="129"/>
        <v>0</v>
      </c>
      <c r="AA415" s="131">
        <f t="shared" si="130"/>
        <v>0</v>
      </c>
      <c r="AB415" s="131">
        <f t="shared" si="131"/>
        <v>0</v>
      </c>
      <c r="AC415" s="131">
        <f t="shared" si="132"/>
        <v>0</v>
      </c>
      <c r="AD415" s="131">
        <f t="shared" si="133"/>
        <v>1</v>
      </c>
      <c r="AE415" s="127">
        <f t="shared" si="134"/>
        <v>0</v>
      </c>
      <c r="AF415" s="131">
        <f t="shared" si="135"/>
        <v>0</v>
      </c>
      <c r="AG415" s="131">
        <f t="shared" si="136"/>
        <v>0</v>
      </c>
      <c r="AH415" s="131">
        <f t="shared" si="137"/>
        <v>0</v>
      </c>
      <c r="AI415" s="131">
        <f t="shared" si="138"/>
        <v>0</v>
      </c>
      <c r="AJ415" s="132">
        <f t="shared" si="139"/>
        <v>2</v>
      </c>
      <c r="AK415" s="128">
        <f t="shared" si="140"/>
        <v>0</v>
      </c>
      <c r="AL415" s="40">
        <f t="shared" si="141"/>
        <v>0</v>
      </c>
      <c r="AM415" s="40">
        <f t="shared" si="142"/>
        <v>0</v>
      </c>
      <c r="AN415" s="40">
        <f t="shared" si="143"/>
        <v>0</v>
      </c>
      <c r="AO415" s="40">
        <f t="shared" si="144"/>
        <v>0</v>
      </c>
      <c r="AP415" s="76">
        <f t="shared" si="145"/>
        <v>1</v>
      </c>
      <c r="AQ415" s="127">
        <f t="shared" si="146"/>
        <v>0</v>
      </c>
      <c r="AR415" s="193">
        <v>1</v>
      </c>
      <c r="AS415" s="41">
        <f t="shared" si="147"/>
        <v>0</v>
      </c>
      <c r="AT415" s="146">
        <v>3.25</v>
      </c>
      <c r="AU415" s="146"/>
      <c r="AV415" s="146"/>
      <c r="AW415" s="146"/>
      <c r="AX415" s="146"/>
      <c r="AY415" s="146"/>
      <c r="AZ415" s="146"/>
      <c r="BA415" s="146"/>
      <c r="BB415" s="146"/>
      <c r="BC415" s="140" t="s">
        <v>1496</v>
      </c>
      <c r="BD415" s="32">
        <v>1</v>
      </c>
    </row>
    <row r="416" spans="1:56" s="152" customFormat="1" ht="108">
      <c r="A416" s="153" t="s">
        <v>1674</v>
      </c>
      <c r="B416" s="146" t="s">
        <v>20</v>
      </c>
      <c r="C416" s="146" t="s">
        <v>256</v>
      </c>
      <c r="D416" s="146">
        <v>103273</v>
      </c>
      <c r="E416" s="146" t="s">
        <v>1858</v>
      </c>
      <c r="F416" s="146" t="s">
        <v>1859</v>
      </c>
      <c r="G416" s="146" t="s">
        <v>1770</v>
      </c>
      <c r="H416" s="146">
        <v>1</v>
      </c>
      <c r="I416" s="146">
        <v>4</v>
      </c>
      <c r="J416" s="146" t="s">
        <v>1860</v>
      </c>
      <c r="K416" s="187">
        <v>22766285.57</v>
      </c>
      <c r="L416" s="211">
        <v>22493466.300000001</v>
      </c>
      <c r="M416" s="211" t="s">
        <v>90</v>
      </c>
      <c r="N416" s="212">
        <v>1</v>
      </c>
      <c r="O416" s="213">
        <v>0</v>
      </c>
      <c r="P416" s="213">
        <v>45713</v>
      </c>
      <c r="Q416" s="211" t="s">
        <v>1861</v>
      </c>
      <c r="R416" s="211" t="s">
        <v>1862</v>
      </c>
      <c r="S416" s="213" t="s">
        <v>1863</v>
      </c>
      <c r="T416" s="213" t="s">
        <v>1864</v>
      </c>
      <c r="U416" s="213" t="s">
        <v>1865</v>
      </c>
      <c r="V416" s="213">
        <v>45273</v>
      </c>
      <c r="W416" s="213" t="s">
        <v>1866</v>
      </c>
      <c r="X416" s="211" t="s">
        <v>1867</v>
      </c>
      <c r="Y416" s="211">
        <v>0</v>
      </c>
      <c r="Z416" s="131">
        <f t="shared" si="129"/>
        <v>0</v>
      </c>
      <c r="AA416" s="131">
        <f t="shared" si="130"/>
        <v>0</v>
      </c>
      <c r="AB416" s="131">
        <f t="shared" si="131"/>
        <v>0</v>
      </c>
      <c r="AC416" s="131">
        <f t="shared" si="132"/>
        <v>0</v>
      </c>
      <c r="AD416" s="131">
        <f t="shared" si="133"/>
        <v>1</v>
      </c>
      <c r="AE416" s="127">
        <f t="shared" si="134"/>
        <v>0</v>
      </c>
      <c r="AF416" s="131">
        <f t="shared" si="135"/>
        <v>0</v>
      </c>
      <c r="AG416" s="131">
        <f t="shared" si="136"/>
        <v>0</v>
      </c>
      <c r="AH416" s="131">
        <f t="shared" si="137"/>
        <v>0</v>
      </c>
      <c r="AI416" s="131">
        <f t="shared" si="138"/>
        <v>0</v>
      </c>
      <c r="AJ416" s="132">
        <f t="shared" si="139"/>
        <v>4</v>
      </c>
      <c r="AK416" s="128">
        <f t="shared" si="140"/>
        <v>0</v>
      </c>
      <c r="AL416" s="40">
        <f t="shared" si="141"/>
        <v>0</v>
      </c>
      <c r="AM416" s="40">
        <f t="shared" si="142"/>
        <v>0</v>
      </c>
      <c r="AN416" s="40">
        <f t="shared" si="143"/>
        <v>0</v>
      </c>
      <c r="AO416" s="40">
        <f t="shared" si="144"/>
        <v>0</v>
      </c>
      <c r="AP416" s="76">
        <f t="shared" si="145"/>
        <v>1</v>
      </c>
      <c r="AQ416" s="127">
        <f t="shared" si="146"/>
        <v>0</v>
      </c>
      <c r="AR416" s="193">
        <v>1</v>
      </c>
      <c r="AS416" s="41">
        <f t="shared" si="147"/>
        <v>0</v>
      </c>
      <c r="AT416" s="40">
        <v>2.25</v>
      </c>
      <c r="AU416" s="146"/>
      <c r="AV416" s="146"/>
      <c r="AW416" s="146"/>
      <c r="AX416" s="146"/>
      <c r="AY416" s="146"/>
      <c r="AZ416" s="146"/>
      <c r="BA416" s="146"/>
      <c r="BB416" s="146"/>
      <c r="BC416" s="140" t="s">
        <v>1496</v>
      </c>
      <c r="BD416" s="32">
        <v>1</v>
      </c>
    </row>
    <row r="417" spans="1:56" s="152" customFormat="1" ht="108">
      <c r="A417" s="153" t="s">
        <v>1674</v>
      </c>
      <c r="B417" s="146" t="s">
        <v>20</v>
      </c>
      <c r="C417" s="146" t="s">
        <v>256</v>
      </c>
      <c r="D417" s="146">
        <v>501150</v>
      </c>
      <c r="E417" s="146" t="s">
        <v>1868</v>
      </c>
      <c r="F417" s="146" t="s">
        <v>605</v>
      </c>
      <c r="G417" s="146" t="s">
        <v>1791</v>
      </c>
      <c r="H417" s="146">
        <v>1</v>
      </c>
      <c r="I417" s="146">
        <v>2</v>
      </c>
      <c r="J417" s="146" t="s">
        <v>211</v>
      </c>
      <c r="K417" s="187">
        <v>13962204.510000002</v>
      </c>
      <c r="L417" s="211">
        <v>13788225.529999999</v>
      </c>
      <c r="M417" s="211" t="s">
        <v>90</v>
      </c>
      <c r="N417" s="212">
        <v>1</v>
      </c>
      <c r="O417" s="213">
        <v>0</v>
      </c>
      <c r="P417" s="213">
        <v>45636</v>
      </c>
      <c r="Q417" s="211" t="s">
        <v>1861</v>
      </c>
      <c r="R417" s="211" t="s">
        <v>1862</v>
      </c>
      <c r="S417" s="213" t="s">
        <v>1863</v>
      </c>
      <c r="T417" s="213" t="s">
        <v>1864</v>
      </c>
      <c r="U417" s="213" t="s">
        <v>1865</v>
      </c>
      <c r="V417" s="213">
        <v>45273</v>
      </c>
      <c r="W417" s="213" t="s">
        <v>1866</v>
      </c>
      <c r="X417" s="211" t="s">
        <v>1867</v>
      </c>
      <c r="Y417" s="211">
        <v>0</v>
      </c>
      <c r="Z417" s="131">
        <f t="shared" si="129"/>
        <v>0</v>
      </c>
      <c r="AA417" s="131">
        <f t="shared" si="130"/>
        <v>0</v>
      </c>
      <c r="AB417" s="131">
        <f t="shared" si="131"/>
        <v>0</v>
      </c>
      <c r="AC417" s="131">
        <f t="shared" si="132"/>
        <v>0</v>
      </c>
      <c r="AD417" s="131">
        <f t="shared" si="133"/>
        <v>1</v>
      </c>
      <c r="AE417" s="127">
        <f t="shared" si="134"/>
        <v>0</v>
      </c>
      <c r="AF417" s="131">
        <f t="shared" si="135"/>
        <v>0</v>
      </c>
      <c r="AG417" s="131">
        <f t="shared" si="136"/>
        <v>0</v>
      </c>
      <c r="AH417" s="131">
        <f t="shared" si="137"/>
        <v>0</v>
      </c>
      <c r="AI417" s="131">
        <f t="shared" si="138"/>
        <v>0</v>
      </c>
      <c r="AJ417" s="132">
        <f t="shared" si="139"/>
        <v>2</v>
      </c>
      <c r="AK417" s="128">
        <f t="shared" si="140"/>
        <v>0</v>
      </c>
      <c r="AL417" s="40">
        <f t="shared" si="141"/>
        <v>0</v>
      </c>
      <c r="AM417" s="40">
        <f t="shared" si="142"/>
        <v>0</v>
      </c>
      <c r="AN417" s="40">
        <f t="shared" si="143"/>
        <v>0</v>
      </c>
      <c r="AO417" s="40">
        <f t="shared" si="144"/>
        <v>0</v>
      </c>
      <c r="AP417" s="76">
        <f t="shared" si="145"/>
        <v>1</v>
      </c>
      <c r="AQ417" s="127">
        <f t="shared" si="146"/>
        <v>0</v>
      </c>
      <c r="AR417" s="193">
        <v>1</v>
      </c>
      <c r="AS417" s="41">
        <f t="shared" si="147"/>
        <v>0</v>
      </c>
      <c r="AT417" s="40">
        <v>2.25</v>
      </c>
      <c r="AU417" s="146"/>
      <c r="AV417" s="146"/>
      <c r="AW417" s="146"/>
      <c r="AX417" s="146"/>
      <c r="AY417" s="146"/>
      <c r="AZ417" s="146"/>
      <c r="BA417" s="146"/>
      <c r="BB417" s="146"/>
      <c r="BC417" s="140" t="s">
        <v>1496</v>
      </c>
      <c r="BD417" s="32">
        <v>1</v>
      </c>
    </row>
    <row r="418" spans="1:56" s="152" customFormat="1" ht="108">
      <c r="A418" s="153" t="s">
        <v>1674</v>
      </c>
      <c r="B418" s="146" t="s">
        <v>20</v>
      </c>
      <c r="C418" s="146" t="s">
        <v>256</v>
      </c>
      <c r="D418" s="146">
        <v>501310</v>
      </c>
      <c r="E418" s="146" t="s">
        <v>1869</v>
      </c>
      <c r="F418" s="146" t="s">
        <v>1870</v>
      </c>
      <c r="G418" s="146" t="s">
        <v>1871</v>
      </c>
      <c r="H418" s="146">
        <v>1</v>
      </c>
      <c r="I418" s="146">
        <v>4</v>
      </c>
      <c r="J418" s="146" t="s">
        <v>1860</v>
      </c>
      <c r="K418" s="187">
        <v>22800890.389999997</v>
      </c>
      <c r="L418" s="211">
        <v>22463533.84</v>
      </c>
      <c r="M418" s="211" t="s">
        <v>90</v>
      </c>
      <c r="N418" s="212">
        <v>1</v>
      </c>
      <c r="O418" s="213">
        <v>0</v>
      </c>
      <c r="P418" s="213">
        <v>45791</v>
      </c>
      <c r="Q418" s="211" t="s">
        <v>1872</v>
      </c>
      <c r="R418" s="211" t="s">
        <v>1873</v>
      </c>
      <c r="S418" s="213" t="s">
        <v>1863</v>
      </c>
      <c r="T418" s="213" t="s">
        <v>1864</v>
      </c>
      <c r="U418" s="213" t="s">
        <v>1865</v>
      </c>
      <c r="V418" s="213">
        <v>45273</v>
      </c>
      <c r="W418" s="213" t="s">
        <v>1866</v>
      </c>
      <c r="X418" s="211" t="s">
        <v>1867</v>
      </c>
      <c r="Y418" s="211">
        <v>0</v>
      </c>
      <c r="Z418" s="131">
        <f t="shared" si="129"/>
        <v>0</v>
      </c>
      <c r="AA418" s="131">
        <f t="shared" si="130"/>
        <v>0</v>
      </c>
      <c r="AB418" s="131">
        <f t="shared" si="131"/>
        <v>0</v>
      </c>
      <c r="AC418" s="131">
        <f t="shared" si="132"/>
        <v>0</v>
      </c>
      <c r="AD418" s="131">
        <f t="shared" si="133"/>
        <v>1</v>
      </c>
      <c r="AE418" s="127">
        <f t="shared" si="134"/>
        <v>0</v>
      </c>
      <c r="AF418" s="131">
        <f t="shared" si="135"/>
        <v>0</v>
      </c>
      <c r="AG418" s="131">
        <f t="shared" si="136"/>
        <v>0</v>
      </c>
      <c r="AH418" s="131">
        <f t="shared" si="137"/>
        <v>0</v>
      </c>
      <c r="AI418" s="131">
        <f t="shared" si="138"/>
        <v>0</v>
      </c>
      <c r="AJ418" s="132">
        <f t="shared" si="139"/>
        <v>4</v>
      </c>
      <c r="AK418" s="128">
        <f t="shared" si="140"/>
        <v>0</v>
      </c>
      <c r="AL418" s="40">
        <f t="shared" si="141"/>
        <v>0</v>
      </c>
      <c r="AM418" s="40">
        <f t="shared" si="142"/>
        <v>0</v>
      </c>
      <c r="AN418" s="40">
        <f t="shared" si="143"/>
        <v>0</v>
      </c>
      <c r="AO418" s="40">
        <f t="shared" si="144"/>
        <v>0</v>
      </c>
      <c r="AP418" s="76">
        <f t="shared" si="145"/>
        <v>1</v>
      </c>
      <c r="AQ418" s="127">
        <f t="shared" si="146"/>
        <v>0</v>
      </c>
      <c r="AR418" s="193">
        <v>1</v>
      </c>
      <c r="AS418" s="41">
        <f t="shared" si="147"/>
        <v>0</v>
      </c>
      <c r="AT418" s="40">
        <v>2.25</v>
      </c>
      <c r="AU418" s="146"/>
      <c r="AV418" s="146"/>
      <c r="AW418" s="146"/>
      <c r="AX418" s="146"/>
      <c r="AY418" s="146"/>
      <c r="AZ418" s="146"/>
      <c r="BA418" s="146"/>
      <c r="BB418" s="146"/>
      <c r="BC418" s="140" t="s">
        <v>1496</v>
      </c>
      <c r="BD418" s="32">
        <v>1</v>
      </c>
    </row>
    <row r="419" spans="1:56" s="152" customFormat="1" ht="108">
      <c r="A419" s="153" t="s">
        <v>1674</v>
      </c>
      <c r="B419" s="146" t="s">
        <v>20</v>
      </c>
      <c r="C419" s="146" t="s">
        <v>256</v>
      </c>
      <c r="D419" s="146">
        <v>103462</v>
      </c>
      <c r="E419" s="146" t="s">
        <v>1874</v>
      </c>
      <c r="F419" s="146" t="s">
        <v>1875</v>
      </c>
      <c r="G419" s="146" t="s">
        <v>1871</v>
      </c>
      <c r="H419" s="146">
        <v>1</v>
      </c>
      <c r="I419" s="146">
        <v>2</v>
      </c>
      <c r="J419" s="146" t="s">
        <v>211</v>
      </c>
      <c r="K419" s="187">
        <v>13962204.510000002</v>
      </c>
      <c r="L419" s="211">
        <v>13788225.529999999</v>
      </c>
      <c r="M419" s="211" t="s">
        <v>90</v>
      </c>
      <c r="N419" s="212">
        <v>1</v>
      </c>
      <c r="O419" s="213">
        <v>0</v>
      </c>
      <c r="P419" s="213">
        <v>45791</v>
      </c>
      <c r="Q419" s="211" t="s">
        <v>1872</v>
      </c>
      <c r="R419" s="211" t="s">
        <v>1873</v>
      </c>
      <c r="S419" s="213" t="s">
        <v>1863</v>
      </c>
      <c r="T419" s="213" t="s">
        <v>1864</v>
      </c>
      <c r="U419" s="213" t="s">
        <v>1865</v>
      </c>
      <c r="V419" s="213">
        <v>45273</v>
      </c>
      <c r="W419" s="213" t="s">
        <v>1866</v>
      </c>
      <c r="X419" s="211" t="s">
        <v>1867</v>
      </c>
      <c r="Y419" s="211">
        <v>0</v>
      </c>
      <c r="Z419" s="131">
        <f t="shared" si="129"/>
        <v>0</v>
      </c>
      <c r="AA419" s="131">
        <f t="shared" si="130"/>
        <v>0</v>
      </c>
      <c r="AB419" s="131">
        <f t="shared" si="131"/>
        <v>0</v>
      </c>
      <c r="AC419" s="131">
        <f t="shared" si="132"/>
        <v>0</v>
      </c>
      <c r="AD419" s="131">
        <f t="shared" si="133"/>
        <v>1</v>
      </c>
      <c r="AE419" s="127">
        <f t="shared" si="134"/>
        <v>0</v>
      </c>
      <c r="AF419" s="131">
        <f t="shared" si="135"/>
        <v>0</v>
      </c>
      <c r="AG419" s="131">
        <f t="shared" si="136"/>
        <v>0</v>
      </c>
      <c r="AH419" s="131">
        <f t="shared" si="137"/>
        <v>0</v>
      </c>
      <c r="AI419" s="131">
        <f t="shared" si="138"/>
        <v>0</v>
      </c>
      <c r="AJ419" s="132">
        <f t="shared" si="139"/>
        <v>2</v>
      </c>
      <c r="AK419" s="128">
        <f t="shared" si="140"/>
        <v>0</v>
      </c>
      <c r="AL419" s="40">
        <f t="shared" si="141"/>
        <v>0</v>
      </c>
      <c r="AM419" s="40">
        <f t="shared" si="142"/>
        <v>0</v>
      </c>
      <c r="AN419" s="40">
        <f t="shared" si="143"/>
        <v>0</v>
      </c>
      <c r="AO419" s="40">
        <f t="shared" si="144"/>
        <v>0</v>
      </c>
      <c r="AP419" s="76">
        <f t="shared" si="145"/>
        <v>1</v>
      </c>
      <c r="AQ419" s="127">
        <f t="shared" si="146"/>
        <v>0</v>
      </c>
      <c r="AR419" s="193">
        <v>1</v>
      </c>
      <c r="AS419" s="41">
        <f t="shared" si="147"/>
        <v>0</v>
      </c>
      <c r="AT419" s="40">
        <v>2.25</v>
      </c>
      <c r="AU419" s="146"/>
      <c r="AV419" s="146"/>
      <c r="AW419" s="146"/>
      <c r="AX419" s="146"/>
      <c r="AY419" s="146"/>
      <c r="AZ419" s="146"/>
      <c r="BA419" s="146"/>
      <c r="BB419" s="146"/>
      <c r="BC419" s="140" t="s">
        <v>1496</v>
      </c>
      <c r="BD419" s="32">
        <v>1</v>
      </c>
    </row>
    <row r="420" spans="1:56" s="152" customFormat="1" ht="108">
      <c r="A420" s="153" t="s">
        <v>1674</v>
      </c>
      <c r="B420" s="146" t="s">
        <v>20</v>
      </c>
      <c r="C420" s="146" t="s">
        <v>256</v>
      </c>
      <c r="D420" s="146">
        <v>103498</v>
      </c>
      <c r="E420" s="146" t="s">
        <v>1876</v>
      </c>
      <c r="F420" s="146" t="s">
        <v>1877</v>
      </c>
      <c r="G420" s="146" t="s">
        <v>1878</v>
      </c>
      <c r="H420" s="146">
        <v>1</v>
      </c>
      <c r="I420" s="146">
        <v>2</v>
      </c>
      <c r="J420" s="146" t="s">
        <v>211</v>
      </c>
      <c r="K420" s="187">
        <v>13962204.510000002</v>
      </c>
      <c r="L420" s="211">
        <v>13822582.460000001</v>
      </c>
      <c r="M420" s="211" t="s">
        <v>90</v>
      </c>
      <c r="N420" s="212">
        <v>1</v>
      </c>
      <c r="O420" s="213">
        <v>0</v>
      </c>
      <c r="P420" s="213">
        <v>45579</v>
      </c>
      <c r="Q420" s="211" t="s">
        <v>1879</v>
      </c>
      <c r="R420" s="211" t="s">
        <v>1880</v>
      </c>
      <c r="S420" s="213" t="s">
        <v>1863</v>
      </c>
      <c r="T420" s="213" t="s">
        <v>1864</v>
      </c>
      <c r="U420" s="213" t="s">
        <v>1865</v>
      </c>
      <c r="V420" s="213">
        <v>45273</v>
      </c>
      <c r="W420" s="213" t="s">
        <v>1866</v>
      </c>
      <c r="X420" s="211" t="s">
        <v>1867</v>
      </c>
      <c r="Y420" s="211">
        <v>0</v>
      </c>
      <c r="Z420" s="131">
        <f t="shared" si="129"/>
        <v>0</v>
      </c>
      <c r="AA420" s="131">
        <f t="shared" si="130"/>
        <v>0</v>
      </c>
      <c r="AB420" s="131">
        <f t="shared" si="131"/>
        <v>0</v>
      </c>
      <c r="AC420" s="131">
        <f t="shared" si="132"/>
        <v>0</v>
      </c>
      <c r="AD420" s="131">
        <f t="shared" si="133"/>
        <v>1</v>
      </c>
      <c r="AE420" s="127">
        <f t="shared" si="134"/>
        <v>0</v>
      </c>
      <c r="AF420" s="131">
        <f t="shared" si="135"/>
        <v>0</v>
      </c>
      <c r="AG420" s="131">
        <f t="shared" si="136"/>
        <v>0</v>
      </c>
      <c r="AH420" s="131">
        <f t="shared" si="137"/>
        <v>0</v>
      </c>
      <c r="AI420" s="131">
        <f t="shared" si="138"/>
        <v>0</v>
      </c>
      <c r="AJ420" s="132">
        <f t="shared" si="139"/>
        <v>2</v>
      </c>
      <c r="AK420" s="128">
        <f t="shared" si="140"/>
        <v>0</v>
      </c>
      <c r="AL420" s="40">
        <f t="shared" si="141"/>
        <v>0</v>
      </c>
      <c r="AM420" s="40">
        <f t="shared" si="142"/>
        <v>0</v>
      </c>
      <c r="AN420" s="40">
        <f t="shared" si="143"/>
        <v>0</v>
      </c>
      <c r="AO420" s="40">
        <f t="shared" si="144"/>
        <v>0</v>
      </c>
      <c r="AP420" s="76">
        <f t="shared" si="145"/>
        <v>1</v>
      </c>
      <c r="AQ420" s="127">
        <f t="shared" si="146"/>
        <v>0</v>
      </c>
      <c r="AR420" s="193">
        <v>1</v>
      </c>
      <c r="AS420" s="41">
        <f t="shared" si="147"/>
        <v>0</v>
      </c>
      <c r="AT420" s="40">
        <v>2.25</v>
      </c>
      <c r="AU420" s="146"/>
      <c r="AV420" s="146"/>
      <c r="AW420" s="146"/>
      <c r="AX420" s="146"/>
      <c r="AY420" s="146"/>
      <c r="AZ420" s="146"/>
      <c r="BA420" s="146"/>
      <c r="BB420" s="146"/>
      <c r="BC420" s="140" t="s">
        <v>1496</v>
      </c>
      <c r="BD420" s="32">
        <v>1</v>
      </c>
    </row>
    <row r="421" spans="1:56" s="152" customFormat="1" ht="108">
      <c r="A421" s="153" t="s">
        <v>1674</v>
      </c>
      <c r="B421" s="146" t="s">
        <v>20</v>
      </c>
      <c r="C421" s="146" t="s">
        <v>256</v>
      </c>
      <c r="D421" s="146">
        <v>103284</v>
      </c>
      <c r="E421" s="146" t="s">
        <v>1881</v>
      </c>
      <c r="F421" s="146" t="s">
        <v>1882</v>
      </c>
      <c r="G421" s="146" t="s">
        <v>1883</v>
      </c>
      <c r="H421" s="146">
        <v>1</v>
      </c>
      <c r="I421" s="146">
        <v>4</v>
      </c>
      <c r="J421" s="146" t="s">
        <v>1860</v>
      </c>
      <c r="K421" s="187">
        <v>22800890.389999997</v>
      </c>
      <c r="L421" s="211">
        <v>22572881.489999998</v>
      </c>
      <c r="M421" s="211" t="s">
        <v>90</v>
      </c>
      <c r="N421" s="212">
        <v>1</v>
      </c>
      <c r="O421" s="213">
        <v>0</v>
      </c>
      <c r="P421" s="213">
        <v>45791</v>
      </c>
      <c r="Q421" s="211" t="s">
        <v>1879</v>
      </c>
      <c r="R421" s="211" t="s">
        <v>1880</v>
      </c>
      <c r="S421" s="213" t="s">
        <v>1863</v>
      </c>
      <c r="T421" s="213" t="s">
        <v>1864</v>
      </c>
      <c r="U421" s="213" t="s">
        <v>1865</v>
      </c>
      <c r="V421" s="213">
        <v>45273</v>
      </c>
      <c r="W421" s="213" t="s">
        <v>1866</v>
      </c>
      <c r="X421" s="211" t="s">
        <v>1867</v>
      </c>
      <c r="Y421" s="211">
        <v>0</v>
      </c>
      <c r="Z421" s="131">
        <f t="shared" si="129"/>
        <v>0</v>
      </c>
      <c r="AA421" s="131">
        <f t="shared" si="130"/>
        <v>0</v>
      </c>
      <c r="AB421" s="131">
        <f t="shared" si="131"/>
        <v>0</v>
      </c>
      <c r="AC421" s="131">
        <f t="shared" si="132"/>
        <v>0</v>
      </c>
      <c r="AD421" s="131">
        <f t="shared" si="133"/>
        <v>1</v>
      </c>
      <c r="AE421" s="127">
        <f t="shared" si="134"/>
        <v>0</v>
      </c>
      <c r="AF421" s="131">
        <f t="shared" si="135"/>
        <v>0</v>
      </c>
      <c r="AG421" s="131">
        <f t="shared" si="136"/>
        <v>0</v>
      </c>
      <c r="AH421" s="131">
        <f t="shared" si="137"/>
        <v>0</v>
      </c>
      <c r="AI421" s="131">
        <f t="shared" si="138"/>
        <v>0</v>
      </c>
      <c r="AJ421" s="132">
        <f t="shared" si="139"/>
        <v>4</v>
      </c>
      <c r="AK421" s="128">
        <f t="shared" si="140"/>
        <v>0</v>
      </c>
      <c r="AL421" s="40">
        <f t="shared" si="141"/>
        <v>0</v>
      </c>
      <c r="AM421" s="40">
        <f t="shared" si="142"/>
        <v>0</v>
      </c>
      <c r="AN421" s="40">
        <f t="shared" si="143"/>
        <v>0</v>
      </c>
      <c r="AO421" s="40">
        <f t="shared" si="144"/>
        <v>0</v>
      </c>
      <c r="AP421" s="76">
        <f t="shared" si="145"/>
        <v>1</v>
      </c>
      <c r="AQ421" s="127">
        <f t="shared" si="146"/>
        <v>0</v>
      </c>
      <c r="AR421" s="193">
        <v>1</v>
      </c>
      <c r="AS421" s="41">
        <f t="shared" si="147"/>
        <v>0</v>
      </c>
      <c r="AT421" s="40">
        <v>2.25</v>
      </c>
      <c r="AU421" s="146"/>
      <c r="AV421" s="146"/>
      <c r="AW421" s="146"/>
      <c r="AX421" s="146"/>
      <c r="AY421" s="146"/>
      <c r="AZ421" s="146"/>
      <c r="BA421" s="146"/>
      <c r="BB421" s="146"/>
      <c r="BC421" s="140" t="s">
        <v>1496</v>
      </c>
      <c r="BD421" s="32">
        <v>1</v>
      </c>
    </row>
    <row r="422" spans="1:56" s="152" customFormat="1" ht="54">
      <c r="A422" s="153" t="s">
        <v>1674</v>
      </c>
      <c r="B422" s="146" t="s">
        <v>20</v>
      </c>
      <c r="C422" s="146" t="s">
        <v>259</v>
      </c>
      <c r="D422" s="146">
        <v>156001</v>
      </c>
      <c r="E422" s="146" t="s">
        <v>1884</v>
      </c>
      <c r="F422" s="146" t="s">
        <v>270</v>
      </c>
      <c r="G422" s="146" t="s">
        <v>1676</v>
      </c>
      <c r="H422" s="146">
        <v>1</v>
      </c>
      <c r="I422" s="146">
        <v>2</v>
      </c>
      <c r="J422" s="146" t="s">
        <v>1779</v>
      </c>
      <c r="K422" s="187">
        <v>17157372.609999999</v>
      </c>
      <c r="L422" s="211">
        <v>13430612.1</v>
      </c>
      <c r="M422" s="211" t="s">
        <v>185</v>
      </c>
      <c r="N422" s="212">
        <v>1</v>
      </c>
      <c r="O422" s="213" t="s">
        <v>1885</v>
      </c>
      <c r="P422" s="213" t="s">
        <v>1886</v>
      </c>
      <c r="Q422" s="211" t="s">
        <v>1887</v>
      </c>
      <c r="R422" s="211" t="s">
        <v>1887</v>
      </c>
      <c r="S422" s="213" t="s">
        <v>1888</v>
      </c>
      <c r="T422" s="213" t="s">
        <v>1889</v>
      </c>
      <c r="U422" s="213">
        <v>45475</v>
      </c>
      <c r="V422" s="213" t="s">
        <v>1890</v>
      </c>
      <c r="W422" s="213">
        <v>45570</v>
      </c>
      <c r="X422" s="211" t="s">
        <v>1891</v>
      </c>
      <c r="Y422" s="211" t="s">
        <v>1892</v>
      </c>
      <c r="Z422" s="131">
        <f t="shared" si="129"/>
        <v>0</v>
      </c>
      <c r="AA422" s="131">
        <f t="shared" si="130"/>
        <v>0</v>
      </c>
      <c r="AB422" s="131">
        <f t="shared" si="131"/>
        <v>0</v>
      </c>
      <c r="AC422" s="131">
        <f t="shared" si="132"/>
        <v>0</v>
      </c>
      <c r="AD422" s="131">
        <f t="shared" si="133"/>
        <v>1</v>
      </c>
      <c r="AE422" s="127">
        <f t="shared" si="134"/>
        <v>0</v>
      </c>
      <c r="AF422" s="131">
        <f t="shared" si="135"/>
        <v>0</v>
      </c>
      <c r="AG422" s="131">
        <f t="shared" si="136"/>
        <v>0</v>
      </c>
      <c r="AH422" s="131">
        <f t="shared" si="137"/>
        <v>0</v>
      </c>
      <c r="AI422" s="131">
        <f t="shared" si="138"/>
        <v>0</v>
      </c>
      <c r="AJ422" s="132">
        <f t="shared" si="139"/>
        <v>2</v>
      </c>
      <c r="AK422" s="128">
        <f t="shared" si="140"/>
        <v>0</v>
      </c>
      <c r="AL422" s="40">
        <f t="shared" si="141"/>
        <v>0</v>
      </c>
      <c r="AM422" s="40">
        <f t="shared" si="142"/>
        <v>0</v>
      </c>
      <c r="AN422" s="40">
        <f t="shared" si="143"/>
        <v>0</v>
      </c>
      <c r="AO422" s="40">
        <f t="shared" si="144"/>
        <v>0</v>
      </c>
      <c r="AP422" s="76">
        <f t="shared" si="145"/>
        <v>1</v>
      </c>
      <c r="AQ422" s="127">
        <f t="shared" si="146"/>
        <v>0</v>
      </c>
      <c r="AR422" s="193">
        <v>0.94550000000000001</v>
      </c>
      <c r="AS422" s="41">
        <f t="shared" si="147"/>
        <v>5.4499999999999993E-2</v>
      </c>
      <c r="AT422" s="156">
        <v>5.25</v>
      </c>
      <c r="AU422" s="146"/>
      <c r="AV422" s="146"/>
      <c r="AW422" s="146"/>
      <c r="AX422" s="146"/>
      <c r="AY422" s="146"/>
      <c r="AZ422" s="146"/>
      <c r="BA422" s="146"/>
      <c r="BB422" s="146"/>
      <c r="BC422" s="140" t="s">
        <v>1496</v>
      </c>
      <c r="BD422" s="32">
        <v>1</v>
      </c>
    </row>
    <row r="423" spans="1:56" s="152" customFormat="1" ht="54">
      <c r="A423" s="153" t="s">
        <v>1674</v>
      </c>
      <c r="B423" s="146" t="s">
        <v>20</v>
      </c>
      <c r="C423" s="146" t="s">
        <v>272</v>
      </c>
      <c r="D423" s="146">
        <v>156510</v>
      </c>
      <c r="E423" s="146" t="s">
        <v>1893</v>
      </c>
      <c r="F423" s="146" t="s">
        <v>274</v>
      </c>
      <c r="G423" s="146" t="s">
        <v>1676</v>
      </c>
      <c r="H423" s="146">
        <v>1</v>
      </c>
      <c r="I423" s="146">
        <v>2</v>
      </c>
      <c r="J423" s="146" t="s">
        <v>1779</v>
      </c>
      <c r="K423" s="187">
        <v>11267016.460000001</v>
      </c>
      <c r="L423" s="211">
        <v>10547583.26</v>
      </c>
      <c r="M423" s="211" t="s">
        <v>90</v>
      </c>
      <c r="N423" s="212">
        <v>1</v>
      </c>
      <c r="O423" s="213">
        <v>45553</v>
      </c>
      <c r="P423" s="213">
        <v>0</v>
      </c>
      <c r="Q423" s="211" t="s">
        <v>1894</v>
      </c>
      <c r="R423" s="211" t="s">
        <v>1895</v>
      </c>
      <c r="S423" s="213">
        <v>45283</v>
      </c>
      <c r="T423" s="213">
        <v>45289</v>
      </c>
      <c r="U423" s="213">
        <v>45302</v>
      </c>
      <c r="V423" s="213">
        <v>45337</v>
      </c>
      <c r="W423" s="213">
        <v>45448</v>
      </c>
      <c r="X423" s="211" t="s">
        <v>1896</v>
      </c>
      <c r="Y423" s="211" t="s">
        <v>1897</v>
      </c>
      <c r="Z423" s="131">
        <f t="shared" si="129"/>
        <v>0</v>
      </c>
      <c r="AA423" s="131">
        <f t="shared" si="130"/>
        <v>0</v>
      </c>
      <c r="AB423" s="131">
        <f t="shared" si="131"/>
        <v>0</v>
      </c>
      <c r="AC423" s="131">
        <f t="shared" si="132"/>
        <v>0</v>
      </c>
      <c r="AD423" s="131">
        <f t="shared" si="133"/>
        <v>1</v>
      </c>
      <c r="AE423" s="127">
        <f t="shared" si="134"/>
        <v>0</v>
      </c>
      <c r="AF423" s="131">
        <f t="shared" si="135"/>
        <v>0</v>
      </c>
      <c r="AG423" s="131">
        <f t="shared" si="136"/>
        <v>0</v>
      </c>
      <c r="AH423" s="131">
        <f t="shared" si="137"/>
        <v>0</v>
      </c>
      <c r="AI423" s="131">
        <f t="shared" si="138"/>
        <v>0</v>
      </c>
      <c r="AJ423" s="132">
        <f t="shared" si="139"/>
        <v>2</v>
      </c>
      <c r="AK423" s="128">
        <f t="shared" si="140"/>
        <v>0</v>
      </c>
      <c r="AL423" s="40">
        <f t="shared" si="141"/>
        <v>0</v>
      </c>
      <c r="AM423" s="40">
        <f t="shared" si="142"/>
        <v>0</v>
      </c>
      <c r="AN423" s="40">
        <f t="shared" si="143"/>
        <v>0</v>
      </c>
      <c r="AO423" s="40">
        <f t="shared" si="144"/>
        <v>0</v>
      </c>
      <c r="AP423" s="76">
        <f t="shared" si="145"/>
        <v>1</v>
      </c>
      <c r="AQ423" s="127">
        <f t="shared" si="146"/>
        <v>0</v>
      </c>
      <c r="AR423" s="193">
        <v>0.95</v>
      </c>
      <c r="AS423" s="41">
        <f t="shared" si="147"/>
        <v>5.0000000000000044E-2</v>
      </c>
      <c r="AT423" s="156">
        <v>5.25</v>
      </c>
      <c r="AU423" s="146"/>
      <c r="AV423" s="146"/>
      <c r="AW423" s="146"/>
      <c r="AX423" s="146"/>
      <c r="AY423" s="146"/>
      <c r="AZ423" s="146"/>
      <c r="BA423" s="146"/>
      <c r="BB423" s="146"/>
      <c r="BC423" s="140" t="s">
        <v>1496</v>
      </c>
      <c r="BD423" s="32">
        <v>1</v>
      </c>
    </row>
    <row r="424" spans="1:56" s="152" customFormat="1" ht="54">
      <c r="A424" s="153" t="s">
        <v>1674</v>
      </c>
      <c r="B424" s="146" t="s">
        <v>21</v>
      </c>
      <c r="C424" s="146" t="s">
        <v>624</v>
      </c>
      <c r="D424" s="146">
        <v>158519</v>
      </c>
      <c r="E424" s="146" t="s">
        <v>1898</v>
      </c>
      <c r="F424" s="146" t="s">
        <v>626</v>
      </c>
      <c r="G424" s="146" t="s">
        <v>1770</v>
      </c>
      <c r="H424" s="146">
        <v>1</v>
      </c>
      <c r="I424" s="146">
        <v>2</v>
      </c>
      <c r="J424" s="146" t="s">
        <v>1779</v>
      </c>
      <c r="K424" s="187">
        <v>18181818.18</v>
      </c>
      <c r="L424" s="211">
        <v>17959590.649999999</v>
      </c>
      <c r="M424" s="211" t="s">
        <v>90</v>
      </c>
      <c r="N424" s="212">
        <v>1</v>
      </c>
      <c r="O424" s="213">
        <v>45665</v>
      </c>
      <c r="P424" s="213">
        <v>45646</v>
      </c>
      <c r="Q424" s="211" t="s">
        <v>1899</v>
      </c>
      <c r="R424" s="211" t="s">
        <v>1900</v>
      </c>
      <c r="S424" s="213">
        <v>45265</v>
      </c>
      <c r="T424" s="213">
        <v>45274</v>
      </c>
      <c r="U424" s="213">
        <v>45287</v>
      </c>
      <c r="V424" s="213">
        <v>45299</v>
      </c>
      <c r="W424" s="213">
        <v>45448</v>
      </c>
      <c r="X424" s="211" t="s">
        <v>1901</v>
      </c>
      <c r="Y424" s="211">
        <v>0</v>
      </c>
      <c r="Z424" s="131">
        <f t="shared" si="129"/>
        <v>0</v>
      </c>
      <c r="AA424" s="131">
        <f t="shared" si="130"/>
        <v>0</v>
      </c>
      <c r="AB424" s="131">
        <f t="shared" si="131"/>
        <v>0</v>
      </c>
      <c r="AC424" s="131">
        <f t="shared" si="132"/>
        <v>0</v>
      </c>
      <c r="AD424" s="131">
        <f t="shared" si="133"/>
        <v>1</v>
      </c>
      <c r="AE424" s="127">
        <f t="shared" si="134"/>
        <v>0</v>
      </c>
      <c r="AF424" s="131">
        <f t="shared" si="135"/>
        <v>0</v>
      </c>
      <c r="AG424" s="131">
        <f t="shared" si="136"/>
        <v>0</v>
      </c>
      <c r="AH424" s="131">
        <f t="shared" si="137"/>
        <v>0</v>
      </c>
      <c r="AI424" s="131">
        <f t="shared" si="138"/>
        <v>0</v>
      </c>
      <c r="AJ424" s="132">
        <f t="shared" si="139"/>
        <v>2</v>
      </c>
      <c r="AK424" s="128">
        <f t="shared" si="140"/>
        <v>0</v>
      </c>
      <c r="AL424" s="40">
        <f t="shared" si="141"/>
        <v>0</v>
      </c>
      <c r="AM424" s="40">
        <f t="shared" si="142"/>
        <v>0</v>
      </c>
      <c r="AN424" s="40">
        <f t="shared" si="143"/>
        <v>0</v>
      </c>
      <c r="AO424" s="40">
        <f t="shared" si="144"/>
        <v>0</v>
      </c>
      <c r="AP424" s="76">
        <f t="shared" si="145"/>
        <v>1</v>
      </c>
      <c r="AQ424" s="127">
        <f t="shared" si="146"/>
        <v>0</v>
      </c>
      <c r="AR424" s="193">
        <v>1</v>
      </c>
      <c r="AS424" s="41">
        <f t="shared" si="147"/>
        <v>0</v>
      </c>
      <c r="AT424" s="156">
        <v>12.24</v>
      </c>
      <c r="AU424" s="146"/>
      <c r="AV424" s="146"/>
      <c r="AW424" s="146"/>
      <c r="AX424" s="146"/>
      <c r="AY424" s="146"/>
      <c r="AZ424" s="146"/>
      <c r="BA424" s="146"/>
      <c r="BB424" s="146"/>
      <c r="BC424" s="140" t="s">
        <v>1496</v>
      </c>
      <c r="BD424" s="32">
        <v>1</v>
      </c>
    </row>
    <row r="425" spans="1:56" s="152" customFormat="1" ht="72">
      <c r="A425" s="153" t="s">
        <v>1674</v>
      </c>
      <c r="B425" s="146" t="s">
        <v>21</v>
      </c>
      <c r="C425" s="146" t="s">
        <v>629</v>
      </c>
      <c r="D425" s="146">
        <v>105296</v>
      </c>
      <c r="E425" s="146" t="s">
        <v>1902</v>
      </c>
      <c r="F425" s="146" t="s">
        <v>631</v>
      </c>
      <c r="G425" s="146" t="s">
        <v>1770</v>
      </c>
      <c r="H425" s="146">
        <v>1</v>
      </c>
      <c r="I425" s="146">
        <v>2</v>
      </c>
      <c r="J425" s="146" t="s">
        <v>1779</v>
      </c>
      <c r="K425" s="187">
        <v>14568887.399999999</v>
      </c>
      <c r="L425" s="211">
        <v>14370537.84</v>
      </c>
      <c r="M425" s="211" t="s">
        <v>151</v>
      </c>
      <c r="N425" s="212">
        <v>1</v>
      </c>
      <c r="O425" s="213">
        <v>45669</v>
      </c>
      <c r="P425" s="213">
        <v>45727</v>
      </c>
      <c r="Q425" s="211" t="s">
        <v>1903</v>
      </c>
      <c r="R425" s="211" t="s">
        <v>1904</v>
      </c>
      <c r="S425" s="213">
        <v>45359</v>
      </c>
      <c r="T425" s="213">
        <v>45371</v>
      </c>
      <c r="U425" s="213">
        <v>45384</v>
      </c>
      <c r="V425" s="213">
        <v>45434</v>
      </c>
      <c r="W425" s="213">
        <v>45519</v>
      </c>
      <c r="X425" s="211" t="s">
        <v>1905</v>
      </c>
      <c r="Y425" s="211">
        <v>0</v>
      </c>
      <c r="Z425" s="131">
        <f t="shared" si="129"/>
        <v>0</v>
      </c>
      <c r="AA425" s="131">
        <f t="shared" si="130"/>
        <v>0</v>
      </c>
      <c r="AB425" s="131">
        <f t="shared" si="131"/>
        <v>0</v>
      </c>
      <c r="AC425" s="131">
        <f t="shared" si="132"/>
        <v>0</v>
      </c>
      <c r="AD425" s="131">
        <f t="shared" si="133"/>
        <v>1</v>
      </c>
      <c r="AE425" s="127">
        <f t="shared" si="134"/>
        <v>0</v>
      </c>
      <c r="AF425" s="131">
        <f t="shared" si="135"/>
        <v>0</v>
      </c>
      <c r="AG425" s="131">
        <f t="shared" si="136"/>
        <v>0</v>
      </c>
      <c r="AH425" s="131">
        <f t="shared" si="137"/>
        <v>0</v>
      </c>
      <c r="AI425" s="131">
        <f t="shared" si="138"/>
        <v>0</v>
      </c>
      <c r="AJ425" s="132">
        <f t="shared" si="139"/>
        <v>2</v>
      </c>
      <c r="AK425" s="128">
        <f t="shared" si="140"/>
        <v>0</v>
      </c>
      <c r="AL425" s="40">
        <f t="shared" si="141"/>
        <v>0</v>
      </c>
      <c r="AM425" s="40">
        <f t="shared" si="142"/>
        <v>0</v>
      </c>
      <c r="AN425" s="40">
        <f t="shared" si="143"/>
        <v>0</v>
      </c>
      <c r="AO425" s="40">
        <f t="shared" si="144"/>
        <v>0</v>
      </c>
      <c r="AP425" s="76">
        <f t="shared" si="145"/>
        <v>1</v>
      </c>
      <c r="AQ425" s="127">
        <f t="shared" si="146"/>
        <v>0</v>
      </c>
      <c r="AR425" s="193">
        <v>1</v>
      </c>
      <c r="AS425" s="41">
        <f t="shared" si="147"/>
        <v>0</v>
      </c>
      <c r="AT425" s="156">
        <v>3.25</v>
      </c>
      <c r="AU425" s="146"/>
      <c r="AV425" s="146"/>
      <c r="AW425" s="146"/>
      <c r="AX425" s="146"/>
      <c r="AY425" s="146"/>
      <c r="AZ425" s="146"/>
      <c r="BA425" s="146"/>
      <c r="BB425" s="146"/>
      <c r="BC425" s="140" t="s">
        <v>1496</v>
      </c>
      <c r="BD425" s="32">
        <v>1</v>
      </c>
    </row>
    <row r="426" spans="1:56" s="152" customFormat="1" ht="54">
      <c r="A426" s="153" t="s">
        <v>1674</v>
      </c>
      <c r="B426" s="146" t="s">
        <v>21</v>
      </c>
      <c r="C426" s="146" t="s">
        <v>629</v>
      </c>
      <c r="D426" s="146">
        <v>159020</v>
      </c>
      <c r="E426" s="146" t="s">
        <v>1906</v>
      </c>
      <c r="F426" s="146" t="s">
        <v>1438</v>
      </c>
      <c r="G426" s="146" t="s">
        <v>1907</v>
      </c>
      <c r="H426" s="146">
        <v>1</v>
      </c>
      <c r="I426" s="146">
        <v>2</v>
      </c>
      <c r="J426" s="146" t="s">
        <v>1779</v>
      </c>
      <c r="K426" s="187">
        <v>17167389.490000002</v>
      </c>
      <c r="L426" s="211">
        <v>16942768.530000001</v>
      </c>
      <c r="M426" s="211" t="s">
        <v>151</v>
      </c>
      <c r="N426" s="212">
        <v>1</v>
      </c>
      <c r="O426" s="213">
        <v>45669</v>
      </c>
      <c r="P426" s="213">
        <v>45727</v>
      </c>
      <c r="Q426" s="211" t="s">
        <v>1903</v>
      </c>
      <c r="R426" s="211" t="s">
        <v>1908</v>
      </c>
      <c r="S426" s="213">
        <v>45359</v>
      </c>
      <c r="T426" s="213">
        <v>45371</v>
      </c>
      <c r="U426" s="213">
        <v>45384</v>
      </c>
      <c r="V426" s="213">
        <v>45434</v>
      </c>
      <c r="W426" s="213">
        <v>45519</v>
      </c>
      <c r="X426" s="211" t="s">
        <v>1909</v>
      </c>
      <c r="Y426" s="211">
        <v>0</v>
      </c>
      <c r="Z426" s="131">
        <f t="shared" si="129"/>
        <v>0</v>
      </c>
      <c r="AA426" s="131">
        <f t="shared" si="130"/>
        <v>0</v>
      </c>
      <c r="AB426" s="131">
        <f t="shared" si="131"/>
        <v>0</v>
      </c>
      <c r="AC426" s="131">
        <f t="shared" si="132"/>
        <v>0</v>
      </c>
      <c r="AD426" s="131">
        <f t="shared" si="133"/>
        <v>1</v>
      </c>
      <c r="AE426" s="127">
        <f t="shared" si="134"/>
        <v>0</v>
      </c>
      <c r="AF426" s="131">
        <f t="shared" si="135"/>
        <v>0</v>
      </c>
      <c r="AG426" s="131">
        <f t="shared" si="136"/>
        <v>0</v>
      </c>
      <c r="AH426" s="131">
        <f t="shared" si="137"/>
        <v>0</v>
      </c>
      <c r="AI426" s="131">
        <f t="shared" si="138"/>
        <v>0</v>
      </c>
      <c r="AJ426" s="132">
        <f t="shared" si="139"/>
        <v>2</v>
      </c>
      <c r="AK426" s="128">
        <f t="shared" si="140"/>
        <v>0</v>
      </c>
      <c r="AL426" s="40">
        <f t="shared" si="141"/>
        <v>0</v>
      </c>
      <c r="AM426" s="40">
        <f t="shared" si="142"/>
        <v>0</v>
      </c>
      <c r="AN426" s="40">
        <f t="shared" si="143"/>
        <v>0</v>
      </c>
      <c r="AO426" s="40">
        <f t="shared" si="144"/>
        <v>0</v>
      </c>
      <c r="AP426" s="76">
        <f t="shared" si="145"/>
        <v>1</v>
      </c>
      <c r="AQ426" s="127">
        <f t="shared" si="146"/>
        <v>0</v>
      </c>
      <c r="AR426" s="193">
        <v>1</v>
      </c>
      <c r="AS426" s="41">
        <f t="shared" si="147"/>
        <v>0</v>
      </c>
      <c r="AT426" s="156">
        <v>3.25</v>
      </c>
      <c r="AU426" s="146"/>
      <c r="AV426" s="146"/>
      <c r="AW426" s="146"/>
      <c r="AX426" s="146"/>
      <c r="AY426" s="146"/>
      <c r="AZ426" s="146"/>
      <c r="BA426" s="146"/>
      <c r="BB426" s="146"/>
      <c r="BC426" s="140" t="s">
        <v>1496</v>
      </c>
      <c r="BD426" s="32">
        <v>1</v>
      </c>
    </row>
    <row r="427" spans="1:56" s="152" customFormat="1" ht="54">
      <c r="A427" s="153" t="s">
        <v>1674</v>
      </c>
      <c r="B427" s="146" t="s">
        <v>21</v>
      </c>
      <c r="C427" s="146" t="s">
        <v>629</v>
      </c>
      <c r="D427" s="146">
        <v>105594</v>
      </c>
      <c r="E427" s="146" t="s">
        <v>1910</v>
      </c>
      <c r="F427" s="146" t="s">
        <v>1911</v>
      </c>
      <c r="G427" s="146" t="s">
        <v>1907</v>
      </c>
      <c r="H427" s="146">
        <v>1</v>
      </c>
      <c r="I427" s="146">
        <v>2</v>
      </c>
      <c r="J427" s="146" t="s">
        <v>1779</v>
      </c>
      <c r="K427" s="187">
        <v>17167389.490000002</v>
      </c>
      <c r="L427" s="211">
        <v>16832451.48</v>
      </c>
      <c r="M427" s="211" t="s">
        <v>151</v>
      </c>
      <c r="N427" s="212">
        <v>1</v>
      </c>
      <c r="O427" s="213">
        <v>45662</v>
      </c>
      <c r="P427" s="213">
        <v>45624</v>
      </c>
      <c r="Q427" s="211" t="s">
        <v>1903</v>
      </c>
      <c r="R427" s="211" t="s">
        <v>1912</v>
      </c>
      <c r="S427" s="213">
        <v>45359</v>
      </c>
      <c r="T427" s="213">
        <v>45371</v>
      </c>
      <c r="U427" s="213">
        <v>45384</v>
      </c>
      <c r="V427" s="213">
        <v>45434</v>
      </c>
      <c r="W427" s="213">
        <v>45512</v>
      </c>
      <c r="X427" s="211" t="s">
        <v>1913</v>
      </c>
      <c r="Y427" s="211">
        <v>0</v>
      </c>
      <c r="Z427" s="131">
        <f t="shared" si="129"/>
        <v>0</v>
      </c>
      <c r="AA427" s="131">
        <f t="shared" si="130"/>
        <v>0</v>
      </c>
      <c r="AB427" s="131">
        <f t="shared" si="131"/>
        <v>0</v>
      </c>
      <c r="AC427" s="131">
        <f t="shared" si="132"/>
        <v>0</v>
      </c>
      <c r="AD427" s="131">
        <f t="shared" si="133"/>
        <v>1</v>
      </c>
      <c r="AE427" s="127">
        <f t="shared" si="134"/>
        <v>0</v>
      </c>
      <c r="AF427" s="131">
        <f t="shared" si="135"/>
        <v>0</v>
      </c>
      <c r="AG427" s="131">
        <f t="shared" si="136"/>
        <v>0</v>
      </c>
      <c r="AH427" s="131">
        <f t="shared" si="137"/>
        <v>0</v>
      </c>
      <c r="AI427" s="131">
        <f t="shared" si="138"/>
        <v>0</v>
      </c>
      <c r="AJ427" s="132">
        <f t="shared" si="139"/>
        <v>2</v>
      </c>
      <c r="AK427" s="128">
        <f t="shared" si="140"/>
        <v>0</v>
      </c>
      <c r="AL427" s="40">
        <f t="shared" si="141"/>
        <v>0</v>
      </c>
      <c r="AM427" s="40">
        <f t="shared" si="142"/>
        <v>0</v>
      </c>
      <c r="AN427" s="40">
        <f t="shared" si="143"/>
        <v>0</v>
      </c>
      <c r="AO427" s="40">
        <f t="shared" si="144"/>
        <v>0</v>
      </c>
      <c r="AP427" s="76">
        <f t="shared" si="145"/>
        <v>1</v>
      </c>
      <c r="AQ427" s="127">
        <f t="shared" si="146"/>
        <v>0</v>
      </c>
      <c r="AR427" s="193">
        <v>1</v>
      </c>
      <c r="AS427" s="41">
        <f t="shared" si="147"/>
        <v>0</v>
      </c>
      <c r="AT427" s="156">
        <v>12.24</v>
      </c>
      <c r="AU427" s="146"/>
      <c r="AV427" s="146"/>
      <c r="AW427" s="146"/>
      <c r="AX427" s="146"/>
      <c r="AY427" s="146"/>
      <c r="AZ427" s="146"/>
      <c r="BA427" s="146"/>
      <c r="BB427" s="146"/>
      <c r="BC427" s="140" t="s">
        <v>1411</v>
      </c>
      <c r="BD427" s="32">
        <v>1</v>
      </c>
    </row>
    <row r="428" spans="1:56" s="152" customFormat="1" ht="54">
      <c r="A428" s="153" t="s">
        <v>1674</v>
      </c>
      <c r="B428" s="146" t="s">
        <v>21</v>
      </c>
      <c r="C428" s="146" t="s">
        <v>633</v>
      </c>
      <c r="D428" s="146">
        <v>502153</v>
      </c>
      <c r="E428" s="146" t="s">
        <v>1914</v>
      </c>
      <c r="F428" s="146" t="s">
        <v>1915</v>
      </c>
      <c r="G428" s="146" t="s">
        <v>1791</v>
      </c>
      <c r="H428" s="146">
        <v>1</v>
      </c>
      <c r="I428" s="146">
        <v>6</v>
      </c>
      <c r="J428" s="146" t="s">
        <v>1916</v>
      </c>
      <c r="K428" s="187">
        <v>17171717.170000002</v>
      </c>
      <c r="L428" s="211">
        <v>16961394.449999999</v>
      </c>
      <c r="M428" s="211" t="s">
        <v>90</v>
      </c>
      <c r="N428" s="212">
        <v>1</v>
      </c>
      <c r="O428" s="213">
        <v>45662</v>
      </c>
      <c r="P428" s="213">
        <v>45660</v>
      </c>
      <c r="Q428" s="211" t="s">
        <v>1917</v>
      </c>
      <c r="R428" s="211" t="s">
        <v>1917</v>
      </c>
      <c r="S428" s="213">
        <v>45246</v>
      </c>
      <c r="T428" s="213">
        <v>45254</v>
      </c>
      <c r="U428" s="213">
        <v>45266</v>
      </c>
      <c r="V428" s="213">
        <v>45436</v>
      </c>
      <c r="W428" s="213">
        <v>45443</v>
      </c>
      <c r="X428" s="211" t="s">
        <v>1918</v>
      </c>
      <c r="Y428" s="211">
        <v>0</v>
      </c>
      <c r="Z428" s="131">
        <f t="shared" si="129"/>
        <v>0</v>
      </c>
      <c r="AA428" s="131">
        <f t="shared" si="130"/>
        <v>0</v>
      </c>
      <c r="AB428" s="131">
        <f t="shared" si="131"/>
        <v>0</v>
      </c>
      <c r="AC428" s="131">
        <f t="shared" si="132"/>
        <v>0</v>
      </c>
      <c r="AD428" s="131">
        <f t="shared" si="133"/>
        <v>1</v>
      </c>
      <c r="AE428" s="127">
        <f t="shared" si="134"/>
        <v>0</v>
      </c>
      <c r="AF428" s="131">
        <f t="shared" si="135"/>
        <v>0</v>
      </c>
      <c r="AG428" s="131">
        <f t="shared" si="136"/>
        <v>0</v>
      </c>
      <c r="AH428" s="131">
        <f t="shared" si="137"/>
        <v>0</v>
      </c>
      <c r="AI428" s="131">
        <f t="shared" si="138"/>
        <v>0</v>
      </c>
      <c r="AJ428" s="132">
        <f t="shared" si="139"/>
        <v>6</v>
      </c>
      <c r="AK428" s="128">
        <f t="shared" si="140"/>
        <v>0</v>
      </c>
      <c r="AL428" s="40">
        <f t="shared" si="141"/>
        <v>0</v>
      </c>
      <c r="AM428" s="40">
        <f t="shared" si="142"/>
        <v>0</v>
      </c>
      <c r="AN428" s="40">
        <f t="shared" si="143"/>
        <v>0</v>
      </c>
      <c r="AO428" s="40">
        <f t="shared" si="144"/>
        <v>0</v>
      </c>
      <c r="AP428" s="76">
        <f t="shared" si="145"/>
        <v>1</v>
      </c>
      <c r="AQ428" s="127">
        <f t="shared" si="146"/>
        <v>0</v>
      </c>
      <c r="AR428" s="193">
        <v>1</v>
      </c>
      <c r="AS428" s="41">
        <f t="shared" si="147"/>
        <v>0</v>
      </c>
      <c r="AT428" s="156">
        <v>1.25</v>
      </c>
      <c r="AU428" s="146"/>
      <c r="AV428" s="146"/>
      <c r="AW428" s="146"/>
      <c r="AX428" s="146"/>
      <c r="AY428" s="146"/>
      <c r="AZ428" s="146"/>
      <c r="BA428" s="146"/>
      <c r="BB428" s="146"/>
      <c r="BC428" s="140" t="s">
        <v>1496</v>
      </c>
      <c r="BD428" s="32">
        <v>0</v>
      </c>
    </row>
    <row r="429" spans="1:56" s="152" customFormat="1" ht="72">
      <c r="A429" s="153" t="s">
        <v>1674</v>
      </c>
      <c r="B429" s="146" t="s">
        <v>21</v>
      </c>
      <c r="C429" s="146" t="s">
        <v>633</v>
      </c>
      <c r="D429" s="146">
        <v>300939</v>
      </c>
      <c r="E429" s="146" t="s">
        <v>1919</v>
      </c>
      <c r="F429" s="146" t="s">
        <v>1920</v>
      </c>
      <c r="G429" s="146" t="s">
        <v>1709</v>
      </c>
      <c r="H429" s="146">
        <v>1</v>
      </c>
      <c r="I429" s="146">
        <v>6</v>
      </c>
      <c r="J429" s="146" t="s">
        <v>1921</v>
      </c>
      <c r="K429" s="187">
        <v>17171717.170000002</v>
      </c>
      <c r="L429" s="211">
        <v>16964878.390000001</v>
      </c>
      <c r="M429" s="211" t="s">
        <v>90</v>
      </c>
      <c r="N429" s="212">
        <v>1</v>
      </c>
      <c r="O429" s="213">
        <v>45656</v>
      </c>
      <c r="P429" s="213">
        <v>45635</v>
      </c>
      <c r="Q429" s="211" t="s">
        <v>1922</v>
      </c>
      <c r="R429" s="211" t="s">
        <v>1922</v>
      </c>
      <c r="S429" s="213">
        <v>45246</v>
      </c>
      <c r="T429" s="213">
        <v>45254</v>
      </c>
      <c r="U429" s="213">
        <v>45266</v>
      </c>
      <c r="V429" s="213">
        <v>45436</v>
      </c>
      <c r="W429" s="213">
        <v>45443</v>
      </c>
      <c r="X429" s="211" t="s">
        <v>1923</v>
      </c>
      <c r="Y429" s="211">
        <v>0</v>
      </c>
      <c r="Z429" s="131">
        <f t="shared" si="129"/>
        <v>0</v>
      </c>
      <c r="AA429" s="131">
        <f t="shared" si="130"/>
        <v>0</v>
      </c>
      <c r="AB429" s="131">
        <f t="shared" si="131"/>
        <v>0</v>
      </c>
      <c r="AC429" s="131">
        <f t="shared" si="132"/>
        <v>0</v>
      </c>
      <c r="AD429" s="131">
        <f t="shared" si="133"/>
        <v>1</v>
      </c>
      <c r="AE429" s="127">
        <f t="shared" si="134"/>
        <v>0</v>
      </c>
      <c r="AF429" s="131">
        <f t="shared" si="135"/>
        <v>0</v>
      </c>
      <c r="AG429" s="131">
        <f t="shared" si="136"/>
        <v>0</v>
      </c>
      <c r="AH429" s="131">
        <f t="shared" si="137"/>
        <v>0</v>
      </c>
      <c r="AI429" s="131">
        <f t="shared" si="138"/>
        <v>0</v>
      </c>
      <c r="AJ429" s="132">
        <f t="shared" si="139"/>
        <v>6</v>
      </c>
      <c r="AK429" s="128">
        <f t="shared" si="140"/>
        <v>0</v>
      </c>
      <c r="AL429" s="40">
        <f t="shared" si="141"/>
        <v>0</v>
      </c>
      <c r="AM429" s="40">
        <f t="shared" si="142"/>
        <v>0</v>
      </c>
      <c r="AN429" s="40">
        <f t="shared" si="143"/>
        <v>0</v>
      </c>
      <c r="AO429" s="40">
        <f t="shared" si="144"/>
        <v>0</v>
      </c>
      <c r="AP429" s="76">
        <f t="shared" si="145"/>
        <v>1</v>
      </c>
      <c r="AQ429" s="127">
        <f t="shared" si="146"/>
        <v>0</v>
      </c>
      <c r="AR429" s="193">
        <v>1</v>
      </c>
      <c r="AS429" s="41">
        <f t="shared" si="147"/>
        <v>0</v>
      </c>
      <c r="AT429" s="156">
        <v>12.24</v>
      </c>
      <c r="AU429" s="146"/>
      <c r="AV429" s="146"/>
      <c r="AW429" s="146"/>
      <c r="AX429" s="146"/>
      <c r="AY429" s="146"/>
      <c r="AZ429" s="146"/>
      <c r="BA429" s="146"/>
      <c r="BB429" s="146"/>
      <c r="BC429" s="140" t="s">
        <v>1496</v>
      </c>
      <c r="BD429" s="32">
        <v>0</v>
      </c>
    </row>
    <row r="430" spans="1:56" s="152" customFormat="1" ht="72">
      <c r="A430" s="153" t="s">
        <v>1674</v>
      </c>
      <c r="B430" s="146" t="s">
        <v>21</v>
      </c>
      <c r="C430" s="146" t="s">
        <v>637</v>
      </c>
      <c r="D430" s="146">
        <v>106552</v>
      </c>
      <c r="E430" s="146" t="s">
        <v>1924</v>
      </c>
      <c r="F430" s="146" t="s">
        <v>1925</v>
      </c>
      <c r="G430" s="146" t="s">
        <v>1770</v>
      </c>
      <c r="H430" s="146">
        <v>1</v>
      </c>
      <c r="I430" s="146">
        <v>4</v>
      </c>
      <c r="J430" s="146" t="s">
        <v>1926</v>
      </c>
      <c r="K430" s="187">
        <v>12791493.32</v>
      </c>
      <c r="L430" s="211">
        <v>8769144.6500000004</v>
      </c>
      <c r="M430" s="211" t="s">
        <v>514</v>
      </c>
      <c r="N430" s="212">
        <v>0.95</v>
      </c>
      <c r="O430" s="213">
        <v>45778</v>
      </c>
      <c r="P430" s="213">
        <v>0</v>
      </c>
      <c r="Q430" s="211">
        <v>0</v>
      </c>
      <c r="R430" s="211">
        <v>0</v>
      </c>
      <c r="S430" s="213">
        <v>0</v>
      </c>
      <c r="T430" s="213">
        <v>45446</v>
      </c>
      <c r="U430" s="213">
        <v>45460</v>
      </c>
      <c r="V430" s="213">
        <v>45471</v>
      </c>
      <c r="W430" s="213">
        <v>45553</v>
      </c>
      <c r="X430" s="211" t="s">
        <v>1927</v>
      </c>
      <c r="Y430" s="211">
        <v>0</v>
      </c>
      <c r="Z430" s="131">
        <f t="shared" si="129"/>
        <v>0</v>
      </c>
      <c r="AA430" s="131">
        <f t="shared" si="130"/>
        <v>0</v>
      </c>
      <c r="AB430" s="131">
        <f t="shared" si="131"/>
        <v>0</v>
      </c>
      <c r="AC430" s="131">
        <f t="shared" si="132"/>
        <v>1</v>
      </c>
      <c r="AD430" s="131">
        <f t="shared" si="133"/>
        <v>0</v>
      </c>
      <c r="AE430" s="127">
        <f t="shared" si="134"/>
        <v>0</v>
      </c>
      <c r="AF430" s="131">
        <f t="shared" si="135"/>
        <v>0</v>
      </c>
      <c r="AG430" s="131">
        <f t="shared" si="136"/>
        <v>0</v>
      </c>
      <c r="AH430" s="131">
        <f t="shared" si="137"/>
        <v>0</v>
      </c>
      <c r="AI430" s="131">
        <f t="shared" si="138"/>
        <v>4</v>
      </c>
      <c r="AJ430" s="132">
        <f t="shared" si="139"/>
        <v>0</v>
      </c>
      <c r="AK430" s="128">
        <f t="shared" si="140"/>
        <v>0</v>
      </c>
      <c r="AL430" s="40">
        <f t="shared" si="141"/>
        <v>0</v>
      </c>
      <c r="AM430" s="40">
        <f t="shared" si="142"/>
        <v>0</v>
      </c>
      <c r="AN430" s="40">
        <f t="shared" si="143"/>
        <v>0</v>
      </c>
      <c r="AO430" s="40">
        <f t="shared" si="144"/>
        <v>1</v>
      </c>
      <c r="AP430" s="76">
        <f t="shared" si="145"/>
        <v>0</v>
      </c>
      <c r="AQ430" s="127">
        <f t="shared" si="146"/>
        <v>0</v>
      </c>
      <c r="AR430" s="193">
        <v>0.85</v>
      </c>
      <c r="AS430" s="41">
        <f t="shared" si="147"/>
        <v>9.9999999999999978E-2</v>
      </c>
      <c r="AT430" s="146"/>
      <c r="AU430" s="146"/>
      <c r="AV430" s="146"/>
      <c r="AW430" s="146"/>
      <c r="AX430" s="146"/>
      <c r="AY430" s="146"/>
      <c r="AZ430" s="146"/>
      <c r="BA430" s="146"/>
      <c r="BB430" s="146"/>
      <c r="BC430" s="140" t="s">
        <v>1709</v>
      </c>
      <c r="BD430" s="32">
        <v>0</v>
      </c>
    </row>
    <row r="431" spans="1:56" s="152" customFormat="1" ht="54">
      <c r="A431" s="153" t="s">
        <v>1674</v>
      </c>
      <c r="B431" s="146" t="s">
        <v>21</v>
      </c>
      <c r="C431" s="146" t="s">
        <v>641</v>
      </c>
      <c r="D431" s="146">
        <v>106945</v>
      </c>
      <c r="E431" s="146" t="s">
        <v>1928</v>
      </c>
      <c r="F431" s="146" t="s">
        <v>1929</v>
      </c>
      <c r="G431" s="146" t="s">
        <v>1770</v>
      </c>
      <c r="H431" s="146">
        <v>1</v>
      </c>
      <c r="I431" s="146">
        <v>2</v>
      </c>
      <c r="J431" s="146" t="s">
        <v>1779</v>
      </c>
      <c r="K431" s="187">
        <v>17171717.170000002</v>
      </c>
      <c r="L431" s="211">
        <v>16950000</v>
      </c>
      <c r="M431" s="211" t="s">
        <v>151</v>
      </c>
      <c r="N431" s="212">
        <v>1</v>
      </c>
      <c r="O431" s="213">
        <v>45659</v>
      </c>
      <c r="P431" s="213">
        <v>45703</v>
      </c>
      <c r="Q431" s="211" t="s">
        <v>1930</v>
      </c>
      <c r="R431" s="211" t="s">
        <v>1931</v>
      </c>
      <c r="S431" s="213">
        <v>45253</v>
      </c>
      <c r="T431" s="213">
        <v>45259</v>
      </c>
      <c r="U431" s="213">
        <v>45271</v>
      </c>
      <c r="V431" s="213">
        <v>45278</v>
      </c>
      <c r="W431" s="213">
        <v>45449</v>
      </c>
      <c r="X431" s="211" t="s">
        <v>1918</v>
      </c>
      <c r="Y431" s="211">
        <v>0</v>
      </c>
      <c r="Z431" s="131">
        <f t="shared" si="129"/>
        <v>0</v>
      </c>
      <c r="AA431" s="131">
        <f t="shared" si="130"/>
        <v>0</v>
      </c>
      <c r="AB431" s="131">
        <f t="shared" si="131"/>
        <v>0</v>
      </c>
      <c r="AC431" s="131">
        <f t="shared" si="132"/>
        <v>0</v>
      </c>
      <c r="AD431" s="131">
        <f t="shared" si="133"/>
        <v>1</v>
      </c>
      <c r="AE431" s="127">
        <f t="shared" si="134"/>
        <v>0</v>
      </c>
      <c r="AF431" s="131">
        <f t="shared" si="135"/>
        <v>0</v>
      </c>
      <c r="AG431" s="131">
        <f t="shared" si="136"/>
        <v>0</v>
      </c>
      <c r="AH431" s="131">
        <f t="shared" si="137"/>
        <v>0</v>
      </c>
      <c r="AI431" s="131">
        <f t="shared" si="138"/>
        <v>0</v>
      </c>
      <c r="AJ431" s="132">
        <f t="shared" si="139"/>
        <v>2</v>
      </c>
      <c r="AK431" s="128">
        <f t="shared" si="140"/>
        <v>0</v>
      </c>
      <c r="AL431" s="40">
        <f t="shared" si="141"/>
        <v>0</v>
      </c>
      <c r="AM431" s="40">
        <f t="shared" si="142"/>
        <v>0</v>
      </c>
      <c r="AN431" s="40">
        <f t="shared" si="143"/>
        <v>0</v>
      </c>
      <c r="AO431" s="40">
        <f t="shared" si="144"/>
        <v>0</v>
      </c>
      <c r="AP431" s="76">
        <f t="shared" si="145"/>
        <v>1</v>
      </c>
      <c r="AQ431" s="127">
        <f t="shared" si="146"/>
        <v>0</v>
      </c>
      <c r="AR431" s="193">
        <v>1</v>
      </c>
      <c r="AS431" s="41">
        <f t="shared" si="147"/>
        <v>0</v>
      </c>
      <c r="AT431" s="156">
        <v>4.25</v>
      </c>
      <c r="AU431" s="146"/>
      <c r="AV431" s="146"/>
      <c r="AW431" s="146"/>
      <c r="AX431" s="146"/>
      <c r="AY431" s="146"/>
      <c r="AZ431" s="146"/>
      <c r="BA431" s="146"/>
      <c r="BB431" s="146"/>
      <c r="BC431" s="140" t="s">
        <v>1496</v>
      </c>
      <c r="BD431" s="32">
        <v>1</v>
      </c>
    </row>
    <row r="432" spans="1:56" s="152" customFormat="1" ht="54">
      <c r="A432" s="153" t="s">
        <v>1674</v>
      </c>
      <c r="B432" s="146" t="s">
        <v>21</v>
      </c>
      <c r="C432" s="146" t="s">
        <v>641</v>
      </c>
      <c r="D432" s="146">
        <v>106915</v>
      </c>
      <c r="E432" s="146" t="s">
        <v>1932</v>
      </c>
      <c r="F432" s="146" t="s">
        <v>1933</v>
      </c>
      <c r="G432" s="146" t="s">
        <v>1791</v>
      </c>
      <c r="H432" s="146">
        <v>1</v>
      </c>
      <c r="I432" s="146">
        <v>2</v>
      </c>
      <c r="J432" s="146" t="s">
        <v>1779</v>
      </c>
      <c r="K432" s="187">
        <v>17171717.170000002</v>
      </c>
      <c r="L432" s="211">
        <v>13378953.800000001</v>
      </c>
      <c r="M432" s="211" t="s">
        <v>151</v>
      </c>
      <c r="N432" s="212">
        <v>1</v>
      </c>
      <c r="O432" s="213">
        <v>45630</v>
      </c>
      <c r="P432" s="213">
        <v>45783</v>
      </c>
      <c r="Q432" s="211" t="s">
        <v>1930</v>
      </c>
      <c r="R432" s="211" t="s">
        <v>1934</v>
      </c>
      <c r="S432" s="213">
        <v>45253</v>
      </c>
      <c r="T432" s="213">
        <v>45259</v>
      </c>
      <c r="U432" s="213">
        <v>45271</v>
      </c>
      <c r="V432" s="213">
        <v>45278</v>
      </c>
      <c r="W432" s="213">
        <v>45450</v>
      </c>
      <c r="X432" s="211" t="s">
        <v>1935</v>
      </c>
      <c r="Y432" s="211">
        <v>0</v>
      </c>
      <c r="Z432" s="131">
        <f t="shared" si="129"/>
        <v>0</v>
      </c>
      <c r="AA432" s="131">
        <f t="shared" si="130"/>
        <v>0</v>
      </c>
      <c r="AB432" s="131">
        <f t="shared" si="131"/>
        <v>0</v>
      </c>
      <c r="AC432" s="131">
        <f t="shared" si="132"/>
        <v>0</v>
      </c>
      <c r="AD432" s="131">
        <f t="shared" si="133"/>
        <v>1</v>
      </c>
      <c r="AE432" s="127">
        <f t="shared" si="134"/>
        <v>0</v>
      </c>
      <c r="AF432" s="131">
        <f t="shared" si="135"/>
        <v>0</v>
      </c>
      <c r="AG432" s="131">
        <f t="shared" si="136"/>
        <v>0</v>
      </c>
      <c r="AH432" s="131">
        <f t="shared" si="137"/>
        <v>0</v>
      </c>
      <c r="AI432" s="131">
        <f t="shared" si="138"/>
        <v>0</v>
      </c>
      <c r="AJ432" s="132">
        <f t="shared" si="139"/>
        <v>2</v>
      </c>
      <c r="AK432" s="128">
        <f t="shared" si="140"/>
        <v>0</v>
      </c>
      <c r="AL432" s="40">
        <f t="shared" si="141"/>
        <v>0</v>
      </c>
      <c r="AM432" s="40">
        <f t="shared" si="142"/>
        <v>0</v>
      </c>
      <c r="AN432" s="40">
        <f t="shared" si="143"/>
        <v>0</v>
      </c>
      <c r="AO432" s="40">
        <f t="shared" si="144"/>
        <v>0</v>
      </c>
      <c r="AP432" s="76">
        <f t="shared" si="145"/>
        <v>1</v>
      </c>
      <c r="AQ432" s="127">
        <f t="shared" si="146"/>
        <v>0</v>
      </c>
      <c r="AR432" s="193">
        <v>1</v>
      </c>
      <c r="AS432" s="41">
        <f t="shared" si="147"/>
        <v>0</v>
      </c>
      <c r="AT432" s="156">
        <v>4.25</v>
      </c>
      <c r="AU432" s="146"/>
      <c r="AV432" s="146"/>
      <c r="AW432" s="146"/>
      <c r="AX432" s="146"/>
      <c r="AY432" s="146"/>
      <c r="AZ432" s="146"/>
      <c r="BA432" s="146"/>
      <c r="BB432" s="146"/>
      <c r="BC432" s="140" t="s">
        <v>1701</v>
      </c>
      <c r="BD432" s="32">
        <v>1</v>
      </c>
    </row>
    <row r="433" spans="1:56" s="152" customFormat="1" ht="72">
      <c r="A433" s="153" t="s">
        <v>1674</v>
      </c>
      <c r="B433" s="146" t="s">
        <v>22</v>
      </c>
      <c r="C433" s="146" t="s">
        <v>1086</v>
      </c>
      <c r="D433" s="146">
        <v>107828</v>
      </c>
      <c r="E433" s="146" t="s">
        <v>1936</v>
      </c>
      <c r="F433" s="146" t="s">
        <v>1937</v>
      </c>
      <c r="G433" s="146" t="s">
        <v>1770</v>
      </c>
      <c r="H433" s="146">
        <v>1</v>
      </c>
      <c r="I433" s="146">
        <v>2</v>
      </c>
      <c r="J433" s="146" t="s">
        <v>1938</v>
      </c>
      <c r="K433" s="187">
        <v>18412863.760000002</v>
      </c>
      <c r="L433" s="211">
        <v>17900000</v>
      </c>
      <c r="M433" s="211" t="s">
        <v>514</v>
      </c>
      <c r="N433" s="212">
        <v>0.35</v>
      </c>
      <c r="O433" s="213">
        <v>45873</v>
      </c>
      <c r="P433" s="213" t="s">
        <v>649</v>
      </c>
      <c r="Q433" s="211" t="s">
        <v>1939</v>
      </c>
      <c r="R433" s="211" t="s">
        <v>1939</v>
      </c>
      <c r="S433" s="213" t="s">
        <v>1940</v>
      </c>
      <c r="T433" s="213">
        <v>45461</v>
      </c>
      <c r="U433" s="213">
        <v>45474</v>
      </c>
      <c r="V433" s="213">
        <v>45490</v>
      </c>
      <c r="W433" s="213">
        <v>45687</v>
      </c>
      <c r="X433" s="211" t="s">
        <v>1085</v>
      </c>
      <c r="Y433" s="211">
        <v>0</v>
      </c>
      <c r="Z433" s="131">
        <f t="shared" si="129"/>
        <v>0</v>
      </c>
      <c r="AA433" s="131">
        <f t="shared" si="130"/>
        <v>0</v>
      </c>
      <c r="AB433" s="131">
        <f t="shared" si="131"/>
        <v>0</v>
      </c>
      <c r="AC433" s="131">
        <f t="shared" si="132"/>
        <v>1</v>
      </c>
      <c r="AD433" s="131">
        <f t="shared" si="133"/>
        <v>0</v>
      </c>
      <c r="AE433" s="127">
        <f t="shared" si="134"/>
        <v>0</v>
      </c>
      <c r="AF433" s="131">
        <f t="shared" si="135"/>
        <v>0</v>
      </c>
      <c r="AG433" s="131">
        <f t="shared" si="136"/>
        <v>0</v>
      </c>
      <c r="AH433" s="131">
        <f t="shared" si="137"/>
        <v>0</v>
      </c>
      <c r="AI433" s="131">
        <f t="shared" si="138"/>
        <v>2</v>
      </c>
      <c r="AJ433" s="132">
        <f t="shared" si="139"/>
        <v>0</v>
      </c>
      <c r="AK433" s="128">
        <f t="shared" si="140"/>
        <v>0</v>
      </c>
      <c r="AL433" s="40">
        <f t="shared" si="141"/>
        <v>0</v>
      </c>
      <c r="AM433" s="40">
        <f t="shared" si="142"/>
        <v>0</v>
      </c>
      <c r="AN433" s="40">
        <f t="shared" si="143"/>
        <v>0</v>
      </c>
      <c r="AO433" s="40">
        <f t="shared" si="144"/>
        <v>1</v>
      </c>
      <c r="AP433" s="76">
        <f t="shared" si="145"/>
        <v>0</v>
      </c>
      <c r="AQ433" s="127">
        <f t="shared" si="146"/>
        <v>0</v>
      </c>
      <c r="AR433" s="193">
        <v>0</v>
      </c>
      <c r="AS433" s="41">
        <f t="shared" si="147"/>
        <v>0.35</v>
      </c>
      <c r="AT433" s="146"/>
      <c r="AU433" s="146"/>
      <c r="AV433" s="146"/>
      <c r="AW433" s="146"/>
      <c r="AX433" s="146"/>
      <c r="AY433" s="146"/>
      <c r="AZ433" s="146"/>
      <c r="BA433" s="146"/>
      <c r="BB433" s="146"/>
      <c r="BC433" s="140" t="s">
        <v>1496</v>
      </c>
      <c r="BD433" s="32">
        <v>1</v>
      </c>
    </row>
    <row r="434" spans="1:56" s="152" customFormat="1" ht="72">
      <c r="A434" s="153" t="s">
        <v>1674</v>
      </c>
      <c r="B434" s="146" t="s">
        <v>22</v>
      </c>
      <c r="C434" s="146" t="s">
        <v>1086</v>
      </c>
      <c r="D434" s="146">
        <v>107583</v>
      </c>
      <c r="E434" s="146" t="s">
        <v>1941</v>
      </c>
      <c r="F434" s="146" t="s">
        <v>1239</v>
      </c>
      <c r="G434" s="146" t="s">
        <v>1871</v>
      </c>
      <c r="H434" s="146">
        <v>1</v>
      </c>
      <c r="I434" s="146">
        <v>2</v>
      </c>
      <c r="J434" s="146" t="s">
        <v>1938</v>
      </c>
      <c r="K434" s="187">
        <v>18151995.699999999</v>
      </c>
      <c r="L434" s="211">
        <v>18150000</v>
      </c>
      <c r="M434" s="211" t="s">
        <v>514</v>
      </c>
      <c r="N434" s="212">
        <v>0.35</v>
      </c>
      <c r="O434" s="213">
        <v>45873</v>
      </c>
      <c r="P434" s="213" t="s">
        <v>649</v>
      </c>
      <c r="Q434" s="211" t="s">
        <v>1942</v>
      </c>
      <c r="R434" s="211" t="s">
        <v>1942</v>
      </c>
      <c r="S434" s="213" t="s">
        <v>1940</v>
      </c>
      <c r="T434" s="213">
        <v>45461</v>
      </c>
      <c r="U434" s="213">
        <v>45474</v>
      </c>
      <c r="V434" s="213">
        <v>45490</v>
      </c>
      <c r="W434" s="213">
        <v>45687</v>
      </c>
      <c r="X434" s="211" t="s">
        <v>1085</v>
      </c>
      <c r="Y434" s="211">
        <v>0</v>
      </c>
      <c r="Z434" s="131">
        <f t="shared" si="129"/>
        <v>0</v>
      </c>
      <c r="AA434" s="131">
        <f t="shared" si="130"/>
        <v>0</v>
      </c>
      <c r="AB434" s="131">
        <f t="shared" si="131"/>
        <v>0</v>
      </c>
      <c r="AC434" s="131">
        <f t="shared" si="132"/>
        <v>1</v>
      </c>
      <c r="AD434" s="131">
        <f t="shared" si="133"/>
        <v>0</v>
      </c>
      <c r="AE434" s="127">
        <f t="shared" si="134"/>
        <v>0</v>
      </c>
      <c r="AF434" s="131">
        <f t="shared" si="135"/>
        <v>0</v>
      </c>
      <c r="AG434" s="131">
        <f t="shared" si="136"/>
        <v>0</v>
      </c>
      <c r="AH434" s="131">
        <f t="shared" si="137"/>
        <v>0</v>
      </c>
      <c r="AI434" s="131">
        <f t="shared" si="138"/>
        <v>2</v>
      </c>
      <c r="AJ434" s="132">
        <f t="shared" si="139"/>
        <v>0</v>
      </c>
      <c r="AK434" s="128">
        <f t="shared" si="140"/>
        <v>0</v>
      </c>
      <c r="AL434" s="40">
        <f t="shared" si="141"/>
        <v>0</v>
      </c>
      <c r="AM434" s="40">
        <f t="shared" si="142"/>
        <v>0</v>
      </c>
      <c r="AN434" s="40">
        <f t="shared" si="143"/>
        <v>0</v>
      </c>
      <c r="AO434" s="40">
        <f t="shared" si="144"/>
        <v>1</v>
      </c>
      <c r="AP434" s="76">
        <f t="shared" si="145"/>
        <v>0</v>
      </c>
      <c r="AQ434" s="127">
        <f t="shared" si="146"/>
        <v>0</v>
      </c>
      <c r="AR434" s="193">
        <v>0.25</v>
      </c>
      <c r="AS434" s="41">
        <f t="shared" si="147"/>
        <v>9.9999999999999978E-2</v>
      </c>
      <c r="AT434" s="146"/>
      <c r="AU434" s="146"/>
      <c r="AV434" s="146"/>
      <c r="AW434" s="146"/>
      <c r="AX434" s="146"/>
      <c r="AY434" s="146"/>
      <c r="AZ434" s="146"/>
      <c r="BA434" s="146"/>
      <c r="BB434" s="146"/>
      <c r="BC434" s="140" t="s">
        <v>1496</v>
      </c>
      <c r="BD434" s="32">
        <v>1</v>
      </c>
    </row>
    <row r="435" spans="1:56" s="152" customFormat="1" ht="72">
      <c r="A435" s="153" t="s">
        <v>1674</v>
      </c>
      <c r="B435" s="146" t="s">
        <v>22</v>
      </c>
      <c r="C435" s="146" t="s">
        <v>1943</v>
      </c>
      <c r="D435" s="146">
        <v>108119</v>
      </c>
      <c r="E435" s="146" t="s">
        <v>1944</v>
      </c>
      <c r="F435" s="146" t="s">
        <v>1945</v>
      </c>
      <c r="G435" s="146" t="s">
        <v>1686</v>
      </c>
      <c r="H435" s="146">
        <v>1</v>
      </c>
      <c r="I435" s="146">
        <v>4</v>
      </c>
      <c r="J435" s="146" t="s">
        <v>199</v>
      </c>
      <c r="K435" s="187">
        <v>25252525.25</v>
      </c>
      <c r="L435" s="211">
        <v>24907973.66</v>
      </c>
      <c r="M435" s="211" t="s">
        <v>514</v>
      </c>
      <c r="N435" s="212">
        <v>0.5</v>
      </c>
      <c r="O435" s="213">
        <v>45851</v>
      </c>
      <c r="P435" s="213">
        <v>0</v>
      </c>
      <c r="Q435" s="211" t="s">
        <v>1946</v>
      </c>
      <c r="R435" s="211" t="s">
        <v>1946</v>
      </c>
      <c r="S435" s="213">
        <v>45505</v>
      </c>
      <c r="T435" s="213">
        <v>45512</v>
      </c>
      <c r="U435" s="213">
        <v>45531</v>
      </c>
      <c r="V435" s="213" t="s">
        <v>1947</v>
      </c>
      <c r="W435" s="213" t="s">
        <v>1948</v>
      </c>
      <c r="X435" s="211" t="s">
        <v>1949</v>
      </c>
      <c r="Y435" s="211" t="s">
        <v>1950</v>
      </c>
      <c r="Z435" s="131">
        <f t="shared" si="129"/>
        <v>0</v>
      </c>
      <c r="AA435" s="131">
        <f t="shared" si="130"/>
        <v>0</v>
      </c>
      <c r="AB435" s="131">
        <f t="shared" si="131"/>
        <v>0</v>
      </c>
      <c r="AC435" s="131">
        <f t="shared" si="132"/>
        <v>1</v>
      </c>
      <c r="AD435" s="131">
        <f t="shared" si="133"/>
        <v>0</v>
      </c>
      <c r="AE435" s="127">
        <f t="shared" si="134"/>
        <v>0</v>
      </c>
      <c r="AF435" s="131">
        <f t="shared" si="135"/>
        <v>0</v>
      </c>
      <c r="AG435" s="131">
        <f t="shared" si="136"/>
        <v>0</v>
      </c>
      <c r="AH435" s="131">
        <f t="shared" si="137"/>
        <v>0</v>
      </c>
      <c r="AI435" s="131">
        <f t="shared" si="138"/>
        <v>4</v>
      </c>
      <c r="AJ435" s="132">
        <f t="shared" si="139"/>
        <v>0</v>
      </c>
      <c r="AK435" s="128">
        <f t="shared" si="140"/>
        <v>0</v>
      </c>
      <c r="AL435" s="40">
        <f t="shared" si="141"/>
        <v>0</v>
      </c>
      <c r="AM435" s="40">
        <f t="shared" si="142"/>
        <v>0</v>
      </c>
      <c r="AN435" s="40">
        <f t="shared" si="143"/>
        <v>0</v>
      </c>
      <c r="AO435" s="40">
        <f t="shared" si="144"/>
        <v>1</v>
      </c>
      <c r="AP435" s="76">
        <f t="shared" si="145"/>
        <v>0</v>
      </c>
      <c r="AQ435" s="127">
        <f t="shared" si="146"/>
        <v>0</v>
      </c>
      <c r="AR435" s="193">
        <v>0.15</v>
      </c>
      <c r="AS435" s="41">
        <f t="shared" si="147"/>
        <v>0.35</v>
      </c>
      <c r="AT435" s="146"/>
      <c r="AU435" s="146"/>
      <c r="AV435" s="146"/>
      <c r="AW435" s="146"/>
      <c r="AX435" s="146"/>
      <c r="AY435" s="146"/>
      <c r="AZ435" s="146"/>
      <c r="BA435" s="146"/>
      <c r="BB435" s="146"/>
      <c r="BC435" s="140" t="s">
        <v>1496</v>
      </c>
      <c r="BD435" s="32">
        <v>1</v>
      </c>
    </row>
    <row r="436" spans="1:56" s="152" customFormat="1" ht="72">
      <c r="A436" s="153" t="s">
        <v>1674</v>
      </c>
      <c r="B436" s="146" t="s">
        <v>22</v>
      </c>
      <c r="C436" s="146" t="s">
        <v>645</v>
      </c>
      <c r="D436" s="146">
        <v>164519</v>
      </c>
      <c r="E436" s="146" t="s">
        <v>1951</v>
      </c>
      <c r="F436" s="146" t="s">
        <v>1952</v>
      </c>
      <c r="G436" s="146" t="s">
        <v>1871</v>
      </c>
      <c r="H436" s="146">
        <v>1</v>
      </c>
      <c r="I436" s="146">
        <v>2</v>
      </c>
      <c r="J436" s="146" t="s">
        <v>1938</v>
      </c>
      <c r="K436" s="187">
        <v>16454451.879999999</v>
      </c>
      <c r="L436" s="211" t="s">
        <v>649</v>
      </c>
      <c r="M436" s="211" t="s">
        <v>1953</v>
      </c>
      <c r="N436" s="212">
        <v>0</v>
      </c>
      <c r="O436" s="213" t="s">
        <v>649</v>
      </c>
      <c r="P436" s="213" t="s">
        <v>649</v>
      </c>
      <c r="Q436" s="211" t="s">
        <v>649</v>
      </c>
      <c r="R436" s="211" t="s">
        <v>649</v>
      </c>
      <c r="S436" s="213" t="s">
        <v>649</v>
      </c>
      <c r="T436" s="213" t="s">
        <v>649</v>
      </c>
      <c r="U436" s="213" t="s">
        <v>649</v>
      </c>
      <c r="V436" s="213" t="s">
        <v>649</v>
      </c>
      <c r="W436" s="213" t="s">
        <v>649</v>
      </c>
      <c r="X436" s="211" t="s">
        <v>649</v>
      </c>
      <c r="Y436" s="211" t="s">
        <v>1954</v>
      </c>
      <c r="Z436" s="131">
        <f t="shared" si="129"/>
        <v>0</v>
      </c>
      <c r="AA436" s="131">
        <f t="shared" si="130"/>
        <v>0</v>
      </c>
      <c r="AB436" s="131">
        <f t="shared" si="131"/>
        <v>1</v>
      </c>
      <c r="AC436" s="131">
        <f t="shared" si="132"/>
        <v>0</v>
      </c>
      <c r="AD436" s="131">
        <f t="shared" si="133"/>
        <v>0</v>
      </c>
      <c r="AE436" s="127">
        <f t="shared" si="134"/>
        <v>0</v>
      </c>
      <c r="AF436" s="131">
        <f t="shared" si="135"/>
        <v>0</v>
      </c>
      <c r="AG436" s="131">
        <f t="shared" si="136"/>
        <v>0</v>
      </c>
      <c r="AH436" s="131">
        <f t="shared" si="137"/>
        <v>2</v>
      </c>
      <c r="AI436" s="131">
        <f t="shared" si="138"/>
        <v>0</v>
      </c>
      <c r="AJ436" s="132">
        <f t="shared" si="139"/>
        <v>0</v>
      </c>
      <c r="AK436" s="128">
        <f t="shared" si="140"/>
        <v>0</v>
      </c>
      <c r="AL436" s="40">
        <f t="shared" si="141"/>
        <v>0</v>
      </c>
      <c r="AM436" s="40">
        <f t="shared" si="142"/>
        <v>0</v>
      </c>
      <c r="AN436" s="40">
        <f t="shared" si="143"/>
        <v>1</v>
      </c>
      <c r="AO436" s="40">
        <f t="shared" si="144"/>
        <v>0</v>
      </c>
      <c r="AP436" s="76">
        <f t="shared" si="145"/>
        <v>0</v>
      </c>
      <c r="AQ436" s="127">
        <f t="shared" si="146"/>
        <v>0</v>
      </c>
      <c r="AR436" s="193">
        <v>0</v>
      </c>
      <c r="AS436" s="41">
        <f t="shared" si="147"/>
        <v>0</v>
      </c>
      <c r="AT436" s="146"/>
      <c r="AU436" s="146"/>
      <c r="AV436" s="146"/>
      <c r="AW436" s="146"/>
      <c r="AX436" s="146"/>
      <c r="AY436" s="146"/>
      <c r="AZ436" s="146"/>
      <c r="BA436" s="146"/>
      <c r="BB436" s="146"/>
      <c r="BC436" s="140" t="s">
        <v>1701</v>
      </c>
      <c r="BD436" s="32">
        <v>1</v>
      </c>
    </row>
    <row r="437" spans="1:56" s="152" customFormat="1" ht="72">
      <c r="A437" s="153" t="s">
        <v>1674</v>
      </c>
      <c r="B437" s="146" t="s">
        <v>22</v>
      </c>
      <c r="C437" s="146" t="s">
        <v>278</v>
      </c>
      <c r="D437" s="146">
        <v>108570</v>
      </c>
      <c r="E437" s="146" t="s">
        <v>1955</v>
      </c>
      <c r="F437" s="146" t="s">
        <v>1956</v>
      </c>
      <c r="G437" s="146" t="s">
        <v>1770</v>
      </c>
      <c r="H437" s="146">
        <v>1</v>
      </c>
      <c r="I437" s="146">
        <v>2</v>
      </c>
      <c r="J437" s="146" t="s">
        <v>1938</v>
      </c>
      <c r="K437" s="187">
        <v>19200611.34</v>
      </c>
      <c r="L437" s="211">
        <v>18954730.710000001</v>
      </c>
      <c r="M437" s="211" t="s">
        <v>90</v>
      </c>
      <c r="N437" s="212">
        <v>1</v>
      </c>
      <c r="O437" s="213">
        <v>45721</v>
      </c>
      <c r="P437" s="213">
        <v>45720</v>
      </c>
      <c r="Q437" s="211" t="s">
        <v>1957</v>
      </c>
      <c r="R437" s="211" t="s">
        <v>1957</v>
      </c>
      <c r="S437" s="213">
        <v>45254</v>
      </c>
      <c r="T437" s="213">
        <v>45261</v>
      </c>
      <c r="U437" s="213">
        <v>45275</v>
      </c>
      <c r="V437" s="213">
        <v>45289</v>
      </c>
      <c r="W437" s="213">
        <v>45432</v>
      </c>
      <c r="X437" s="211" t="s">
        <v>1958</v>
      </c>
      <c r="Y437" s="211" t="s">
        <v>90</v>
      </c>
      <c r="Z437" s="131">
        <f t="shared" si="129"/>
        <v>0</v>
      </c>
      <c r="AA437" s="131">
        <f t="shared" si="130"/>
        <v>0</v>
      </c>
      <c r="AB437" s="131">
        <f t="shared" si="131"/>
        <v>0</v>
      </c>
      <c r="AC437" s="131">
        <f t="shared" si="132"/>
        <v>0</v>
      </c>
      <c r="AD437" s="131">
        <f t="shared" si="133"/>
        <v>1</v>
      </c>
      <c r="AE437" s="127">
        <f t="shared" si="134"/>
        <v>0</v>
      </c>
      <c r="AF437" s="131">
        <f t="shared" si="135"/>
        <v>0</v>
      </c>
      <c r="AG437" s="131">
        <f t="shared" si="136"/>
        <v>0</v>
      </c>
      <c r="AH437" s="131">
        <f t="shared" si="137"/>
        <v>0</v>
      </c>
      <c r="AI437" s="131">
        <f t="shared" si="138"/>
        <v>0</v>
      </c>
      <c r="AJ437" s="132">
        <f t="shared" si="139"/>
        <v>2</v>
      </c>
      <c r="AK437" s="128">
        <f t="shared" si="140"/>
        <v>0</v>
      </c>
      <c r="AL437" s="40">
        <f t="shared" si="141"/>
        <v>0</v>
      </c>
      <c r="AM437" s="40">
        <f t="shared" si="142"/>
        <v>0</v>
      </c>
      <c r="AN437" s="40">
        <f t="shared" si="143"/>
        <v>0</v>
      </c>
      <c r="AO437" s="40">
        <f t="shared" si="144"/>
        <v>0</v>
      </c>
      <c r="AP437" s="76">
        <f t="shared" si="145"/>
        <v>1</v>
      </c>
      <c r="AQ437" s="127">
        <f t="shared" si="146"/>
        <v>0</v>
      </c>
      <c r="AR437" s="193">
        <v>0.87</v>
      </c>
      <c r="AS437" s="41">
        <f t="shared" si="147"/>
        <v>0.13</v>
      </c>
      <c r="AT437" s="156">
        <v>5.25</v>
      </c>
      <c r="AU437" s="146"/>
      <c r="AV437" s="146"/>
      <c r="AW437" s="146"/>
      <c r="AX437" s="146"/>
      <c r="AY437" s="146"/>
      <c r="AZ437" s="146"/>
      <c r="BA437" s="146"/>
      <c r="BB437" s="146"/>
      <c r="BC437" s="140" t="s">
        <v>1701</v>
      </c>
      <c r="BD437" s="32">
        <v>1</v>
      </c>
    </row>
    <row r="438" spans="1:56" s="152" customFormat="1" ht="72">
      <c r="A438" s="153" t="s">
        <v>1674</v>
      </c>
      <c r="B438" s="146" t="s">
        <v>22</v>
      </c>
      <c r="C438" s="146" t="s">
        <v>278</v>
      </c>
      <c r="D438" s="146">
        <v>109096</v>
      </c>
      <c r="E438" s="146" t="s">
        <v>1959</v>
      </c>
      <c r="F438" s="146" t="s">
        <v>291</v>
      </c>
      <c r="G438" s="146" t="s">
        <v>1907</v>
      </c>
      <c r="H438" s="146">
        <v>1</v>
      </c>
      <c r="I438" s="146">
        <v>2</v>
      </c>
      <c r="J438" s="146" t="s">
        <v>1938</v>
      </c>
      <c r="K438" s="187">
        <v>16402689.460000001</v>
      </c>
      <c r="L438" s="211">
        <v>13000000</v>
      </c>
      <c r="M438" s="211" t="s">
        <v>90</v>
      </c>
      <c r="N438" s="212">
        <v>1</v>
      </c>
      <c r="O438" s="213">
        <v>45611</v>
      </c>
      <c r="P438" s="213">
        <v>45583</v>
      </c>
      <c r="Q438" s="211" t="s">
        <v>1957</v>
      </c>
      <c r="R438" s="211" t="s">
        <v>1957</v>
      </c>
      <c r="S438" s="213">
        <v>45254</v>
      </c>
      <c r="T438" s="213">
        <v>45261</v>
      </c>
      <c r="U438" s="213">
        <v>45275</v>
      </c>
      <c r="V438" s="213">
        <v>45289</v>
      </c>
      <c r="W438" s="213">
        <v>45432</v>
      </c>
      <c r="X438" s="211" t="s">
        <v>1085</v>
      </c>
      <c r="Y438" s="211" t="s">
        <v>90</v>
      </c>
      <c r="Z438" s="131">
        <f t="shared" si="129"/>
        <v>0</v>
      </c>
      <c r="AA438" s="131">
        <f t="shared" si="130"/>
        <v>0</v>
      </c>
      <c r="AB438" s="131">
        <f t="shared" si="131"/>
        <v>0</v>
      </c>
      <c r="AC438" s="131">
        <f t="shared" si="132"/>
        <v>0</v>
      </c>
      <c r="AD438" s="131">
        <f t="shared" si="133"/>
        <v>1</v>
      </c>
      <c r="AE438" s="127">
        <f t="shared" si="134"/>
        <v>0</v>
      </c>
      <c r="AF438" s="131">
        <f t="shared" si="135"/>
        <v>0</v>
      </c>
      <c r="AG438" s="131">
        <f t="shared" si="136"/>
        <v>0</v>
      </c>
      <c r="AH438" s="131">
        <f t="shared" si="137"/>
        <v>0</v>
      </c>
      <c r="AI438" s="131">
        <f t="shared" si="138"/>
        <v>0</v>
      </c>
      <c r="AJ438" s="132">
        <f t="shared" si="139"/>
        <v>2</v>
      </c>
      <c r="AK438" s="128">
        <f t="shared" si="140"/>
        <v>0</v>
      </c>
      <c r="AL438" s="40">
        <f t="shared" si="141"/>
        <v>0</v>
      </c>
      <c r="AM438" s="40">
        <f t="shared" si="142"/>
        <v>0</v>
      </c>
      <c r="AN438" s="40">
        <f t="shared" si="143"/>
        <v>0</v>
      </c>
      <c r="AO438" s="40">
        <f t="shared" si="144"/>
        <v>0</v>
      </c>
      <c r="AP438" s="76">
        <f t="shared" si="145"/>
        <v>1</v>
      </c>
      <c r="AQ438" s="127">
        <f t="shared" si="146"/>
        <v>0</v>
      </c>
      <c r="AR438" s="193">
        <v>1</v>
      </c>
      <c r="AS438" s="41">
        <f t="shared" si="147"/>
        <v>0</v>
      </c>
      <c r="AT438" s="146">
        <v>10.24</v>
      </c>
      <c r="AU438" s="146"/>
      <c r="AV438" s="146"/>
      <c r="AW438" s="146"/>
      <c r="AX438" s="146"/>
      <c r="AY438" s="146"/>
      <c r="AZ438" s="146"/>
      <c r="BA438" s="146"/>
      <c r="BB438" s="146"/>
      <c r="BC438" s="140" t="s">
        <v>1701</v>
      </c>
      <c r="BD438" s="32">
        <v>1</v>
      </c>
    </row>
    <row r="439" spans="1:56" s="152" customFormat="1" ht="72">
      <c r="A439" s="153" t="s">
        <v>1674</v>
      </c>
      <c r="B439" s="146" t="s">
        <v>22</v>
      </c>
      <c r="C439" s="146" t="s">
        <v>278</v>
      </c>
      <c r="D439" s="146">
        <v>108735</v>
      </c>
      <c r="E439" s="146" t="s">
        <v>1960</v>
      </c>
      <c r="F439" s="146" t="s">
        <v>652</v>
      </c>
      <c r="G439" s="146" t="s">
        <v>1871</v>
      </c>
      <c r="H439" s="146">
        <v>1</v>
      </c>
      <c r="I439" s="146">
        <v>2</v>
      </c>
      <c r="J439" s="146" t="s">
        <v>1938</v>
      </c>
      <c r="K439" s="187">
        <v>16402689.460000001</v>
      </c>
      <c r="L439" s="211">
        <v>14411651.630000001</v>
      </c>
      <c r="M439" s="211" t="s">
        <v>90</v>
      </c>
      <c r="N439" s="212">
        <v>1</v>
      </c>
      <c r="O439" s="213">
        <v>45611</v>
      </c>
      <c r="P439" s="213">
        <v>45687</v>
      </c>
      <c r="Q439" s="211" t="s">
        <v>1957</v>
      </c>
      <c r="R439" s="211" t="s">
        <v>1957</v>
      </c>
      <c r="S439" s="213">
        <v>45254</v>
      </c>
      <c r="T439" s="213">
        <v>45261</v>
      </c>
      <c r="U439" s="213">
        <v>45275</v>
      </c>
      <c r="V439" s="213">
        <v>45289</v>
      </c>
      <c r="W439" s="213">
        <v>45432</v>
      </c>
      <c r="X439" s="211" t="s">
        <v>1961</v>
      </c>
      <c r="Y439" s="211" t="s">
        <v>90</v>
      </c>
      <c r="Z439" s="131">
        <f t="shared" si="129"/>
        <v>0</v>
      </c>
      <c r="AA439" s="131">
        <f t="shared" si="130"/>
        <v>0</v>
      </c>
      <c r="AB439" s="131">
        <f t="shared" si="131"/>
        <v>0</v>
      </c>
      <c r="AC439" s="131">
        <f t="shared" si="132"/>
        <v>0</v>
      </c>
      <c r="AD439" s="131">
        <f t="shared" si="133"/>
        <v>1</v>
      </c>
      <c r="AE439" s="127">
        <f t="shared" si="134"/>
        <v>0</v>
      </c>
      <c r="AF439" s="131">
        <f t="shared" si="135"/>
        <v>0</v>
      </c>
      <c r="AG439" s="131">
        <f t="shared" si="136"/>
        <v>0</v>
      </c>
      <c r="AH439" s="131">
        <f t="shared" si="137"/>
        <v>0</v>
      </c>
      <c r="AI439" s="131">
        <f t="shared" si="138"/>
        <v>0</v>
      </c>
      <c r="AJ439" s="132">
        <f t="shared" si="139"/>
        <v>2</v>
      </c>
      <c r="AK439" s="128">
        <f t="shared" si="140"/>
        <v>0</v>
      </c>
      <c r="AL439" s="40">
        <f t="shared" si="141"/>
        <v>0</v>
      </c>
      <c r="AM439" s="40">
        <f t="shared" si="142"/>
        <v>0</v>
      </c>
      <c r="AN439" s="40">
        <f t="shared" si="143"/>
        <v>0</v>
      </c>
      <c r="AO439" s="40">
        <f t="shared" si="144"/>
        <v>0</v>
      </c>
      <c r="AP439" s="76">
        <f t="shared" si="145"/>
        <v>1</v>
      </c>
      <c r="AQ439" s="127">
        <f t="shared" si="146"/>
        <v>0</v>
      </c>
      <c r="AR439" s="193">
        <v>1</v>
      </c>
      <c r="AS439" s="41">
        <f t="shared" si="147"/>
        <v>0</v>
      </c>
      <c r="AT439" s="156">
        <v>12.24</v>
      </c>
      <c r="AU439" s="146"/>
      <c r="AV439" s="146"/>
      <c r="AW439" s="146"/>
      <c r="AX439" s="146"/>
      <c r="AY439" s="146"/>
      <c r="AZ439" s="146"/>
      <c r="BA439" s="146"/>
      <c r="BB439" s="146"/>
      <c r="BC439" s="140" t="s">
        <v>1496</v>
      </c>
      <c r="BD439" s="32">
        <v>1</v>
      </c>
    </row>
    <row r="440" spans="1:56" s="152" customFormat="1" ht="72">
      <c r="A440" s="153" t="s">
        <v>1674</v>
      </c>
      <c r="B440" s="146" t="s">
        <v>22</v>
      </c>
      <c r="C440" s="146" t="s">
        <v>657</v>
      </c>
      <c r="D440" s="146">
        <v>109249</v>
      </c>
      <c r="E440" s="146" t="s">
        <v>1962</v>
      </c>
      <c r="F440" s="146" t="s">
        <v>659</v>
      </c>
      <c r="G440" s="146" t="s">
        <v>1770</v>
      </c>
      <c r="H440" s="146">
        <v>1</v>
      </c>
      <c r="I440" s="146">
        <v>4</v>
      </c>
      <c r="J440" s="146" t="s">
        <v>1963</v>
      </c>
      <c r="K440" s="187">
        <v>23636363.640000001</v>
      </c>
      <c r="L440" s="211" t="s">
        <v>649</v>
      </c>
      <c r="M440" s="211" t="s">
        <v>1953</v>
      </c>
      <c r="N440" s="212">
        <v>0</v>
      </c>
      <c r="O440" s="213" t="s">
        <v>649</v>
      </c>
      <c r="P440" s="213" t="s">
        <v>649</v>
      </c>
      <c r="Q440" s="211" t="s">
        <v>649</v>
      </c>
      <c r="R440" s="211" t="s">
        <v>649</v>
      </c>
      <c r="S440" s="213" t="s">
        <v>649</v>
      </c>
      <c r="T440" s="213" t="s">
        <v>649</v>
      </c>
      <c r="U440" s="213" t="s">
        <v>649</v>
      </c>
      <c r="V440" s="213" t="s">
        <v>649</v>
      </c>
      <c r="W440" s="213" t="s">
        <v>649</v>
      </c>
      <c r="X440" s="211" t="s">
        <v>649</v>
      </c>
      <c r="Y440" s="211" t="s">
        <v>1964</v>
      </c>
      <c r="Z440" s="131">
        <f t="shared" si="129"/>
        <v>0</v>
      </c>
      <c r="AA440" s="131">
        <f t="shared" si="130"/>
        <v>0</v>
      </c>
      <c r="AB440" s="131">
        <f t="shared" si="131"/>
        <v>1</v>
      </c>
      <c r="AC440" s="131">
        <f t="shared" si="132"/>
        <v>0</v>
      </c>
      <c r="AD440" s="131">
        <f t="shared" si="133"/>
        <v>0</v>
      </c>
      <c r="AE440" s="127">
        <f t="shared" si="134"/>
        <v>0</v>
      </c>
      <c r="AF440" s="131">
        <f t="shared" si="135"/>
        <v>0</v>
      </c>
      <c r="AG440" s="131">
        <f t="shared" si="136"/>
        <v>0</v>
      </c>
      <c r="AH440" s="131">
        <f t="shared" si="137"/>
        <v>4</v>
      </c>
      <c r="AI440" s="131">
        <f t="shared" si="138"/>
        <v>0</v>
      </c>
      <c r="AJ440" s="132">
        <f t="shared" si="139"/>
        <v>0</v>
      </c>
      <c r="AK440" s="128">
        <f t="shared" si="140"/>
        <v>0</v>
      </c>
      <c r="AL440" s="40">
        <f t="shared" si="141"/>
        <v>0</v>
      </c>
      <c r="AM440" s="40">
        <f t="shared" si="142"/>
        <v>0</v>
      </c>
      <c r="AN440" s="40">
        <f t="shared" si="143"/>
        <v>1</v>
      </c>
      <c r="AO440" s="40">
        <f t="shared" si="144"/>
        <v>0</v>
      </c>
      <c r="AP440" s="76">
        <f t="shared" si="145"/>
        <v>0</v>
      </c>
      <c r="AQ440" s="127">
        <f t="shared" si="146"/>
        <v>0</v>
      </c>
      <c r="AR440" s="193">
        <v>0</v>
      </c>
      <c r="AS440" s="41">
        <f t="shared" si="147"/>
        <v>0</v>
      </c>
      <c r="AT440" s="146"/>
      <c r="AU440" s="146"/>
      <c r="AV440" s="146"/>
      <c r="AW440" s="146"/>
      <c r="AX440" s="146"/>
      <c r="AY440" s="146"/>
      <c r="AZ440" s="146"/>
      <c r="BA440" s="146"/>
      <c r="BB440" s="146"/>
      <c r="BC440" s="140" t="s">
        <v>1496</v>
      </c>
      <c r="BD440" s="32">
        <v>1</v>
      </c>
    </row>
    <row r="441" spans="1:56" s="152" customFormat="1" ht="90">
      <c r="A441" s="153" t="s">
        <v>1674</v>
      </c>
      <c r="B441" s="146" t="s">
        <v>23</v>
      </c>
      <c r="C441" s="146" t="s">
        <v>311</v>
      </c>
      <c r="D441" s="146">
        <v>137017</v>
      </c>
      <c r="E441" s="146" t="s">
        <v>1965</v>
      </c>
      <c r="F441" s="146" t="s">
        <v>1966</v>
      </c>
      <c r="G441" s="146" t="s">
        <v>1411</v>
      </c>
      <c r="H441" s="146">
        <v>1</v>
      </c>
      <c r="I441" s="146">
        <v>4</v>
      </c>
      <c r="J441" s="146" t="s">
        <v>1967</v>
      </c>
      <c r="K441" s="187">
        <v>21109748.66</v>
      </c>
      <c r="L441" s="211">
        <v>20837923.609999999</v>
      </c>
      <c r="M441" s="211" t="s">
        <v>90</v>
      </c>
      <c r="N441" s="212">
        <v>1</v>
      </c>
      <c r="O441" s="213">
        <v>45682</v>
      </c>
      <c r="P441" s="213">
        <v>45280</v>
      </c>
      <c r="Q441" s="211" t="s">
        <v>1968</v>
      </c>
      <c r="R441" s="211" t="s">
        <v>1969</v>
      </c>
      <c r="S441" s="213" t="s">
        <v>1970</v>
      </c>
      <c r="T441" s="213" t="s">
        <v>1971</v>
      </c>
      <c r="U441" s="213" t="s">
        <v>1972</v>
      </c>
      <c r="V441" s="213" t="s">
        <v>1973</v>
      </c>
      <c r="W441" s="213" t="s">
        <v>1974</v>
      </c>
      <c r="X441" s="211" t="s">
        <v>1097</v>
      </c>
      <c r="Y441" s="211">
        <v>0</v>
      </c>
      <c r="Z441" s="131">
        <f t="shared" si="129"/>
        <v>0</v>
      </c>
      <c r="AA441" s="131">
        <f t="shared" si="130"/>
        <v>0</v>
      </c>
      <c r="AB441" s="131">
        <f t="shared" si="131"/>
        <v>0</v>
      </c>
      <c r="AC441" s="131">
        <f t="shared" si="132"/>
        <v>0</v>
      </c>
      <c r="AD441" s="131">
        <f t="shared" si="133"/>
        <v>1</v>
      </c>
      <c r="AE441" s="127">
        <f t="shared" si="134"/>
        <v>0</v>
      </c>
      <c r="AF441" s="131">
        <f t="shared" si="135"/>
        <v>0</v>
      </c>
      <c r="AG441" s="131">
        <f t="shared" si="136"/>
        <v>0</v>
      </c>
      <c r="AH441" s="131">
        <f t="shared" si="137"/>
        <v>0</v>
      </c>
      <c r="AI441" s="131">
        <f t="shared" si="138"/>
        <v>0</v>
      </c>
      <c r="AJ441" s="132">
        <f t="shared" si="139"/>
        <v>4</v>
      </c>
      <c r="AK441" s="128">
        <f t="shared" si="140"/>
        <v>0</v>
      </c>
      <c r="AL441" s="40">
        <f t="shared" si="141"/>
        <v>0</v>
      </c>
      <c r="AM441" s="40">
        <f t="shared" si="142"/>
        <v>0</v>
      </c>
      <c r="AN441" s="40">
        <f t="shared" si="143"/>
        <v>0</v>
      </c>
      <c r="AO441" s="40">
        <f t="shared" si="144"/>
        <v>0</v>
      </c>
      <c r="AP441" s="76">
        <f t="shared" si="145"/>
        <v>1</v>
      </c>
      <c r="AQ441" s="127">
        <f t="shared" si="146"/>
        <v>0</v>
      </c>
      <c r="AR441" s="193">
        <v>1</v>
      </c>
      <c r="AS441" s="41">
        <f t="shared" si="147"/>
        <v>0</v>
      </c>
      <c r="AT441" s="156">
        <v>1.25</v>
      </c>
      <c r="AU441" s="146"/>
      <c r="AV441" s="146"/>
      <c r="AW441" s="146"/>
      <c r="AX441" s="146"/>
      <c r="AY441" s="146"/>
      <c r="AZ441" s="146"/>
      <c r="BA441" s="146"/>
      <c r="BB441" s="146"/>
      <c r="BC441" s="140" t="s">
        <v>1496</v>
      </c>
      <c r="BD441" s="32">
        <v>1</v>
      </c>
    </row>
    <row r="442" spans="1:56" s="152" customFormat="1" ht="90">
      <c r="A442" s="153" t="s">
        <v>1674</v>
      </c>
      <c r="B442" s="146" t="s">
        <v>23</v>
      </c>
      <c r="C442" s="146" t="s">
        <v>311</v>
      </c>
      <c r="D442" s="146">
        <v>306032</v>
      </c>
      <c r="E442" s="146" t="s">
        <v>1975</v>
      </c>
      <c r="F442" s="146" t="s">
        <v>1976</v>
      </c>
      <c r="G442" s="146" t="s">
        <v>1411</v>
      </c>
      <c r="H442" s="146">
        <v>1</v>
      </c>
      <c r="I442" s="146">
        <v>4</v>
      </c>
      <c r="J442" s="146" t="s">
        <v>1967</v>
      </c>
      <c r="K442" s="187">
        <v>21994317.960000001</v>
      </c>
      <c r="L442" s="211">
        <v>21725000</v>
      </c>
      <c r="M442" s="211" t="s">
        <v>90</v>
      </c>
      <c r="N442" s="212">
        <v>1</v>
      </c>
      <c r="O442" s="213">
        <v>45804</v>
      </c>
      <c r="P442" s="213">
        <v>45800</v>
      </c>
      <c r="Q442" s="211" t="s">
        <v>1977</v>
      </c>
      <c r="R442" s="211" t="s">
        <v>1978</v>
      </c>
      <c r="S442" s="213" t="s">
        <v>1970</v>
      </c>
      <c r="T442" s="213" t="s">
        <v>1971</v>
      </c>
      <c r="U442" s="213" t="s">
        <v>1972</v>
      </c>
      <c r="V442" s="213" t="s">
        <v>1973</v>
      </c>
      <c r="W442" s="213" t="s">
        <v>1974</v>
      </c>
      <c r="X442" s="211" t="s">
        <v>1104</v>
      </c>
      <c r="Y442" s="211" t="s">
        <v>1979</v>
      </c>
      <c r="Z442" s="131">
        <f t="shared" si="129"/>
        <v>0</v>
      </c>
      <c r="AA442" s="131">
        <f t="shared" si="130"/>
        <v>0</v>
      </c>
      <c r="AB442" s="131">
        <f t="shared" si="131"/>
        <v>0</v>
      </c>
      <c r="AC442" s="131">
        <f t="shared" si="132"/>
        <v>0</v>
      </c>
      <c r="AD442" s="131">
        <f t="shared" si="133"/>
        <v>1</v>
      </c>
      <c r="AE442" s="127">
        <f t="shared" si="134"/>
        <v>0</v>
      </c>
      <c r="AF442" s="131">
        <f t="shared" si="135"/>
        <v>0</v>
      </c>
      <c r="AG442" s="131">
        <f t="shared" si="136"/>
        <v>0</v>
      </c>
      <c r="AH442" s="131">
        <f t="shared" si="137"/>
        <v>0</v>
      </c>
      <c r="AI442" s="131">
        <f t="shared" si="138"/>
        <v>0</v>
      </c>
      <c r="AJ442" s="132">
        <f t="shared" si="139"/>
        <v>4</v>
      </c>
      <c r="AK442" s="128">
        <f t="shared" si="140"/>
        <v>0</v>
      </c>
      <c r="AL442" s="40">
        <f t="shared" si="141"/>
        <v>0</v>
      </c>
      <c r="AM442" s="40">
        <f t="shared" si="142"/>
        <v>0</v>
      </c>
      <c r="AN442" s="40">
        <f t="shared" si="143"/>
        <v>0</v>
      </c>
      <c r="AO442" s="40">
        <f t="shared" si="144"/>
        <v>0</v>
      </c>
      <c r="AP442" s="76">
        <f t="shared" si="145"/>
        <v>1</v>
      </c>
      <c r="AQ442" s="127">
        <f t="shared" si="146"/>
        <v>0</v>
      </c>
      <c r="AR442" s="193">
        <v>0.86</v>
      </c>
      <c r="AS442" s="41">
        <f t="shared" si="147"/>
        <v>0.14000000000000001</v>
      </c>
      <c r="AT442" s="156">
        <v>5.25</v>
      </c>
      <c r="AU442" s="146"/>
      <c r="AV442" s="146"/>
      <c r="AW442" s="146"/>
      <c r="AX442" s="146"/>
      <c r="AY442" s="146"/>
      <c r="AZ442" s="146"/>
      <c r="BA442" s="146"/>
      <c r="BB442" s="146"/>
      <c r="BC442" s="140" t="s">
        <v>1496</v>
      </c>
      <c r="BD442" s="32">
        <v>1</v>
      </c>
    </row>
    <row r="443" spans="1:56" s="152" customFormat="1" ht="90">
      <c r="A443" s="153" t="s">
        <v>1674</v>
      </c>
      <c r="B443" s="146" t="s">
        <v>23</v>
      </c>
      <c r="C443" s="146" t="s">
        <v>311</v>
      </c>
      <c r="D443" s="146">
        <v>137102</v>
      </c>
      <c r="E443" s="146" t="s">
        <v>1980</v>
      </c>
      <c r="F443" s="146" t="s">
        <v>1981</v>
      </c>
      <c r="G443" s="146" t="s">
        <v>1411</v>
      </c>
      <c r="H443" s="146">
        <v>1</v>
      </c>
      <c r="I443" s="146">
        <v>4</v>
      </c>
      <c r="J443" s="146" t="s">
        <v>1967</v>
      </c>
      <c r="K443" s="187">
        <v>20756365.760000002</v>
      </c>
      <c r="L443" s="211">
        <v>20230000</v>
      </c>
      <c r="M443" s="211" t="s">
        <v>90</v>
      </c>
      <c r="N443" s="212">
        <v>1</v>
      </c>
      <c r="O443" s="213">
        <v>45682</v>
      </c>
      <c r="P443" s="213">
        <v>45629</v>
      </c>
      <c r="Q443" s="211" t="s">
        <v>1982</v>
      </c>
      <c r="R443" s="211" t="s">
        <v>1983</v>
      </c>
      <c r="S443" s="213" t="s">
        <v>1970</v>
      </c>
      <c r="T443" s="213" t="s">
        <v>1971</v>
      </c>
      <c r="U443" s="213" t="s">
        <v>1972</v>
      </c>
      <c r="V443" s="213" t="s">
        <v>1973</v>
      </c>
      <c r="W443" s="213" t="s">
        <v>1974</v>
      </c>
      <c r="X443" s="211" t="s">
        <v>1104</v>
      </c>
      <c r="Y443" s="211">
        <v>0</v>
      </c>
      <c r="Z443" s="131">
        <f t="shared" si="129"/>
        <v>0</v>
      </c>
      <c r="AA443" s="131">
        <f t="shared" si="130"/>
        <v>0</v>
      </c>
      <c r="AB443" s="131">
        <f t="shared" si="131"/>
        <v>0</v>
      </c>
      <c r="AC443" s="131">
        <f t="shared" si="132"/>
        <v>0</v>
      </c>
      <c r="AD443" s="131">
        <f t="shared" si="133"/>
        <v>1</v>
      </c>
      <c r="AE443" s="127">
        <f t="shared" si="134"/>
        <v>0</v>
      </c>
      <c r="AF443" s="131">
        <f t="shared" si="135"/>
        <v>0</v>
      </c>
      <c r="AG443" s="131">
        <f t="shared" si="136"/>
        <v>0</v>
      </c>
      <c r="AH443" s="131">
        <f t="shared" si="137"/>
        <v>0</v>
      </c>
      <c r="AI443" s="131">
        <f t="shared" si="138"/>
        <v>0</v>
      </c>
      <c r="AJ443" s="132">
        <f t="shared" si="139"/>
        <v>4</v>
      </c>
      <c r="AK443" s="128">
        <f t="shared" si="140"/>
        <v>0</v>
      </c>
      <c r="AL443" s="40">
        <f t="shared" si="141"/>
        <v>0</v>
      </c>
      <c r="AM443" s="40">
        <f t="shared" si="142"/>
        <v>0</v>
      </c>
      <c r="AN443" s="40">
        <f t="shared" si="143"/>
        <v>0</v>
      </c>
      <c r="AO443" s="40">
        <f t="shared" si="144"/>
        <v>0</v>
      </c>
      <c r="AP443" s="76">
        <f t="shared" si="145"/>
        <v>1</v>
      </c>
      <c r="AQ443" s="127">
        <f t="shared" si="146"/>
        <v>0</v>
      </c>
      <c r="AR443" s="193">
        <v>1</v>
      </c>
      <c r="AS443" s="41">
        <f t="shared" si="147"/>
        <v>0</v>
      </c>
      <c r="AT443" s="156">
        <v>1.25</v>
      </c>
      <c r="AU443" s="146"/>
      <c r="AV443" s="146"/>
      <c r="AW443" s="146"/>
      <c r="AX443" s="146"/>
      <c r="AY443" s="146"/>
      <c r="AZ443" s="146"/>
      <c r="BA443" s="146"/>
      <c r="BB443" s="146"/>
      <c r="BC443" s="140" t="s">
        <v>1496</v>
      </c>
      <c r="BD443" s="32">
        <v>1</v>
      </c>
    </row>
    <row r="444" spans="1:56" s="152" customFormat="1" ht="54">
      <c r="A444" s="153" t="s">
        <v>1674</v>
      </c>
      <c r="B444" s="146" t="s">
        <v>23</v>
      </c>
      <c r="C444" s="146" t="s">
        <v>678</v>
      </c>
      <c r="D444" s="146">
        <v>111056</v>
      </c>
      <c r="E444" s="146" t="s">
        <v>1984</v>
      </c>
      <c r="F444" s="146" t="s">
        <v>1985</v>
      </c>
      <c r="G444" s="146" t="s">
        <v>1791</v>
      </c>
      <c r="H444" s="146">
        <v>1</v>
      </c>
      <c r="I444" s="146">
        <v>4</v>
      </c>
      <c r="J444" s="146" t="s">
        <v>1779</v>
      </c>
      <c r="K444" s="187">
        <v>17171717.170000002</v>
      </c>
      <c r="L444" s="211">
        <v>15827000</v>
      </c>
      <c r="M444" s="211" t="s">
        <v>514</v>
      </c>
      <c r="N444" s="212">
        <v>0.15</v>
      </c>
      <c r="O444" s="213">
        <v>45952</v>
      </c>
      <c r="P444" s="213">
        <v>0</v>
      </c>
      <c r="Q444" s="211" t="s">
        <v>1986</v>
      </c>
      <c r="R444" s="211" t="s">
        <v>1987</v>
      </c>
      <c r="S444" s="213">
        <v>45611</v>
      </c>
      <c r="T444" s="213">
        <v>45622</v>
      </c>
      <c r="U444" s="213">
        <v>45625</v>
      </c>
      <c r="V444" s="213">
        <v>46007</v>
      </c>
      <c r="W444" s="213">
        <v>45742</v>
      </c>
      <c r="X444" s="211" t="s">
        <v>1988</v>
      </c>
      <c r="Y444" s="211" t="s">
        <v>1989</v>
      </c>
      <c r="Z444" s="131">
        <f t="shared" si="129"/>
        <v>0</v>
      </c>
      <c r="AA444" s="131">
        <f t="shared" si="130"/>
        <v>0</v>
      </c>
      <c r="AB444" s="131">
        <f t="shared" si="131"/>
        <v>0</v>
      </c>
      <c r="AC444" s="131">
        <f t="shared" si="132"/>
        <v>1</v>
      </c>
      <c r="AD444" s="131">
        <f t="shared" si="133"/>
        <v>0</v>
      </c>
      <c r="AE444" s="127">
        <f t="shared" si="134"/>
        <v>0</v>
      </c>
      <c r="AF444" s="131">
        <f t="shared" si="135"/>
        <v>0</v>
      </c>
      <c r="AG444" s="131">
        <f t="shared" si="136"/>
        <v>0</v>
      </c>
      <c r="AH444" s="131">
        <f t="shared" si="137"/>
        <v>0</v>
      </c>
      <c r="AI444" s="131">
        <f t="shared" si="138"/>
        <v>4</v>
      </c>
      <c r="AJ444" s="132">
        <f t="shared" si="139"/>
        <v>0</v>
      </c>
      <c r="AK444" s="128">
        <f t="shared" si="140"/>
        <v>0</v>
      </c>
      <c r="AL444" s="40">
        <f t="shared" si="141"/>
        <v>0</v>
      </c>
      <c r="AM444" s="40">
        <f t="shared" si="142"/>
        <v>0</v>
      </c>
      <c r="AN444" s="40">
        <f t="shared" si="143"/>
        <v>0</v>
      </c>
      <c r="AO444" s="40">
        <f t="shared" si="144"/>
        <v>1</v>
      </c>
      <c r="AP444" s="76">
        <f t="shared" si="145"/>
        <v>0</v>
      </c>
      <c r="AQ444" s="127">
        <f t="shared" si="146"/>
        <v>0</v>
      </c>
      <c r="AR444" s="193">
        <v>0.15</v>
      </c>
      <c r="AS444" s="41">
        <f t="shared" si="147"/>
        <v>0</v>
      </c>
      <c r="AT444" s="146"/>
      <c r="AU444" s="146"/>
      <c r="AV444" s="146"/>
      <c r="AW444" s="146"/>
      <c r="AX444" s="146"/>
      <c r="AY444" s="146"/>
      <c r="AZ444" s="146"/>
      <c r="BA444" s="146"/>
      <c r="BB444" s="146"/>
      <c r="BC444" s="140" t="s">
        <v>1496</v>
      </c>
      <c r="BD444" s="32">
        <v>1</v>
      </c>
    </row>
    <row r="445" spans="1:56" s="152" customFormat="1" ht="90">
      <c r="A445" s="153" t="s">
        <v>1674</v>
      </c>
      <c r="B445" s="146" t="s">
        <v>23</v>
      </c>
      <c r="C445" s="146" t="s">
        <v>334</v>
      </c>
      <c r="D445" s="146">
        <v>111511</v>
      </c>
      <c r="E445" s="146" t="s">
        <v>1990</v>
      </c>
      <c r="F445" s="146" t="s">
        <v>1480</v>
      </c>
      <c r="G445" s="146" t="s">
        <v>1701</v>
      </c>
      <c r="H445" s="146">
        <v>1</v>
      </c>
      <c r="I445" s="146">
        <v>4</v>
      </c>
      <c r="J445" s="146" t="s">
        <v>1967</v>
      </c>
      <c r="K445" s="187">
        <v>21248071.440000001</v>
      </c>
      <c r="L445" s="211">
        <v>20966655</v>
      </c>
      <c r="M445" s="211" t="s">
        <v>514</v>
      </c>
      <c r="N445" s="212">
        <v>0.5</v>
      </c>
      <c r="O445" s="213" t="s">
        <v>1991</v>
      </c>
      <c r="P445" s="213">
        <v>0</v>
      </c>
      <c r="Q445" s="211" t="s">
        <v>1992</v>
      </c>
      <c r="R445" s="211" t="s">
        <v>1993</v>
      </c>
      <c r="S445" s="213">
        <v>45468</v>
      </c>
      <c r="T445" s="213">
        <v>45474</v>
      </c>
      <c r="U445" s="213" t="s">
        <v>1994</v>
      </c>
      <c r="V445" s="213" t="s">
        <v>1995</v>
      </c>
      <c r="W445" s="213" t="s">
        <v>1996</v>
      </c>
      <c r="X445" s="211" t="s">
        <v>1988</v>
      </c>
      <c r="Y445" s="211">
        <v>0</v>
      </c>
      <c r="Z445" s="131">
        <f t="shared" si="129"/>
        <v>0</v>
      </c>
      <c r="AA445" s="131">
        <f t="shared" si="130"/>
        <v>0</v>
      </c>
      <c r="AB445" s="131">
        <f t="shared" si="131"/>
        <v>0</v>
      </c>
      <c r="AC445" s="131">
        <f t="shared" si="132"/>
        <v>1</v>
      </c>
      <c r="AD445" s="131">
        <f t="shared" si="133"/>
        <v>0</v>
      </c>
      <c r="AE445" s="127">
        <f t="shared" si="134"/>
        <v>0</v>
      </c>
      <c r="AF445" s="131">
        <f t="shared" si="135"/>
        <v>0</v>
      </c>
      <c r="AG445" s="131">
        <f t="shared" si="136"/>
        <v>0</v>
      </c>
      <c r="AH445" s="131">
        <f t="shared" si="137"/>
        <v>0</v>
      </c>
      <c r="AI445" s="131">
        <f t="shared" si="138"/>
        <v>4</v>
      </c>
      <c r="AJ445" s="132">
        <f t="shared" si="139"/>
        <v>0</v>
      </c>
      <c r="AK445" s="128">
        <f t="shared" si="140"/>
        <v>0</v>
      </c>
      <c r="AL445" s="40">
        <f t="shared" si="141"/>
        <v>0</v>
      </c>
      <c r="AM445" s="40">
        <f t="shared" si="142"/>
        <v>0</v>
      </c>
      <c r="AN445" s="40">
        <f t="shared" si="143"/>
        <v>0</v>
      </c>
      <c r="AO445" s="40">
        <f t="shared" si="144"/>
        <v>1</v>
      </c>
      <c r="AP445" s="76">
        <f t="shared" si="145"/>
        <v>0</v>
      </c>
      <c r="AQ445" s="127">
        <f t="shared" si="146"/>
        <v>0</v>
      </c>
      <c r="AR445" s="193">
        <v>0.5</v>
      </c>
      <c r="AS445" s="41">
        <f t="shared" si="147"/>
        <v>0</v>
      </c>
      <c r="AT445" s="146"/>
      <c r="AU445" s="146"/>
      <c r="AV445" s="146"/>
      <c r="AW445" s="146"/>
      <c r="AX445" s="146"/>
      <c r="AY445" s="146"/>
      <c r="AZ445" s="146"/>
      <c r="BA445" s="146"/>
      <c r="BB445" s="146"/>
      <c r="BC445" s="140" t="s">
        <v>1709</v>
      </c>
      <c r="BD445" s="32">
        <v>1</v>
      </c>
    </row>
    <row r="446" spans="1:56" s="152" customFormat="1" ht="108">
      <c r="A446" s="153" t="s">
        <v>1674</v>
      </c>
      <c r="B446" s="146" t="s">
        <v>23</v>
      </c>
      <c r="C446" s="146" t="s">
        <v>334</v>
      </c>
      <c r="D446" s="146">
        <v>111520</v>
      </c>
      <c r="E446" s="146" t="s">
        <v>1997</v>
      </c>
      <c r="F446" s="146" t="s">
        <v>1480</v>
      </c>
      <c r="G446" s="146" t="s">
        <v>1701</v>
      </c>
      <c r="H446" s="146">
        <v>1</v>
      </c>
      <c r="I446" s="146">
        <v>4</v>
      </c>
      <c r="J446" s="146" t="s">
        <v>1967</v>
      </c>
      <c r="K446" s="187">
        <v>20830359.960000001</v>
      </c>
      <c r="L446" s="211">
        <v>20620761</v>
      </c>
      <c r="M446" s="211" t="s">
        <v>90</v>
      </c>
      <c r="N446" s="212">
        <v>1</v>
      </c>
      <c r="O446" s="213" t="s">
        <v>1998</v>
      </c>
      <c r="P446" s="213">
        <v>0</v>
      </c>
      <c r="Q446" s="211" t="s">
        <v>1999</v>
      </c>
      <c r="R446" s="211" t="s">
        <v>2000</v>
      </c>
      <c r="S446" s="213" t="s">
        <v>2001</v>
      </c>
      <c r="T446" s="213" t="s">
        <v>2002</v>
      </c>
      <c r="U446" s="213" t="s">
        <v>2003</v>
      </c>
      <c r="V446" s="213" t="s">
        <v>2004</v>
      </c>
      <c r="W446" s="213" t="s">
        <v>2005</v>
      </c>
      <c r="X446" s="211" t="s">
        <v>2006</v>
      </c>
      <c r="Y446" s="211" t="s">
        <v>2007</v>
      </c>
      <c r="Z446" s="131">
        <f t="shared" si="129"/>
        <v>0</v>
      </c>
      <c r="AA446" s="131">
        <f t="shared" si="130"/>
        <v>0</v>
      </c>
      <c r="AB446" s="131">
        <f t="shared" si="131"/>
        <v>0</v>
      </c>
      <c r="AC446" s="131">
        <f t="shared" si="132"/>
        <v>0</v>
      </c>
      <c r="AD446" s="131">
        <f t="shared" si="133"/>
        <v>1</v>
      </c>
      <c r="AE446" s="127">
        <f t="shared" si="134"/>
        <v>0</v>
      </c>
      <c r="AF446" s="131">
        <f t="shared" si="135"/>
        <v>0</v>
      </c>
      <c r="AG446" s="131">
        <f t="shared" si="136"/>
        <v>0</v>
      </c>
      <c r="AH446" s="131">
        <f t="shared" si="137"/>
        <v>0</v>
      </c>
      <c r="AI446" s="131">
        <f t="shared" si="138"/>
        <v>0</v>
      </c>
      <c r="AJ446" s="132">
        <f t="shared" si="139"/>
        <v>4</v>
      </c>
      <c r="AK446" s="128">
        <f t="shared" si="140"/>
        <v>0</v>
      </c>
      <c r="AL446" s="40">
        <f t="shared" si="141"/>
        <v>0</v>
      </c>
      <c r="AM446" s="40">
        <f t="shared" si="142"/>
        <v>0</v>
      </c>
      <c r="AN446" s="40">
        <f t="shared" si="143"/>
        <v>0</v>
      </c>
      <c r="AO446" s="40">
        <f t="shared" si="144"/>
        <v>0</v>
      </c>
      <c r="AP446" s="76">
        <f t="shared" si="145"/>
        <v>1</v>
      </c>
      <c r="AQ446" s="127">
        <f t="shared" si="146"/>
        <v>0</v>
      </c>
      <c r="AR446" s="193">
        <v>1</v>
      </c>
      <c r="AS446" s="41">
        <f t="shared" si="147"/>
        <v>0</v>
      </c>
      <c r="AT446" s="156">
        <v>4.25</v>
      </c>
      <c r="AU446" s="146"/>
      <c r="AV446" s="146"/>
      <c r="AW446" s="146"/>
      <c r="AX446" s="146"/>
      <c r="AY446" s="146"/>
      <c r="AZ446" s="146"/>
      <c r="BA446" s="146"/>
      <c r="BB446" s="146"/>
      <c r="BC446" s="140" t="s">
        <v>1496</v>
      </c>
      <c r="BD446" s="32">
        <v>1</v>
      </c>
    </row>
    <row r="447" spans="1:56" s="152" customFormat="1" ht="72">
      <c r="A447" s="153" t="s">
        <v>1674</v>
      </c>
      <c r="B447" s="146" t="s">
        <v>23</v>
      </c>
      <c r="C447" s="146" t="s">
        <v>1098</v>
      </c>
      <c r="D447" s="146">
        <v>171008</v>
      </c>
      <c r="E447" s="146" t="s">
        <v>2008</v>
      </c>
      <c r="F447" s="146" t="s">
        <v>2009</v>
      </c>
      <c r="G447" s="146" t="s">
        <v>1676</v>
      </c>
      <c r="H447" s="146">
        <v>1</v>
      </c>
      <c r="I447" s="146">
        <v>3</v>
      </c>
      <c r="J447" s="146" t="s">
        <v>2010</v>
      </c>
      <c r="K447" s="187">
        <v>19645773.819999997</v>
      </c>
      <c r="L447" s="211">
        <v>0</v>
      </c>
      <c r="M447" s="211" t="s">
        <v>514</v>
      </c>
      <c r="N447" s="212">
        <v>0.79769999999999996</v>
      </c>
      <c r="O447" s="213">
        <v>0</v>
      </c>
      <c r="P447" s="213">
        <v>0</v>
      </c>
      <c r="Q447" s="211" t="s">
        <v>2011</v>
      </c>
      <c r="R447" s="211" t="s">
        <v>2011</v>
      </c>
      <c r="S447" s="213">
        <v>45244</v>
      </c>
      <c r="T447" s="213">
        <v>45251</v>
      </c>
      <c r="U447" s="213">
        <v>45265</v>
      </c>
      <c r="V447" s="213">
        <v>45320</v>
      </c>
      <c r="W447" s="213">
        <v>45434</v>
      </c>
      <c r="X447" s="211" t="s">
        <v>2012</v>
      </c>
      <c r="Y447" s="211">
        <v>0</v>
      </c>
      <c r="Z447" s="131">
        <f t="shared" si="129"/>
        <v>0</v>
      </c>
      <c r="AA447" s="131">
        <f t="shared" si="130"/>
        <v>0</v>
      </c>
      <c r="AB447" s="131">
        <f t="shared" si="131"/>
        <v>0</v>
      </c>
      <c r="AC447" s="131">
        <f t="shared" si="132"/>
        <v>1</v>
      </c>
      <c r="AD447" s="131">
        <f t="shared" si="133"/>
        <v>0</v>
      </c>
      <c r="AE447" s="127">
        <f t="shared" si="134"/>
        <v>0</v>
      </c>
      <c r="AF447" s="131">
        <f t="shared" si="135"/>
        <v>0</v>
      </c>
      <c r="AG447" s="131">
        <f t="shared" si="136"/>
        <v>0</v>
      </c>
      <c r="AH447" s="131">
        <f t="shared" si="137"/>
        <v>0</v>
      </c>
      <c r="AI447" s="131">
        <f t="shared" si="138"/>
        <v>3</v>
      </c>
      <c r="AJ447" s="132">
        <f t="shared" si="139"/>
        <v>0</v>
      </c>
      <c r="AK447" s="128">
        <f t="shared" si="140"/>
        <v>0</v>
      </c>
      <c r="AL447" s="40">
        <f t="shared" si="141"/>
        <v>0</v>
      </c>
      <c r="AM447" s="40">
        <f t="shared" si="142"/>
        <v>0</v>
      </c>
      <c r="AN447" s="40">
        <f t="shared" si="143"/>
        <v>0</v>
      </c>
      <c r="AO447" s="40">
        <f t="shared" si="144"/>
        <v>1</v>
      </c>
      <c r="AP447" s="76">
        <f t="shared" si="145"/>
        <v>0</v>
      </c>
      <c r="AQ447" s="127">
        <f t="shared" si="146"/>
        <v>0</v>
      </c>
      <c r="AR447" s="193">
        <v>0.65</v>
      </c>
      <c r="AS447" s="41">
        <f t="shared" si="147"/>
        <v>0.14769999999999994</v>
      </c>
      <c r="AT447" s="146"/>
      <c r="AU447" s="146"/>
      <c r="AV447" s="146"/>
      <c r="AW447" s="146"/>
      <c r="AX447" s="146"/>
      <c r="AY447" s="146"/>
      <c r="AZ447" s="146"/>
      <c r="BA447" s="146"/>
      <c r="BB447" s="146"/>
      <c r="BC447" s="140" t="s">
        <v>1496</v>
      </c>
      <c r="BD447" s="32">
        <v>1</v>
      </c>
    </row>
    <row r="448" spans="1:56" s="152" customFormat="1" ht="72">
      <c r="A448" s="153" t="s">
        <v>1674</v>
      </c>
      <c r="B448" s="146" t="s">
        <v>23</v>
      </c>
      <c r="C448" s="146" t="s">
        <v>1098</v>
      </c>
      <c r="D448" s="146">
        <v>111437</v>
      </c>
      <c r="E448" s="146" t="s">
        <v>2013</v>
      </c>
      <c r="F448" s="146" t="s">
        <v>2014</v>
      </c>
      <c r="G448" s="146" t="s">
        <v>1676</v>
      </c>
      <c r="H448" s="146">
        <v>1</v>
      </c>
      <c r="I448" s="146">
        <v>2</v>
      </c>
      <c r="J448" s="146" t="s">
        <v>2015</v>
      </c>
      <c r="K448" s="187">
        <v>15486264.530000001</v>
      </c>
      <c r="L448" s="211">
        <v>0</v>
      </c>
      <c r="M448" s="211" t="s">
        <v>514</v>
      </c>
      <c r="N448" s="212">
        <v>0.4</v>
      </c>
      <c r="O448" s="213">
        <v>0</v>
      </c>
      <c r="P448" s="213">
        <v>0</v>
      </c>
      <c r="Q448" s="211" t="s">
        <v>2016</v>
      </c>
      <c r="R448" s="211" t="s">
        <v>2016</v>
      </c>
      <c r="S448" s="213">
        <v>45244</v>
      </c>
      <c r="T448" s="213">
        <v>45251</v>
      </c>
      <c r="U448" s="213">
        <v>45265</v>
      </c>
      <c r="V448" s="213">
        <v>45320</v>
      </c>
      <c r="W448" s="213">
        <v>45434</v>
      </c>
      <c r="X448" s="211" t="s">
        <v>2012</v>
      </c>
      <c r="Y448" s="211">
        <v>0</v>
      </c>
      <c r="Z448" s="131">
        <f t="shared" si="129"/>
        <v>0</v>
      </c>
      <c r="AA448" s="131">
        <f t="shared" si="130"/>
        <v>0</v>
      </c>
      <c r="AB448" s="131">
        <f t="shared" si="131"/>
        <v>0</v>
      </c>
      <c r="AC448" s="131">
        <f t="shared" si="132"/>
        <v>1</v>
      </c>
      <c r="AD448" s="131">
        <f t="shared" si="133"/>
        <v>0</v>
      </c>
      <c r="AE448" s="127">
        <f t="shared" si="134"/>
        <v>0</v>
      </c>
      <c r="AF448" s="131">
        <f t="shared" si="135"/>
        <v>0</v>
      </c>
      <c r="AG448" s="131">
        <f t="shared" si="136"/>
        <v>0</v>
      </c>
      <c r="AH448" s="131">
        <f t="shared" si="137"/>
        <v>0</v>
      </c>
      <c r="AI448" s="131">
        <f t="shared" si="138"/>
        <v>2</v>
      </c>
      <c r="AJ448" s="132">
        <f t="shared" si="139"/>
        <v>0</v>
      </c>
      <c r="AK448" s="128">
        <f t="shared" si="140"/>
        <v>0</v>
      </c>
      <c r="AL448" s="40">
        <f t="shared" si="141"/>
        <v>0</v>
      </c>
      <c r="AM448" s="40">
        <f t="shared" si="142"/>
        <v>0</v>
      </c>
      <c r="AN448" s="40">
        <f t="shared" si="143"/>
        <v>0</v>
      </c>
      <c r="AO448" s="40">
        <f t="shared" si="144"/>
        <v>1</v>
      </c>
      <c r="AP448" s="76">
        <f t="shared" si="145"/>
        <v>0</v>
      </c>
      <c r="AQ448" s="127">
        <f t="shared" si="146"/>
        <v>0</v>
      </c>
      <c r="AR448" s="193">
        <v>0.4</v>
      </c>
      <c r="AS448" s="41">
        <f t="shared" si="147"/>
        <v>0</v>
      </c>
      <c r="AT448" s="146"/>
      <c r="AU448" s="146"/>
      <c r="AV448" s="146"/>
      <c r="AW448" s="146"/>
      <c r="AX448" s="146"/>
      <c r="AY448" s="146"/>
      <c r="AZ448" s="146"/>
      <c r="BA448" s="146"/>
      <c r="BB448" s="146"/>
      <c r="BC448" s="140" t="s">
        <v>1496</v>
      </c>
      <c r="BD448" s="32">
        <v>1</v>
      </c>
    </row>
    <row r="449" spans="1:56" s="152" customFormat="1" ht="90">
      <c r="A449" s="153" t="s">
        <v>1674</v>
      </c>
      <c r="B449" s="146" t="s">
        <v>24</v>
      </c>
      <c r="C449" s="146" t="s">
        <v>2017</v>
      </c>
      <c r="D449" s="146">
        <v>125928</v>
      </c>
      <c r="E449" s="146" t="s">
        <v>2018</v>
      </c>
      <c r="F449" s="146" t="s">
        <v>2019</v>
      </c>
      <c r="G449" s="146" t="s">
        <v>1770</v>
      </c>
      <c r="H449" s="146">
        <v>1</v>
      </c>
      <c r="I449" s="146">
        <v>4</v>
      </c>
      <c r="J449" s="146" t="s">
        <v>2020</v>
      </c>
      <c r="K449" s="187">
        <v>22816847.469999999</v>
      </c>
      <c r="L449" s="211">
        <v>22512075.600000001</v>
      </c>
      <c r="M449" s="211" t="s">
        <v>514</v>
      </c>
      <c r="N449" s="212">
        <v>0.7</v>
      </c>
      <c r="O449" s="213" t="s">
        <v>2021</v>
      </c>
      <c r="P449" s="213" t="s">
        <v>376</v>
      </c>
      <c r="Q449" s="211" t="s">
        <v>2022</v>
      </c>
      <c r="R449" s="211" t="s">
        <v>2022</v>
      </c>
      <c r="S449" s="213" t="s">
        <v>2023</v>
      </c>
      <c r="T449" s="213" t="s">
        <v>2024</v>
      </c>
      <c r="U449" s="213" t="s">
        <v>2025</v>
      </c>
      <c r="V449" s="213" t="s">
        <v>2026</v>
      </c>
      <c r="W449" s="213" t="s">
        <v>1374</v>
      </c>
      <c r="X449" s="211" t="s">
        <v>2027</v>
      </c>
      <c r="Y449" s="211" t="s">
        <v>376</v>
      </c>
      <c r="Z449" s="131">
        <f t="shared" si="129"/>
        <v>0</v>
      </c>
      <c r="AA449" s="131">
        <f t="shared" si="130"/>
        <v>0</v>
      </c>
      <c r="AB449" s="131">
        <f t="shared" si="131"/>
        <v>0</v>
      </c>
      <c r="AC449" s="131">
        <f t="shared" si="132"/>
        <v>1</v>
      </c>
      <c r="AD449" s="131">
        <f t="shared" si="133"/>
        <v>0</v>
      </c>
      <c r="AE449" s="127">
        <f t="shared" si="134"/>
        <v>0</v>
      </c>
      <c r="AF449" s="131">
        <f t="shared" si="135"/>
        <v>0</v>
      </c>
      <c r="AG449" s="131">
        <f t="shared" si="136"/>
        <v>0</v>
      </c>
      <c r="AH449" s="131">
        <f t="shared" si="137"/>
        <v>0</v>
      </c>
      <c r="AI449" s="131">
        <f t="shared" si="138"/>
        <v>4</v>
      </c>
      <c r="AJ449" s="132">
        <f t="shared" si="139"/>
        <v>0</v>
      </c>
      <c r="AK449" s="128">
        <f t="shared" si="140"/>
        <v>0</v>
      </c>
      <c r="AL449" s="40">
        <f t="shared" si="141"/>
        <v>0</v>
      </c>
      <c r="AM449" s="40">
        <f t="shared" si="142"/>
        <v>0</v>
      </c>
      <c r="AN449" s="40">
        <f t="shared" si="143"/>
        <v>0</v>
      </c>
      <c r="AO449" s="40">
        <f t="shared" si="144"/>
        <v>1</v>
      </c>
      <c r="AP449" s="76">
        <f t="shared" si="145"/>
        <v>0</v>
      </c>
      <c r="AQ449" s="127">
        <f t="shared" si="146"/>
        <v>0</v>
      </c>
      <c r="AR449" s="193">
        <v>0.7</v>
      </c>
      <c r="AS449" s="41">
        <f t="shared" si="147"/>
        <v>0</v>
      </c>
      <c r="AT449" s="146"/>
      <c r="AU449" s="146"/>
      <c r="AV449" s="146"/>
      <c r="AW449" s="146"/>
      <c r="AX449" s="146"/>
      <c r="AY449" s="146"/>
      <c r="AZ449" s="146"/>
      <c r="BA449" s="146"/>
      <c r="BB449" s="146"/>
      <c r="BC449" s="140" t="s">
        <v>1496</v>
      </c>
      <c r="BD449" s="32">
        <v>1</v>
      </c>
    </row>
    <row r="450" spans="1:56" s="152" customFormat="1" ht="72">
      <c r="A450" s="153" t="s">
        <v>1674</v>
      </c>
      <c r="B450" s="146" t="s">
        <v>24</v>
      </c>
      <c r="C450" s="146" t="s">
        <v>343</v>
      </c>
      <c r="D450" s="146">
        <v>502129</v>
      </c>
      <c r="E450" s="146" t="s">
        <v>2028</v>
      </c>
      <c r="F450" s="146" t="s">
        <v>345</v>
      </c>
      <c r="G450" s="146" t="s">
        <v>1348</v>
      </c>
      <c r="H450" s="146">
        <v>1</v>
      </c>
      <c r="I450" s="146">
        <v>3</v>
      </c>
      <c r="J450" s="146" t="s">
        <v>2029</v>
      </c>
      <c r="K450" s="187">
        <v>19205159.169999998</v>
      </c>
      <c r="L450" s="211">
        <v>17785991.82</v>
      </c>
      <c r="M450" s="211" t="s">
        <v>514</v>
      </c>
      <c r="N450" s="212">
        <v>0.57999999999999996</v>
      </c>
      <c r="O450" s="213">
        <v>45835</v>
      </c>
      <c r="P450" s="213" t="s">
        <v>376</v>
      </c>
      <c r="Q450" s="211" t="s">
        <v>2030</v>
      </c>
      <c r="R450" s="211" t="s">
        <v>376</v>
      </c>
      <c r="S450" s="213" t="s">
        <v>376</v>
      </c>
      <c r="T450" s="213">
        <v>45611</v>
      </c>
      <c r="U450" s="213">
        <v>45264</v>
      </c>
      <c r="V450" s="213">
        <v>45428</v>
      </c>
      <c r="W450" s="213">
        <v>45537</v>
      </c>
      <c r="X450" s="211" t="s">
        <v>350</v>
      </c>
      <c r="Y450" s="211" t="s">
        <v>491</v>
      </c>
      <c r="Z450" s="131">
        <f t="shared" si="129"/>
        <v>0</v>
      </c>
      <c r="AA450" s="131">
        <f t="shared" si="130"/>
        <v>0</v>
      </c>
      <c r="AB450" s="131">
        <f t="shared" si="131"/>
        <v>0</v>
      </c>
      <c r="AC450" s="131">
        <f t="shared" si="132"/>
        <v>1</v>
      </c>
      <c r="AD450" s="131">
        <f t="shared" si="133"/>
        <v>0</v>
      </c>
      <c r="AE450" s="127">
        <f t="shared" si="134"/>
        <v>0</v>
      </c>
      <c r="AF450" s="131">
        <f t="shared" si="135"/>
        <v>0</v>
      </c>
      <c r="AG450" s="131">
        <f t="shared" si="136"/>
        <v>0</v>
      </c>
      <c r="AH450" s="131">
        <f t="shared" si="137"/>
        <v>0</v>
      </c>
      <c r="AI450" s="131">
        <f t="shared" si="138"/>
        <v>3</v>
      </c>
      <c r="AJ450" s="132">
        <f t="shared" si="139"/>
        <v>0</v>
      </c>
      <c r="AK450" s="128">
        <f t="shared" si="140"/>
        <v>0</v>
      </c>
      <c r="AL450" s="40">
        <f t="shared" si="141"/>
        <v>0</v>
      </c>
      <c r="AM450" s="40">
        <f t="shared" si="142"/>
        <v>0</v>
      </c>
      <c r="AN450" s="40">
        <f t="shared" si="143"/>
        <v>0</v>
      </c>
      <c r="AO450" s="40">
        <f t="shared" si="144"/>
        <v>1</v>
      </c>
      <c r="AP450" s="76">
        <f t="shared" si="145"/>
        <v>0</v>
      </c>
      <c r="AQ450" s="127">
        <f t="shared" si="146"/>
        <v>0</v>
      </c>
      <c r="AR450" s="193">
        <v>0.57999999999999996</v>
      </c>
      <c r="AS450" s="41">
        <f t="shared" si="147"/>
        <v>0</v>
      </c>
      <c r="AT450" s="146"/>
      <c r="AU450" s="146"/>
      <c r="AV450" s="146"/>
      <c r="AW450" s="146"/>
      <c r="AX450" s="146"/>
      <c r="AY450" s="146"/>
      <c r="AZ450" s="146"/>
      <c r="BA450" s="146"/>
      <c r="BB450" s="146"/>
      <c r="BC450" s="140" t="s">
        <v>1496</v>
      </c>
      <c r="BD450" s="32">
        <v>1</v>
      </c>
    </row>
    <row r="451" spans="1:56" s="152" customFormat="1" ht="72">
      <c r="A451" s="153" t="s">
        <v>1674</v>
      </c>
      <c r="B451" s="146" t="s">
        <v>24</v>
      </c>
      <c r="C451" s="146" t="s">
        <v>2031</v>
      </c>
      <c r="D451" s="146">
        <v>198503</v>
      </c>
      <c r="E451" s="146" t="s">
        <v>2032</v>
      </c>
      <c r="F451" s="146" t="s">
        <v>2033</v>
      </c>
      <c r="G451" s="146" t="s">
        <v>1770</v>
      </c>
      <c r="H451" s="146">
        <v>1</v>
      </c>
      <c r="I451" s="146">
        <v>3</v>
      </c>
      <c r="J451" s="146" t="s">
        <v>2029</v>
      </c>
      <c r="K451" s="187">
        <v>22198056.48</v>
      </c>
      <c r="L451" s="211">
        <v>21927158.039999999</v>
      </c>
      <c r="M451" s="211" t="s">
        <v>185</v>
      </c>
      <c r="N451" s="212">
        <v>1</v>
      </c>
      <c r="O451" s="213" t="s">
        <v>2034</v>
      </c>
      <c r="P451" s="213" t="s">
        <v>2034</v>
      </c>
      <c r="Q451" s="211" t="s">
        <v>2035</v>
      </c>
      <c r="R451" s="211" t="s">
        <v>2035</v>
      </c>
      <c r="S451" s="213" t="s">
        <v>1827</v>
      </c>
      <c r="T451" s="213" t="s">
        <v>2024</v>
      </c>
      <c r="U451" s="213" t="s">
        <v>2036</v>
      </c>
      <c r="V451" s="213" t="s">
        <v>1354</v>
      </c>
      <c r="W451" s="213" t="s">
        <v>2037</v>
      </c>
      <c r="X451" s="211" t="s">
        <v>2038</v>
      </c>
      <c r="Y451" s="211" t="s">
        <v>491</v>
      </c>
      <c r="Z451" s="131">
        <f t="shared" si="129"/>
        <v>0</v>
      </c>
      <c r="AA451" s="131">
        <f t="shared" si="130"/>
        <v>0</v>
      </c>
      <c r="AB451" s="131">
        <f t="shared" si="131"/>
        <v>0</v>
      </c>
      <c r="AC451" s="131">
        <f t="shared" si="132"/>
        <v>0</v>
      </c>
      <c r="AD451" s="131">
        <f t="shared" si="133"/>
        <v>1</v>
      </c>
      <c r="AE451" s="127">
        <f t="shared" si="134"/>
        <v>0</v>
      </c>
      <c r="AF451" s="131">
        <f t="shared" si="135"/>
        <v>0</v>
      </c>
      <c r="AG451" s="131">
        <f t="shared" si="136"/>
        <v>0</v>
      </c>
      <c r="AH451" s="131">
        <f t="shared" si="137"/>
        <v>0</v>
      </c>
      <c r="AI451" s="131">
        <f t="shared" si="138"/>
        <v>0</v>
      </c>
      <c r="AJ451" s="132">
        <f t="shared" si="139"/>
        <v>3</v>
      </c>
      <c r="AK451" s="128">
        <f t="shared" si="140"/>
        <v>0</v>
      </c>
      <c r="AL451" s="40">
        <f t="shared" si="141"/>
        <v>0</v>
      </c>
      <c r="AM451" s="40">
        <f t="shared" si="142"/>
        <v>0</v>
      </c>
      <c r="AN451" s="40">
        <f t="shared" si="143"/>
        <v>0</v>
      </c>
      <c r="AO451" s="40">
        <f t="shared" si="144"/>
        <v>0</v>
      </c>
      <c r="AP451" s="76">
        <f t="shared" si="145"/>
        <v>1</v>
      </c>
      <c r="AQ451" s="127">
        <f t="shared" si="146"/>
        <v>0</v>
      </c>
      <c r="AR451" s="193">
        <v>1</v>
      </c>
      <c r="AS451" s="41">
        <f t="shared" si="147"/>
        <v>0</v>
      </c>
      <c r="AT451" s="156">
        <v>1.25</v>
      </c>
      <c r="AU451" s="146"/>
      <c r="AV451" s="146"/>
      <c r="AW451" s="146"/>
      <c r="AX451" s="146"/>
      <c r="AY451" s="146"/>
      <c r="AZ451" s="146"/>
      <c r="BA451" s="146"/>
      <c r="BB451" s="146"/>
      <c r="BC451" s="140" t="s">
        <v>1496</v>
      </c>
      <c r="BD451" s="32">
        <v>1</v>
      </c>
    </row>
    <row r="452" spans="1:56" s="152" customFormat="1" ht="90">
      <c r="A452" s="153" t="s">
        <v>1674</v>
      </c>
      <c r="B452" s="146" t="s">
        <v>24</v>
      </c>
      <c r="C452" s="146" t="s">
        <v>352</v>
      </c>
      <c r="D452" s="146">
        <v>126168</v>
      </c>
      <c r="E452" s="146" t="s">
        <v>2039</v>
      </c>
      <c r="F452" s="146" t="s">
        <v>354</v>
      </c>
      <c r="G452" s="146" t="s">
        <v>1411</v>
      </c>
      <c r="H452" s="146">
        <v>1</v>
      </c>
      <c r="I452" s="146">
        <v>4</v>
      </c>
      <c r="J452" s="146" t="s">
        <v>1963</v>
      </c>
      <c r="K452" s="187">
        <v>25252525.25</v>
      </c>
      <c r="L452" s="211">
        <v>24974606.93</v>
      </c>
      <c r="M452" s="211" t="s">
        <v>90</v>
      </c>
      <c r="N452" s="212">
        <v>1</v>
      </c>
      <c r="O452" s="213" t="s">
        <v>2040</v>
      </c>
      <c r="P452" s="213">
        <v>45701</v>
      </c>
      <c r="Q452" s="211" t="s">
        <v>2041</v>
      </c>
      <c r="R452" s="211" t="s">
        <v>2041</v>
      </c>
      <c r="S452" s="213" t="s">
        <v>2042</v>
      </c>
      <c r="T452" s="213" t="s">
        <v>1422</v>
      </c>
      <c r="U452" s="213" t="s">
        <v>1864</v>
      </c>
      <c r="V452" s="213" t="s">
        <v>2043</v>
      </c>
      <c r="W452" s="213" t="s">
        <v>2037</v>
      </c>
      <c r="X452" s="211" t="s">
        <v>2044</v>
      </c>
      <c r="Y452" s="211" t="s">
        <v>2045</v>
      </c>
      <c r="Z452" s="131">
        <f t="shared" si="129"/>
        <v>0</v>
      </c>
      <c r="AA452" s="131">
        <f t="shared" si="130"/>
        <v>0</v>
      </c>
      <c r="AB452" s="131">
        <f t="shared" si="131"/>
        <v>0</v>
      </c>
      <c r="AC452" s="131">
        <f t="shared" si="132"/>
        <v>0</v>
      </c>
      <c r="AD452" s="131">
        <f t="shared" si="133"/>
        <v>1</v>
      </c>
      <c r="AE452" s="127">
        <f t="shared" si="134"/>
        <v>0</v>
      </c>
      <c r="AF452" s="131">
        <f t="shared" si="135"/>
        <v>0</v>
      </c>
      <c r="AG452" s="131">
        <f t="shared" si="136"/>
        <v>0</v>
      </c>
      <c r="AH452" s="131">
        <f t="shared" si="137"/>
        <v>0</v>
      </c>
      <c r="AI452" s="131">
        <f t="shared" si="138"/>
        <v>0</v>
      </c>
      <c r="AJ452" s="132">
        <f t="shared" si="139"/>
        <v>4</v>
      </c>
      <c r="AK452" s="128">
        <f t="shared" si="140"/>
        <v>0</v>
      </c>
      <c r="AL452" s="40">
        <f t="shared" si="141"/>
        <v>0</v>
      </c>
      <c r="AM452" s="40">
        <f t="shared" si="142"/>
        <v>0</v>
      </c>
      <c r="AN452" s="40">
        <f t="shared" si="143"/>
        <v>0</v>
      </c>
      <c r="AO452" s="40">
        <f t="shared" si="144"/>
        <v>0</v>
      </c>
      <c r="AP452" s="76">
        <f t="shared" si="145"/>
        <v>1</v>
      </c>
      <c r="AQ452" s="127">
        <f t="shared" si="146"/>
        <v>0</v>
      </c>
      <c r="AR452" s="193">
        <v>1</v>
      </c>
      <c r="AS452" s="41">
        <f t="shared" si="147"/>
        <v>0</v>
      </c>
      <c r="AT452" s="156">
        <v>3.25</v>
      </c>
      <c r="AU452" s="146"/>
      <c r="AV452" s="146"/>
      <c r="AW452" s="146"/>
      <c r="AX452" s="146"/>
      <c r="AY452" s="146"/>
      <c r="AZ452" s="146"/>
      <c r="BA452" s="146"/>
      <c r="BB452" s="146"/>
      <c r="BC452" s="140" t="s">
        <v>1496</v>
      </c>
      <c r="BD452" s="32">
        <v>1</v>
      </c>
    </row>
    <row r="453" spans="1:56" s="152" customFormat="1" ht="90">
      <c r="A453" s="153" t="s">
        <v>1674</v>
      </c>
      <c r="B453" s="146" t="s">
        <v>24</v>
      </c>
      <c r="C453" s="146" t="s">
        <v>352</v>
      </c>
      <c r="D453" s="146">
        <v>126133</v>
      </c>
      <c r="E453" s="146" t="s">
        <v>2046</v>
      </c>
      <c r="F453" s="146" t="s">
        <v>354</v>
      </c>
      <c r="G453" s="146" t="s">
        <v>1411</v>
      </c>
      <c r="H453" s="146">
        <v>1</v>
      </c>
      <c r="I453" s="146">
        <v>4</v>
      </c>
      <c r="J453" s="146" t="s">
        <v>1963</v>
      </c>
      <c r="K453" s="187">
        <v>25252525.25</v>
      </c>
      <c r="L453" s="211">
        <v>24988205.789999999</v>
      </c>
      <c r="M453" s="211" t="s">
        <v>90</v>
      </c>
      <c r="N453" s="212">
        <v>1</v>
      </c>
      <c r="O453" s="213" t="s">
        <v>2040</v>
      </c>
      <c r="P453" s="213">
        <v>45698</v>
      </c>
      <c r="Q453" s="211" t="s">
        <v>2047</v>
      </c>
      <c r="R453" s="211" t="s">
        <v>2047</v>
      </c>
      <c r="S453" s="213" t="s">
        <v>2042</v>
      </c>
      <c r="T453" s="213" t="s">
        <v>1422</v>
      </c>
      <c r="U453" s="213" t="s">
        <v>1864</v>
      </c>
      <c r="V453" s="213" t="s">
        <v>2043</v>
      </c>
      <c r="W453" s="213" t="s">
        <v>2037</v>
      </c>
      <c r="X453" s="211" t="s">
        <v>2044</v>
      </c>
      <c r="Y453" s="211" t="s">
        <v>2045</v>
      </c>
      <c r="Z453" s="131">
        <f t="shared" si="129"/>
        <v>0</v>
      </c>
      <c r="AA453" s="131">
        <f t="shared" si="130"/>
        <v>0</v>
      </c>
      <c r="AB453" s="131">
        <f t="shared" si="131"/>
        <v>0</v>
      </c>
      <c r="AC453" s="131">
        <f t="shared" si="132"/>
        <v>0</v>
      </c>
      <c r="AD453" s="131">
        <f t="shared" si="133"/>
        <v>1</v>
      </c>
      <c r="AE453" s="127">
        <f t="shared" si="134"/>
        <v>0</v>
      </c>
      <c r="AF453" s="131">
        <f t="shared" si="135"/>
        <v>0</v>
      </c>
      <c r="AG453" s="131">
        <f t="shared" si="136"/>
        <v>0</v>
      </c>
      <c r="AH453" s="131">
        <f t="shared" si="137"/>
        <v>0</v>
      </c>
      <c r="AI453" s="131">
        <f t="shared" si="138"/>
        <v>0</v>
      </c>
      <c r="AJ453" s="132">
        <f t="shared" si="139"/>
        <v>4</v>
      </c>
      <c r="AK453" s="128">
        <f t="shared" si="140"/>
        <v>0</v>
      </c>
      <c r="AL453" s="40">
        <f t="shared" si="141"/>
        <v>0</v>
      </c>
      <c r="AM453" s="40">
        <f t="shared" si="142"/>
        <v>0</v>
      </c>
      <c r="AN453" s="40">
        <f t="shared" si="143"/>
        <v>0</v>
      </c>
      <c r="AO453" s="40">
        <f t="shared" si="144"/>
        <v>0</v>
      </c>
      <c r="AP453" s="76">
        <f t="shared" si="145"/>
        <v>1</v>
      </c>
      <c r="AQ453" s="127">
        <f t="shared" si="146"/>
        <v>0</v>
      </c>
      <c r="AR453" s="193">
        <v>1</v>
      </c>
      <c r="AS453" s="41">
        <f t="shared" si="147"/>
        <v>0</v>
      </c>
      <c r="AT453" s="156">
        <v>3.25</v>
      </c>
      <c r="AU453" s="146"/>
      <c r="AV453" s="146"/>
      <c r="AW453" s="146"/>
      <c r="AX453" s="146"/>
      <c r="AY453" s="146"/>
      <c r="AZ453" s="146"/>
      <c r="BA453" s="146"/>
      <c r="BB453" s="146"/>
      <c r="BC453" s="140" t="s">
        <v>1496</v>
      </c>
      <c r="BD453" s="32">
        <v>1</v>
      </c>
    </row>
    <row r="454" spans="1:56" s="152" customFormat="1" ht="90">
      <c r="A454" s="153" t="s">
        <v>1674</v>
      </c>
      <c r="B454" s="146" t="s">
        <v>24</v>
      </c>
      <c r="C454" s="146" t="s">
        <v>352</v>
      </c>
      <c r="D454" s="146">
        <v>126167</v>
      </c>
      <c r="E454" s="146" t="s">
        <v>2048</v>
      </c>
      <c r="F454" s="146" t="s">
        <v>354</v>
      </c>
      <c r="G454" s="146" t="s">
        <v>1791</v>
      </c>
      <c r="H454" s="146">
        <v>1</v>
      </c>
      <c r="I454" s="146">
        <v>4</v>
      </c>
      <c r="J454" s="146" t="s">
        <v>1963</v>
      </c>
      <c r="K454" s="187">
        <v>25252525.25</v>
      </c>
      <c r="L454" s="211">
        <v>24980749.43</v>
      </c>
      <c r="M454" s="211" t="s">
        <v>90</v>
      </c>
      <c r="N454" s="212">
        <v>1</v>
      </c>
      <c r="O454" s="213" t="s">
        <v>2040</v>
      </c>
      <c r="P454" s="213">
        <v>45805</v>
      </c>
      <c r="Q454" s="211" t="s">
        <v>2049</v>
      </c>
      <c r="R454" s="211" t="s">
        <v>2049</v>
      </c>
      <c r="S454" s="213" t="s">
        <v>2042</v>
      </c>
      <c r="T454" s="213" t="s">
        <v>1422</v>
      </c>
      <c r="U454" s="213" t="s">
        <v>1864</v>
      </c>
      <c r="V454" s="213" t="s">
        <v>2043</v>
      </c>
      <c r="W454" s="213" t="s">
        <v>2037</v>
      </c>
      <c r="X454" s="211" t="s">
        <v>2044</v>
      </c>
      <c r="Y454" s="211" t="s">
        <v>2045</v>
      </c>
      <c r="Z454" s="131">
        <f t="shared" si="129"/>
        <v>0</v>
      </c>
      <c r="AA454" s="131">
        <f t="shared" si="130"/>
        <v>0</v>
      </c>
      <c r="AB454" s="131">
        <f t="shared" si="131"/>
        <v>0</v>
      </c>
      <c r="AC454" s="131">
        <f t="shared" si="132"/>
        <v>0</v>
      </c>
      <c r="AD454" s="131">
        <f t="shared" si="133"/>
        <v>1</v>
      </c>
      <c r="AE454" s="127">
        <f t="shared" si="134"/>
        <v>0</v>
      </c>
      <c r="AF454" s="131">
        <f t="shared" si="135"/>
        <v>0</v>
      </c>
      <c r="AG454" s="131">
        <f t="shared" si="136"/>
        <v>0</v>
      </c>
      <c r="AH454" s="131">
        <f t="shared" si="137"/>
        <v>0</v>
      </c>
      <c r="AI454" s="131">
        <f t="shared" si="138"/>
        <v>0</v>
      </c>
      <c r="AJ454" s="132">
        <f t="shared" si="139"/>
        <v>4</v>
      </c>
      <c r="AK454" s="128">
        <f t="shared" si="140"/>
        <v>0</v>
      </c>
      <c r="AL454" s="40">
        <f t="shared" si="141"/>
        <v>0</v>
      </c>
      <c r="AM454" s="40">
        <f t="shared" si="142"/>
        <v>0</v>
      </c>
      <c r="AN454" s="40">
        <f t="shared" si="143"/>
        <v>0</v>
      </c>
      <c r="AO454" s="40">
        <f t="shared" si="144"/>
        <v>0</v>
      </c>
      <c r="AP454" s="76">
        <f t="shared" si="145"/>
        <v>1</v>
      </c>
      <c r="AQ454" s="127">
        <f t="shared" si="146"/>
        <v>0</v>
      </c>
      <c r="AR454" s="193">
        <v>0.95</v>
      </c>
      <c r="AS454" s="41">
        <f t="shared" si="147"/>
        <v>5.0000000000000044E-2</v>
      </c>
      <c r="AT454" s="156">
        <v>5.25</v>
      </c>
      <c r="AU454" s="146"/>
      <c r="AV454" s="146"/>
      <c r="AW454" s="146"/>
      <c r="AX454" s="146"/>
      <c r="AY454" s="146"/>
      <c r="AZ454" s="146"/>
      <c r="BA454" s="146"/>
      <c r="BB454" s="146"/>
      <c r="BC454" s="140" t="s">
        <v>1496</v>
      </c>
      <c r="BD454" s="32">
        <v>1</v>
      </c>
    </row>
    <row r="455" spans="1:56" s="152" customFormat="1" ht="90">
      <c r="A455" s="153" t="s">
        <v>1674</v>
      </c>
      <c r="B455" s="146" t="s">
        <v>24</v>
      </c>
      <c r="C455" s="146" t="s">
        <v>358</v>
      </c>
      <c r="D455" s="146">
        <v>124673</v>
      </c>
      <c r="E455" s="146" t="s">
        <v>2050</v>
      </c>
      <c r="F455" s="146" t="s">
        <v>2051</v>
      </c>
      <c r="G455" s="146" t="s">
        <v>1496</v>
      </c>
      <c r="H455" s="146">
        <v>1</v>
      </c>
      <c r="I455" s="146">
        <v>4</v>
      </c>
      <c r="J455" s="146" t="s">
        <v>1497</v>
      </c>
      <c r="K455" s="187">
        <v>24985083.829999998</v>
      </c>
      <c r="L455" s="211">
        <v>25698497.43</v>
      </c>
      <c r="M455" s="211" t="s">
        <v>185</v>
      </c>
      <c r="N455" s="212">
        <v>1</v>
      </c>
      <c r="O455" s="213" t="s">
        <v>1841</v>
      </c>
      <c r="P455" s="213">
        <v>45595</v>
      </c>
      <c r="Q455" s="211" t="s">
        <v>2052</v>
      </c>
      <c r="R455" s="211" t="s">
        <v>2053</v>
      </c>
      <c r="S455" s="213" t="s">
        <v>2024</v>
      </c>
      <c r="T455" s="213" t="s">
        <v>1152</v>
      </c>
      <c r="U455" s="213" t="s">
        <v>2025</v>
      </c>
      <c r="V455" s="213" t="s">
        <v>2054</v>
      </c>
      <c r="W455" s="213" t="s">
        <v>1974</v>
      </c>
      <c r="X455" s="211" t="s">
        <v>366</v>
      </c>
      <c r="Y455" s="211" t="s">
        <v>351</v>
      </c>
      <c r="Z455" s="131">
        <f t="shared" si="129"/>
        <v>0</v>
      </c>
      <c r="AA455" s="131">
        <f t="shared" si="130"/>
        <v>0</v>
      </c>
      <c r="AB455" s="131">
        <f t="shared" si="131"/>
        <v>0</v>
      </c>
      <c r="AC455" s="131">
        <f t="shared" si="132"/>
        <v>0</v>
      </c>
      <c r="AD455" s="131">
        <f t="shared" si="133"/>
        <v>1</v>
      </c>
      <c r="AE455" s="127">
        <f t="shared" si="134"/>
        <v>0</v>
      </c>
      <c r="AF455" s="131">
        <f t="shared" si="135"/>
        <v>0</v>
      </c>
      <c r="AG455" s="131">
        <f t="shared" si="136"/>
        <v>0</v>
      </c>
      <c r="AH455" s="131">
        <f t="shared" si="137"/>
        <v>0</v>
      </c>
      <c r="AI455" s="131">
        <f t="shared" si="138"/>
        <v>0</v>
      </c>
      <c r="AJ455" s="132">
        <f t="shared" si="139"/>
        <v>4</v>
      </c>
      <c r="AK455" s="128">
        <f t="shared" si="140"/>
        <v>0</v>
      </c>
      <c r="AL455" s="40">
        <f t="shared" si="141"/>
        <v>0</v>
      </c>
      <c r="AM455" s="40">
        <f t="shared" si="142"/>
        <v>0</v>
      </c>
      <c r="AN455" s="40">
        <f t="shared" si="143"/>
        <v>0</v>
      </c>
      <c r="AO455" s="40">
        <f t="shared" si="144"/>
        <v>0</v>
      </c>
      <c r="AP455" s="76">
        <f t="shared" si="145"/>
        <v>1</v>
      </c>
      <c r="AQ455" s="127">
        <f t="shared" si="146"/>
        <v>0</v>
      </c>
      <c r="AR455" s="193">
        <v>1</v>
      </c>
      <c r="AS455" s="41">
        <f t="shared" si="147"/>
        <v>0</v>
      </c>
      <c r="AT455" s="146">
        <v>9.24</v>
      </c>
      <c r="AU455" s="146"/>
      <c r="AV455" s="146"/>
      <c r="AW455" s="146"/>
      <c r="AX455" s="146"/>
      <c r="AY455" s="146"/>
      <c r="AZ455" s="146"/>
      <c r="BA455" s="146"/>
      <c r="BB455" s="146"/>
      <c r="BC455" s="140" t="s">
        <v>1496</v>
      </c>
      <c r="BD455" s="32">
        <v>1</v>
      </c>
    </row>
    <row r="456" spans="1:56" s="152" customFormat="1" ht="90">
      <c r="A456" s="153" t="s">
        <v>1674</v>
      </c>
      <c r="B456" s="146" t="s">
        <v>24</v>
      </c>
      <c r="C456" s="146" t="s">
        <v>358</v>
      </c>
      <c r="D456" s="146">
        <v>303702</v>
      </c>
      <c r="E456" s="146" t="s">
        <v>2055</v>
      </c>
      <c r="F456" s="146" t="s">
        <v>2056</v>
      </c>
      <c r="G456" s="146" t="s">
        <v>1411</v>
      </c>
      <c r="H456" s="146">
        <v>1</v>
      </c>
      <c r="I456" s="146">
        <v>4</v>
      </c>
      <c r="J456" s="146" t="s">
        <v>1497</v>
      </c>
      <c r="K456" s="187">
        <v>24985434.880000003</v>
      </c>
      <c r="L456" s="211">
        <v>24704050.489999998</v>
      </c>
      <c r="M456" s="211" t="s">
        <v>185</v>
      </c>
      <c r="N456" s="212">
        <v>1</v>
      </c>
      <c r="O456" s="213" t="s">
        <v>1841</v>
      </c>
      <c r="P456" s="213">
        <v>45595</v>
      </c>
      <c r="Q456" s="211" t="s">
        <v>2057</v>
      </c>
      <c r="R456" s="211" t="s">
        <v>2058</v>
      </c>
      <c r="S456" s="213" t="s">
        <v>2024</v>
      </c>
      <c r="T456" s="213" t="s">
        <v>1152</v>
      </c>
      <c r="U456" s="213" t="s">
        <v>2025</v>
      </c>
      <c r="V456" s="213" t="s">
        <v>2054</v>
      </c>
      <c r="W456" s="213" t="s">
        <v>1974</v>
      </c>
      <c r="X456" s="211" t="s">
        <v>366</v>
      </c>
      <c r="Y456" s="211" t="s">
        <v>351</v>
      </c>
      <c r="Z456" s="131">
        <f t="shared" ref="Z456:Z519" si="148">IF($M456="Reverted",1,0)</f>
        <v>0</v>
      </c>
      <c r="AA456" s="131">
        <f t="shared" ref="AA456:AA519" si="149">IF($M456="Not yet started",1,0)</f>
        <v>0</v>
      </c>
      <c r="AB456" s="131">
        <f t="shared" ref="AB456:AB519" si="150">IF($M456="Under Procurement",1,0)</f>
        <v>0</v>
      </c>
      <c r="AC456" s="131">
        <f t="shared" ref="AC456:AC519" si="151">IF($M456="Ongoing",1,0)</f>
        <v>0</v>
      </c>
      <c r="AD456" s="131">
        <f t="shared" ref="AD456:AD519" si="152">IF($M456="Completed",1,0)</f>
        <v>1</v>
      </c>
      <c r="AE456" s="127">
        <f t="shared" ref="AE456:AE519" si="153">IF(OR($M456="Terminated",$M456="Abandoned"),1,0)</f>
        <v>0</v>
      </c>
      <c r="AF456" s="131">
        <f t="shared" ref="AF456:AF519" si="154">IF($Z456=1,$I456,0)</f>
        <v>0</v>
      </c>
      <c r="AG456" s="131">
        <f t="shared" ref="AG456:AG519" si="155">IF($AA456=1,$I456,0)</f>
        <v>0</v>
      </c>
      <c r="AH456" s="131">
        <f t="shared" ref="AH456:AH519" si="156">IF($AB456=1,$I456,0)</f>
        <v>0</v>
      </c>
      <c r="AI456" s="131">
        <f t="shared" ref="AI456:AI519" si="157">IF($AC456=1,$I456,0)</f>
        <v>0</v>
      </c>
      <c r="AJ456" s="132">
        <f t="shared" ref="AJ456:AJ519" si="158">IF($AD456=1,$I456,0)</f>
        <v>4</v>
      </c>
      <c r="AK456" s="128">
        <f t="shared" ref="AK456:AK519" si="159">IF($AE456=1,$I456,0)</f>
        <v>0</v>
      </c>
      <c r="AL456" s="40">
        <f t="shared" ref="AL456:AL519" si="160">IF($M456="Reverted",H456,0)</f>
        <v>0</v>
      </c>
      <c r="AM456" s="40">
        <f t="shared" ref="AM456:AM519" si="161">IF($M456="Not Yet Started",H456,0)</f>
        <v>0</v>
      </c>
      <c r="AN456" s="40">
        <f t="shared" ref="AN456:AN519" si="162">IF($M456="Under Procurement",H456,0)</f>
        <v>0</v>
      </c>
      <c r="AO456" s="40">
        <f t="shared" ref="AO456:AO519" si="163">IF($M456="Ongoing",H456,0)</f>
        <v>0</v>
      </c>
      <c r="AP456" s="76">
        <f t="shared" ref="AP456:AP519" si="164">IF($M456="Completed",H456,0)</f>
        <v>1</v>
      </c>
      <c r="AQ456" s="127">
        <f t="shared" ref="AQ456:AQ519" si="165">IF(OR($M456="Terminated",$M456="Abandoned"),H456,0)</f>
        <v>0</v>
      </c>
      <c r="AR456" s="193">
        <v>1</v>
      </c>
      <c r="AS456" s="41">
        <f t="shared" ref="AS456:AS519" si="166">N456-AR456</f>
        <v>0</v>
      </c>
      <c r="AT456" s="146">
        <v>9.24</v>
      </c>
      <c r="AU456" s="146"/>
      <c r="AV456" s="146"/>
      <c r="AW456" s="146"/>
      <c r="AX456" s="146"/>
      <c r="AY456" s="146"/>
      <c r="AZ456" s="146"/>
      <c r="BA456" s="146"/>
      <c r="BB456" s="146"/>
      <c r="BC456" s="140" t="s">
        <v>1709</v>
      </c>
      <c r="BD456" s="32">
        <v>1</v>
      </c>
    </row>
    <row r="457" spans="1:56" s="152" customFormat="1" ht="72">
      <c r="A457" s="153" t="s">
        <v>1674</v>
      </c>
      <c r="B457" s="146" t="s">
        <v>24</v>
      </c>
      <c r="C457" s="146" t="s">
        <v>367</v>
      </c>
      <c r="D457" s="146">
        <v>125481</v>
      </c>
      <c r="E457" s="146" t="s">
        <v>2059</v>
      </c>
      <c r="F457" s="146" t="s">
        <v>2060</v>
      </c>
      <c r="G457" s="146" t="s">
        <v>1770</v>
      </c>
      <c r="H457" s="146">
        <v>1</v>
      </c>
      <c r="I457" s="146">
        <v>4</v>
      </c>
      <c r="J457" s="146" t="s">
        <v>1963</v>
      </c>
      <c r="K457" s="187">
        <v>23519080.899999999</v>
      </c>
      <c r="L457" s="211">
        <v>21703822.5</v>
      </c>
      <c r="M457" s="211" t="s">
        <v>185</v>
      </c>
      <c r="N457" s="212">
        <v>1</v>
      </c>
      <c r="O457" s="213">
        <v>45654</v>
      </c>
      <c r="P457" s="213">
        <v>45722</v>
      </c>
      <c r="Q457" s="211" t="s">
        <v>2061</v>
      </c>
      <c r="R457" s="211" t="s">
        <v>2061</v>
      </c>
      <c r="S457" s="213">
        <v>45243</v>
      </c>
      <c r="T457" s="213">
        <v>45251</v>
      </c>
      <c r="U457" s="213">
        <v>45264</v>
      </c>
      <c r="V457" s="213">
        <v>45294</v>
      </c>
      <c r="W457" s="213">
        <v>45434</v>
      </c>
      <c r="X457" s="211" t="s">
        <v>2062</v>
      </c>
      <c r="Y457" s="211" t="s">
        <v>351</v>
      </c>
      <c r="Z457" s="131">
        <f t="shared" si="148"/>
        <v>0</v>
      </c>
      <c r="AA457" s="131">
        <f t="shared" si="149"/>
        <v>0</v>
      </c>
      <c r="AB457" s="131">
        <f t="shared" si="150"/>
        <v>0</v>
      </c>
      <c r="AC457" s="131">
        <f t="shared" si="151"/>
        <v>0</v>
      </c>
      <c r="AD457" s="131">
        <f t="shared" si="152"/>
        <v>1</v>
      </c>
      <c r="AE457" s="127">
        <f t="shared" si="153"/>
        <v>0</v>
      </c>
      <c r="AF457" s="131">
        <f t="shared" si="154"/>
        <v>0</v>
      </c>
      <c r="AG457" s="131">
        <f t="shared" si="155"/>
        <v>0</v>
      </c>
      <c r="AH457" s="131">
        <f t="shared" si="156"/>
        <v>0</v>
      </c>
      <c r="AI457" s="131">
        <f t="shared" si="157"/>
        <v>0</v>
      </c>
      <c r="AJ457" s="132">
        <f t="shared" si="158"/>
        <v>4</v>
      </c>
      <c r="AK457" s="128">
        <f t="shared" si="159"/>
        <v>0</v>
      </c>
      <c r="AL457" s="40">
        <f t="shared" si="160"/>
        <v>0</v>
      </c>
      <c r="AM457" s="40">
        <f t="shared" si="161"/>
        <v>0</v>
      </c>
      <c r="AN457" s="40">
        <f t="shared" si="162"/>
        <v>0</v>
      </c>
      <c r="AO457" s="40">
        <f t="shared" si="163"/>
        <v>0</v>
      </c>
      <c r="AP457" s="76">
        <f t="shared" si="164"/>
        <v>1</v>
      </c>
      <c r="AQ457" s="127">
        <f t="shared" si="165"/>
        <v>0</v>
      </c>
      <c r="AR457" s="193">
        <v>1</v>
      </c>
      <c r="AS457" s="41">
        <f t="shared" si="166"/>
        <v>0</v>
      </c>
      <c r="AT457" s="156">
        <v>4.25</v>
      </c>
      <c r="AU457" s="146"/>
      <c r="AV457" s="146"/>
      <c r="AW457" s="146"/>
      <c r="AX457" s="146"/>
      <c r="AY457" s="146"/>
      <c r="AZ457" s="146"/>
      <c r="BA457" s="146"/>
      <c r="BB457" s="146"/>
      <c r="BC457" s="140" t="s">
        <v>1411</v>
      </c>
      <c r="BD457" s="32">
        <v>1</v>
      </c>
    </row>
    <row r="458" spans="1:56" s="152" customFormat="1" ht="72">
      <c r="A458" s="153" t="s">
        <v>1674</v>
      </c>
      <c r="B458" s="146" t="s">
        <v>24</v>
      </c>
      <c r="C458" s="146" t="s">
        <v>367</v>
      </c>
      <c r="D458" s="146">
        <v>125350</v>
      </c>
      <c r="E458" s="146" t="s">
        <v>2063</v>
      </c>
      <c r="F458" s="146" t="s">
        <v>2064</v>
      </c>
      <c r="G458" s="146" t="s">
        <v>1411</v>
      </c>
      <c r="H458" s="146">
        <v>1</v>
      </c>
      <c r="I458" s="146">
        <v>4</v>
      </c>
      <c r="J458" s="146" t="s">
        <v>1963</v>
      </c>
      <c r="K458" s="187">
        <v>22127905.859999999</v>
      </c>
      <c r="L458" s="211">
        <v>20576515</v>
      </c>
      <c r="M458" s="211" t="s">
        <v>185</v>
      </c>
      <c r="N458" s="212">
        <v>1</v>
      </c>
      <c r="O458" s="213">
        <v>45614</v>
      </c>
      <c r="P458" s="213">
        <v>45611</v>
      </c>
      <c r="Q458" s="211" t="s">
        <v>2065</v>
      </c>
      <c r="R458" s="211" t="s">
        <v>2065</v>
      </c>
      <c r="S458" s="213">
        <v>45243</v>
      </c>
      <c r="T458" s="213">
        <v>45251</v>
      </c>
      <c r="U458" s="213">
        <v>45264</v>
      </c>
      <c r="V458" s="213">
        <v>45294</v>
      </c>
      <c r="W458" s="213">
        <v>45434</v>
      </c>
      <c r="X458" s="211" t="s">
        <v>2062</v>
      </c>
      <c r="Y458" s="211" t="s">
        <v>351</v>
      </c>
      <c r="Z458" s="131">
        <f t="shared" si="148"/>
        <v>0</v>
      </c>
      <c r="AA458" s="131">
        <f t="shared" si="149"/>
        <v>0</v>
      </c>
      <c r="AB458" s="131">
        <f t="shared" si="150"/>
        <v>0</v>
      </c>
      <c r="AC458" s="131">
        <f t="shared" si="151"/>
        <v>0</v>
      </c>
      <c r="AD458" s="131">
        <f t="shared" si="152"/>
        <v>1</v>
      </c>
      <c r="AE458" s="127">
        <f t="shared" si="153"/>
        <v>0</v>
      </c>
      <c r="AF458" s="131">
        <f t="shared" si="154"/>
        <v>0</v>
      </c>
      <c r="AG458" s="131">
        <f t="shared" si="155"/>
        <v>0</v>
      </c>
      <c r="AH458" s="131">
        <f t="shared" si="156"/>
        <v>0</v>
      </c>
      <c r="AI458" s="131">
        <f t="shared" si="157"/>
        <v>0</v>
      </c>
      <c r="AJ458" s="132">
        <f t="shared" si="158"/>
        <v>4</v>
      </c>
      <c r="AK458" s="128">
        <f t="shared" si="159"/>
        <v>0</v>
      </c>
      <c r="AL458" s="40">
        <f t="shared" si="160"/>
        <v>0</v>
      </c>
      <c r="AM458" s="40">
        <f t="shared" si="161"/>
        <v>0</v>
      </c>
      <c r="AN458" s="40">
        <f t="shared" si="162"/>
        <v>0</v>
      </c>
      <c r="AO458" s="40">
        <f t="shared" si="163"/>
        <v>0</v>
      </c>
      <c r="AP458" s="76">
        <f t="shared" si="164"/>
        <v>1</v>
      </c>
      <c r="AQ458" s="127">
        <f t="shared" si="165"/>
        <v>0</v>
      </c>
      <c r="AR458" s="193">
        <v>1</v>
      </c>
      <c r="AS458" s="41">
        <f t="shared" si="166"/>
        <v>0</v>
      </c>
      <c r="AT458" s="156">
        <v>1.25</v>
      </c>
      <c r="AU458" s="146"/>
      <c r="AV458" s="146"/>
      <c r="AW458" s="146"/>
      <c r="AX458" s="146"/>
      <c r="AY458" s="146"/>
      <c r="AZ458" s="146"/>
      <c r="BA458" s="146"/>
      <c r="BB458" s="146"/>
      <c r="BC458" s="140" t="s">
        <v>1496</v>
      </c>
      <c r="BD458" s="32">
        <v>1</v>
      </c>
    </row>
    <row r="459" spans="1:56" s="152" customFormat="1" ht="72">
      <c r="A459" s="153" t="s">
        <v>1674</v>
      </c>
      <c r="B459" s="146" t="s">
        <v>24</v>
      </c>
      <c r="C459" s="146" t="s">
        <v>372</v>
      </c>
      <c r="D459" s="146">
        <v>303858</v>
      </c>
      <c r="E459" s="146" t="s">
        <v>2066</v>
      </c>
      <c r="F459" s="146" t="s">
        <v>2067</v>
      </c>
      <c r="G459" s="146" t="s">
        <v>1770</v>
      </c>
      <c r="H459" s="146">
        <v>1</v>
      </c>
      <c r="I459" s="146">
        <v>4</v>
      </c>
      <c r="J459" s="146" t="s">
        <v>2068</v>
      </c>
      <c r="K459" s="187">
        <v>13539348.82</v>
      </c>
      <c r="L459" s="211">
        <v>12340386.359999999</v>
      </c>
      <c r="M459" s="211" t="s">
        <v>90</v>
      </c>
      <c r="N459" s="212">
        <v>1</v>
      </c>
      <c r="O459" s="213" t="s">
        <v>2069</v>
      </c>
      <c r="P459" s="213" t="s">
        <v>1726</v>
      </c>
      <c r="Q459" s="211" t="s">
        <v>2070</v>
      </c>
      <c r="R459" s="211" t="s">
        <v>2070</v>
      </c>
      <c r="S459" s="213" t="s">
        <v>2071</v>
      </c>
      <c r="T459" s="213" t="s">
        <v>1064</v>
      </c>
      <c r="U459" s="213" t="s">
        <v>2072</v>
      </c>
      <c r="V459" s="213" t="s">
        <v>2073</v>
      </c>
      <c r="W459" s="213" t="s">
        <v>2074</v>
      </c>
      <c r="X459" s="211" t="s">
        <v>2075</v>
      </c>
      <c r="Y459" s="211" t="s">
        <v>2045</v>
      </c>
      <c r="Z459" s="131">
        <f t="shared" si="148"/>
        <v>0</v>
      </c>
      <c r="AA459" s="131">
        <f t="shared" si="149"/>
        <v>0</v>
      </c>
      <c r="AB459" s="131">
        <f t="shared" si="150"/>
        <v>0</v>
      </c>
      <c r="AC459" s="131">
        <f t="shared" si="151"/>
        <v>0</v>
      </c>
      <c r="AD459" s="131">
        <f t="shared" si="152"/>
        <v>1</v>
      </c>
      <c r="AE459" s="127">
        <f t="shared" si="153"/>
        <v>0</v>
      </c>
      <c r="AF459" s="131">
        <f t="shared" si="154"/>
        <v>0</v>
      </c>
      <c r="AG459" s="131">
        <f t="shared" si="155"/>
        <v>0</v>
      </c>
      <c r="AH459" s="131">
        <f t="shared" si="156"/>
        <v>0</v>
      </c>
      <c r="AI459" s="131">
        <f t="shared" si="157"/>
        <v>0</v>
      </c>
      <c r="AJ459" s="132">
        <f t="shared" si="158"/>
        <v>4</v>
      </c>
      <c r="AK459" s="128">
        <f t="shared" si="159"/>
        <v>0</v>
      </c>
      <c r="AL459" s="40">
        <f t="shared" si="160"/>
        <v>0</v>
      </c>
      <c r="AM459" s="40">
        <f t="shared" si="161"/>
        <v>0</v>
      </c>
      <c r="AN459" s="40">
        <f t="shared" si="162"/>
        <v>0</v>
      </c>
      <c r="AO459" s="40">
        <f t="shared" si="163"/>
        <v>0</v>
      </c>
      <c r="AP459" s="76">
        <f t="shared" si="164"/>
        <v>1</v>
      </c>
      <c r="AQ459" s="127">
        <f t="shared" si="165"/>
        <v>0</v>
      </c>
      <c r="AR459" s="193">
        <v>1</v>
      </c>
      <c r="AS459" s="41">
        <f t="shared" si="166"/>
        <v>0</v>
      </c>
      <c r="AT459" s="156">
        <v>3.25</v>
      </c>
      <c r="AU459" s="146"/>
      <c r="AV459" s="146"/>
      <c r="AW459" s="146"/>
      <c r="AX459" s="146"/>
      <c r="AY459" s="146"/>
      <c r="AZ459" s="146"/>
      <c r="BA459" s="146"/>
      <c r="BB459" s="146"/>
      <c r="BC459" s="140" t="s">
        <v>1496</v>
      </c>
      <c r="BD459" s="32">
        <v>0</v>
      </c>
    </row>
    <row r="460" spans="1:56" s="152" customFormat="1" ht="108">
      <c r="A460" s="153" t="s">
        <v>1674</v>
      </c>
      <c r="B460" s="146" t="s">
        <v>24</v>
      </c>
      <c r="C460" s="146" t="s">
        <v>372</v>
      </c>
      <c r="D460" s="146">
        <v>125833</v>
      </c>
      <c r="E460" s="146" t="s">
        <v>2076</v>
      </c>
      <c r="F460" s="146" t="s">
        <v>2077</v>
      </c>
      <c r="G460" s="146" t="s">
        <v>1791</v>
      </c>
      <c r="H460" s="146">
        <v>1</v>
      </c>
      <c r="I460" s="146">
        <v>2</v>
      </c>
      <c r="J460" s="146" t="s">
        <v>834</v>
      </c>
      <c r="K460" s="187">
        <v>9316708.4299999997</v>
      </c>
      <c r="L460" s="211">
        <v>8213612.0700000003</v>
      </c>
      <c r="M460" s="211" t="s">
        <v>90</v>
      </c>
      <c r="N460" s="212">
        <v>1</v>
      </c>
      <c r="O460" s="213" t="s">
        <v>2078</v>
      </c>
      <c r="P460" s="213" t="s">
        <v>1726</v>
      </c>
      <c r="Q460" s="211" t="s">
        <v>2079</v>
      </c>
      <c r="R460" s="211" t="s">
        <v>2079</v>
      </c>
      <c r="S460" s="213" t="s">
        <v>2071</v>
      </c>
      <c r="T460" s="213" t="s">
        <v>1064</v>
      </c>
      <c r="U460" s="213" t="s">
        <v>2072</v>
      </c>
      <c r="V460" s="213" t="s">
        <v>2073</v>
      </c>
      <c r="W460" s="213" t="s">
        <v>2074</v>
      </c>
      <c r="X460" s="211" t="s">
        <v>2075</v>
      </c>
      <c r="Y460" s="211" t="s">
        <v>2080</v>
      </c>
      <c r="Z460" s="131">
        <f t="shared" si="148"/>
        <v>0</v>
      </c>
      <c r="AA460" s="131">
        <f t="shared" si="149"/>
        <v>0</v>
      </c>
      <c r="AB460" s="131">
        <f t="shared" si="150"/>
        <v>0</v>
      </c>
      <c r="AC460" s="131">
        <f t="shared" si="151"/>
        <v>0</v>
      </c>
      <c r="AD460" s="131">
        <f t="shared" si="152"/>
        <v>1</v>
      </c>
      <c r="AE460" s="127">
        <f t="shared" si="153"/>
        <v>0</v>
      </c>
      <c r="AF460" s="131">
        <f t="shared" si="154"/>
        <v>0</v>
      </c>
      <c r="AG460" s="131">
        <f t="shared" si="155"/>
        <v>0</v>
      </c>
      <c r="AH460" s="131">
        <f t="shared" si="156"/>
        <v>0</v>
      </c>
      <c r="AI460" s="131">
        <f t="shared" si="157"/>
        <v>0</v>
      </c>
      <c r="AJ460" s="132">
        <f t="shared" si="158"/>
        <v>2</v>
      </c>
      <c r="AK460" s="128">
        <f t="shared" si="159"/>
        <v>0</v>
      </c>
      <c r="AL460" s="40">
        <f t="shared" si="160"/>
        <v>0</v>
      </c>
      <c r="AM460" s="40">
        <f t="shared" si="161"/>
        <v>0</v>
      </c>
      <c r="AN460" s="40">
        <f t="shared" si="162"/>
        <v>0</v>
      </c>
      <c r="AO460" s="40">
        <f t="shared" si="163"/>
        <v>0</v>
      </c>
      <c r="AP460" s="76">
        <f t="shared" si="164"/>
        <v>1</v>
      </c>
      <c r="AQ460" s="127">
        <f t="shared" si="165"/>
        <v>0</v>
      </c>
      <c r="AR460" s="193">
        <v>1</v>
      </c>
      <c r="AS460" s="41">
        <f t="shared" si="166"/>
        <v>0</v>
      </c>
      <c r="AT460" s="156">
        <v>3.25</v>
      </c>
      <c r="AU460" s="146"/>
      <c r="AV460" s="146"/>
      <c r="AW460" s="146"/>
      <c r="AX460" s="146"/>
      <c r="AY460" s="146"/>
      <c r="AZ460" s="146"/>
      <c r="BA460" s="146"/>
      <c r="BB460" s="146"/>
      <c r="BC460" s="140" t="s">
        <v>1496</v>
      </c>
      <c r="BD460" s="32">
        <v>0</v>
      </c>
    </row>
    <row r="461" spans="1:56" s="152" customFormat="1" ht="144">
      <c r="A461" s="153" t="s">
        <v>1674</v>
      </c>
      <c r="B461" s="146" t="s">
        <v>25</v>
      </c>
      <c r="C461" s="146" t="s">
        <v>693</v>
      </c>
      <c r="D461" s="146">
        <v>501259</v>
      </c>
      <c r="E461" s="146" t="s">
        <v>2081</v>
      </c>
      <c r="F461" s="146" t="s">
        <v>2082</v>
      </c>
      <c r="G461" s="146" t="s">
        <v>1496</v>
      </c>
      <c r="H461" s="146">
        <v>1</v>
      </c>
      <c r="I461" s="146">
        <v>4</v>
      </c>
      <c r="J461" s="146" t="s">
        <v>2083</v>
      </c>
      <c r="K461" s="187">
        <v>17467038.050000001</v>
      </c>
      <c r="L461" s="211">
        <v>10339297.77</v>
      </c>
      <c r="M461" s="211" t="s">
        <v>185</v>
      </c>
      <c r="N461" s="212">
        <v>1</v>
      </c>
      <c r="O461" s="213">
        <v>45637</v>
      </c>
      <c r="P461" s="213">
        <v>45697</v>
      </c>
      <c r="Q461" s="211" t="s">
        <v>2084</v>
      </c>
      <c r="R461" s="211" t="s">
        <v>2084</v>
      </c>
      <c r="S461" s="213">
        <v>45237</v>
      </c>
      <c r="T461" s="213">
        <v>45245</v>
      </c>
      <c r="U461" s="213">
        <v>45266</v>
      </c>
      <c r="V461" s="213">
        <v>45307</v>
      </c>
      <c r="W461" s="213">
        <v>45457</v>
      </c>
      <c r="X461" s="211" t="s">
        <v>2085</v>
      </c>
      <c r="Y461" s="211" t="s">
        <v>185</v>
      </c>
      <c r="Z461" s="131">
        <f t="shared" si="148"/>
        <v>0</v>
      </c>
      <c r="AA461" s="131">
        <f t="shared" si="149"/>
        <v>0</v>
      </c>
      <c r="AB461" s="131">
        <f t="shared" si="150"/>
        <v>0</v>
      </c>
      <c r="AC461" s="131">
        <f t="shared" si="151"/>
        <v>0</v>
      </c>
      <c r="AD461" s="131">
        <f t="shared" si="152"/>
        <v>1</v>
      </c>
      <c r="AE461" s="127">
        <f t="shared" si="153"/>
        <v>0</v>
      </c>
      <c r="AF461" s="131">
        <f t="shared" si="154"/>
        <v>0</v>
      </c>
      <c r="AG461" s="131">
        <f t="shared" si="155"/>
        <v>0</v>
      </c>
      <c r="AH461" s="131">
        <f t="shared" si="156"/>
        <v>0</v>
      </c>
      <c r="AI461" s="131">
        <f t="shared" si="157"/>
        <v>0</v>
      </c>
      <c r="AJ461" s="132">
        <f t="shared" si="158"/>
        <v>4</v>
      </c>
      <c r="AK461" s="128">
        <f t="shared" si="159"/>
        <v>0</v>
      </c>
      <c r="AL461" s="40">
        <f t="shared" si="160"/>
        <v>0</v>
      </c>
      <c r="AM461" s="40">
        <f t="shared" si="161"/>
        <v>0</v>
      </c>
      <c r="AN461" s="40">
        <f t="shared" si="162"/>
        <v>0</v>
      </c>
      <c r="AO461" s="40">
        <f t="shared" si="163"/>
        <v>0</v>
      </c>
      <c r="AP461" s="76">
        <f t="shared" si="164"/>
        <v>1</v>
      </c>
      <c r="AQ461" s="127">
        <f t="shared" si="165"/>
        <v>0</v>
      </c>
      <c r="AR461" s="193">
        <v>0.67</v>
      </c>
      <c r="AS461" s="41">
        <f t="shared" si="166"/>
        <v>0.32999999999999996</v>
      </c>
      <c r="AT461" s="156">
        <v>5.25</v>
      </c>
      <c r="AU461" s="146"/>
      <c r="AV461" s="146"/>
      <c r="AW461" s="146"/>
      <c r="AX461" s="146"/>
      <c r="AY461" s="146"/>
      <c r="AZ461" s="146"/>
      <c r="BA461" s="146"/>
      <c r="BB461" s="146"/>
      <c r="BC461" s="140" t="s">
        <v>1496</v>
      </c>
      <c r="BD461" s="32">
        <v>0</v>
      </c>
    </row>
    <row r="462" spans="1:56" s="152" customFormat="1" ht="144">
      <c r="A462" s="153" t="s">
        <v>1674</v>
      </c>
      <c r="B462" s="146" t="s">
        <v>25</v>
      </c>
      <c r="C462" s="146" t="s">
        <v>693</v>
      </c>
      <c r="D462" s="146">
        <v>112308</v>
      </c>
      <c r="E462" s="146" t="s">
        <v>2086</v>
      </c>
      <c r="F462" s="146" t="s">
        <v>2087</v>
      </c>
      <c r="G462" s="146" t="s">
        <v>1411</v>
      </c>
      <c r="H462" s="146">
        <v>1</v>
      </c>
      <c r="I462" s="146">
        <v>3</v>
      </c>
      <c r="J462" s="146" t="s">
        <v>2088</v>
      </c>
      <c r="K462" s="187">
        <v>13898660.219999999</v>
      </c>
      <c r="L462" s="211">
        <v>9599009.5999999996</v>
      </c>
      <c r="M462" s="211" t="s">
        <v>185</v>
      </c>
      <c r="N462" s="212">
        <v>1</v>
      </c>
      <c r="O462" s="213">
        <v>45607</v>
      </c>
      <c r="P462" s="213">
        <v>45667</v>
      </c>
      <c r="Q462" s="211" t="s">
        <v>2084</v>
      </c>
      <c r="R462" s="211" t="s">
        <v>2084</v>
      </c>
      <c r="S462" s="213">
        <v>45237</v>
      </c>
      <c r="T462" s="213">
        <v>45245</v>
      </c>
      <c r="U462" s="213">
        <v>45266</v>
      </c>
      <c r="V462" s="213">
        <v>45307</v>
      </c>
      <c r="W462" s="213">
        <v>45457</v>
      </c>
      <c r="X462" s="211" t="s">
        <v>2085</v>
      </c>
      <c r="Y462" s="211" t="s">
        <v>2089</v>
      </c>
      <c r="Z462" s="131">
        <f t="shared" si="148"/>
        <v>0</v>
      </c>
      <c r="AA462" s="131">
        <f t="shared" si="149"/>
        <v>0</v>
      </c>
      <c r="AB462" s="131">
        <f t="shared" si="150"/>
        <v>0</v>
      </c>
      <c r="AC462" s="131">
        <f t="shared" si="151"/>
        <v>0</v>
      </c>
      <c r="AD462" s="131">
        <f t="shared" si="152"/>
        <v>1</v>
      </c>
      <c r="AE462" s="127">
        <f t="shared" si="153"/>
        <v>0</v>
      </c>
      <c r="AF462" s="131">
        <f t="shared" si="154"/>
        <v>0</v>
      </c>
      <c r="AG462" s="131">
        <f t="shared" si="155"/>
        <v>0</v>
      </c>
      <c r="AH462" s="131">
        <f t="shared" si="156"/>
        <v>0</v>
      </c>
      <c r="AI462" s="131">
        <f t="shared" si="157"/>
        <v>0</v>
      </c>
      <c r="AJ462" s="132">
        <f t="shared" si="158"/>
        <v>3</v>
      </c>
      <c r="AK462" s="128">
        <f t="shared" si="159"/>
        <v>0</v>
      </c>
      <c r="AL462" s="40">
        <f t="shared" si="160"/>
        <v>0</v>
      </c>
      <c r="AM462" s="40">
        <f t="shared" si="161"/>
        <v>0</v>
      </c>
      <c r="AN462" s="40">
        <f t="shared" si="162"/>
        <v>0</v>
      </c>
      <c r="AO462" s="40">
        <f t="shared" si="163"/>
        <v>0</v>
      </c>
      <c r="AP462" s="76">
        <f t="shared" si="164"/>
        <v>1</v>
      </c>
      <c r="AQ462" s="127">
        <f t="shared" si="165"/>
        <v>0</v>
      </c>
      <c r="AR462" s="193">
        <v>0.56999999999999995</v>
      </c>
      <c r="AS462" s="41">
        <f t="shared" si="166"/>
        <v>0.43000000000000005</v>
      </c>
      <c r="AT462" s="156">
        <v>5.25</v>
      </c>
      <c r="AU462" s="146"/>
      <c r="AV462" s="146"/>
      <c r="AW462" s="146"/>
      <c r="AX462" s="146"/>
      <c r="AY462" s="146"/>
      <c r="AZ462" s="146"/>
      <c r="BA462" s="146"/>
      <c r="BB462" s="146"/>
      <c r="BC462" s="140" t="s">
        <v>1496</v>
      </c>
      <c r="BD462" s="32">
        <v>0</v>
      </c>
    </row>
    <row r="463" spans="1:56" s="152" customFormat="1" ht="90">
      <c r="A463" s="153" t="s">
        <v>1674</v>
      </c>
      <c r="B463" s="146" t="s">
        <v>25</v>
      </c>
      <c r="C463" s="146" t="s">
        <v>382</v>
      </c>
      <c r="D463" s="146">
        <v>300315</v>
      </c>
      <c r="E463" s="146" t="s">
        <v>2090</v>
      </c>
      <c r="F463" s="146" t="s">
        <v>2091</v>
      </c>
      <c r="G463" s="146" t="s">
        <v>1496</v>
      </c>
      <c r="H463" s="146">
        <v>1</v>
      </c>
      <c r="I463" s="146">
        <v>8</v>
      </c>
      <c r="J463" s="146" t="s">
        <v>2092</v>
      </c>
      <c r="K463" s="187">
        <v>34039259.840000004</v>
      </c>
      <c r="L463" s="211">
        <v>33361240.370000001</v>
      </c>
      <c r="M463" s="211" t="s">
        <v>185</v>
      </c>
      <c r="N463" s="212">
        <v>1</v>
      </c>
      <c r="O463" s="213">
        <v>45634</v>
      </c>
      <c r="P463" s="213">
        <v>45727</v>
      </c>
      <c r="Q463" s="211" t="s">
        <v>2093</v>
      </c>
      <c r="R463" s="211" t="s">
        <v>2093</v>
      </c>
      <c r="S463" s="213">
        <v>45253</v>
      </c>
      <c r="T463" s="213">
        <v>45261</v>
      </c>
      <c r="U463" s="213">
        <v>45273</v>
      </c>
      <c r="V463" s="213">
        <v>45301</v>
      </c>
      <c r="W463" s="213">
        <v>45454</v>
      </c>
      <c r="X463" s="211" t="s">
        <v>2094</v>
      </c>
      <c r="Y463" s="211" t="s">
        <v>2095</v>
      </c>
      <c r="Z463" s="131">
        <f t="shared" si="148"/>
        <v>0</v>
      </c>
      <c r="AA463" s="131">
        <f t="shared" si="149"/>
        <v>0</v>
      </c>
      <c r="AB463" s="131">
        <f t="shared" si="150"/>
        <v>0</v>
      </c>
      <c r="AC463" s="131">
        <f t="shared" si="151"/>
        <v>0</v>
      </c>
      <c r="AD463" s="131">
        <f t="shared" si="152"/>
        <v>1</v>
      </c>
      <c r="AE463" s="127">
        <f t="shared" si="153"/>
        <v>0</v>
      </c>
      <c r="AF463" s="131">
        <f t="shared" si="154"/>
        <v>0</v>
      </c>
      <c r="AG463" s="131">
        <f t="shared" si="155"/>
        <v>0</v>
      </c>
      <c r="AH463" s="131">
        <f t="shared" si="156"/>
        <v>0</v>
      </c>
      <c r="AI463" s="131">
        <f t="shared" si="157"/>
        <v>0</v>
      </c>
      <c r="AJ463" s="132">
        <f t="shared" si="158"/>
        <v>8</v>
      </c>
      <c r="AK463" s="128">
        <f t="shared" si="159"/>
        <v>0</v>
      </c>
      <c r="AL463" s="40">
        <f t="shared" si="160"/>
        <v>0</v>
      </c>
      <c r="AM463" s="40">
        <f t="shared" si="161"/>
        <v>0</v>
      </c>
      <c r="AN463" s="40">
        <f t="shared" si="162"/>
        <v>0</v>
      </c>
      <c r="AO463" s="40">
        <f t="shared" si="163"/>
        <v>0</v>
      </c>
      <c r="AP463" s="76">
        <f t="shared" si="164"/>
        <v>1</v>
      </c>
      <c r="AQ463" s="127">
        <f t="shared" si="165"/>
        <v>0</v>
      </c>
      <c r="AR463" s="193">
        <v>0.85</v>
      </c>
      <c r="AS463" s="41">
        <f t="shared" si="166"/>
        <v>0.15000000000000002</v>
      </c>
      <c r="AT463" s="156">
        <v>5.25</v>
      </c>
      <c r="AU463" s="146"/>
      <c r="AV463" s="146"/>
      <c r="AW463" s="146"/>
      <c r="AX463" s="146"/>
      <c r="AY463" s="146"/>
      <c r="AZ463" s="146"/>
      <c r="BA463" s="146"/>
      <c r="BB463" s="146"/>
      <c r="BC463" s="140" t="s">
        <v>1496</v>
      </c>
      <c r="BD463" s="32">
        <v>0</v>
      </c>
    </row>
    <row r="464" spans="1:56" s="152" customFormat="1" ht="72">
      <c r="A464" s="153" t="s">
        <v>1674</v>
      </c>
      <c r="B464" s="146" t="s">
        <v>25</v>
      </c>
      <c r="C464" s="146" t="s">
        <v>382</v>
      </c>
      <c r="D464" s="146">
        <v>112696</v>
      </c>
      <c r="E464" s="146" t="s">
        <v>383</v>
      </c>
      <c r="F464" s="146" t="s">
        <v>384</v>
      </c>
      <c r="G464" s="146" t="s">
        <v>1411</v>
      </c>
      <c r="H464" s="146">
        <v>1</v>
      </c>
      <c r="I464" s="146">
        <v>2</v>
      </c>
      <c r="J464" s="146" t="s">
        <v>2096</v>
      </c>
      <c r="K464" s="187">
        <v>10803221.300000001</v>
      </c>
      <c r="L464" s="211">
        <v>9474512.9600000009</v>
      </c>
      <c r="M464" s="211" t="s">
        <v>514</v>
      </c>
      <c r="N464" s="212">
        <v>0.99</v>
      </c>
      <c r="O464" s="213">
        <v>45591</v>
      </c>
      <c r="P464" s="213" t="s">
        <v>649</v>
      </c>
      <c r="Q464" s="211" t="s">
        <v>2097</v>
      </c>
      <c r="R464" s="211" t="s">
        <v>2097</v>
      </c>
      <c r="S464" s="213">
        <v>45253</v>
      </c>
      <c r="T464" s="213">
        <v>45261</v>
      </c>
      <c r="U464" s="213">
        <v>45273</v>
      </c>
      <c r="V464" s="213">
        <v>45313</v>
      </c>
      <c r="W464" s="213">
        <v>45456</v>
      </c>
      <c r="X464" s="211" t="s">
        <v>2098</v>
      </c>
      <c r="Y464" s="211" t="s">
        <v>649</v>
      </c>
      <c r="Z464" s="131">
        <f t="shared" si="148"/>
        <v>0</v>
      </c>
      <c r="AA464" s="131">
        <f t="shared" si="149"/>
        <v>0</v>
      </c>
      <c r="AB464" s="131">
        <f t="shared" si="150"/>
        <v>0</v>
      </c>
      <c r="AC464" s="131">
        <f t="shared" si="151"/>
        <v>1</v>
      </c>
      <c r="AD464" s="131">
        <f t="shared" si="152"/>
        <v>0</v>
      </c>
      <c r="AE464" s="127">
        <f t="shared" si="153"/>
        <v>0</v>
      </c>
      <c r="AF464" s="131">
        <f t="shared" si="154"/>
        <v>0</v>
      </c>
      <c r="AG464" s="131">
        <f t="shared" si="155"/>
        <v>0</v>
      </c>
      <c r="AH464" s="131">
        <f t="shared" si="156"/>
        <v>0</v>
      </c>
      <c r="AI464" s="131">
        <f t="shared" si="157"/>
        <v>2</v>
      </c>
      <c r="AJ464" s="132">
        <f t="shared" si="158"/>
        <v>0</v>
      </c>
      <c r="AK464" s="128">
        <f t="shared" si="159"/>
        <v>0</v>
      </c>
      <c r="AL464" s="40">
        <f t="shared" si="160"/>
        <v>0</v>
      </c>
      <c r="AM464" s="40">
        <f t="shared" si="161"/>
        <v>0</v>
      </c>
      <c r="AN464" s="40">
        <f t="shared" si="162"/>
        <v>0</v>
      </c>
      <c r="AO464" s="40">
        <f t="shared" si="163"/>
        <v>1</v>
      </c>
      <c r="AP464" s="76">
        <f t="shared" si="164"/>
        <v>0</v>
      </c>
      <c r="AQ464" s="127">
        <f t="shared" si="165"/>
        <v>0</v>
      </c>
      <c r="AR464" s="193">
        <v>0.87</v>
      </c>
      <c r="AS464" s="41">
        <f t="shared" si="166"/>
        <v>0.12</v>
      </c>
      <c r="AT464" s="222">
        <v>6.25</v>
      </c>
      <c r="AU464" s="146"/>
      <c r="AV464" s="146"/>
      <c r="AW464" s="146"/>
      <c r="AX464" s="146"/>
      <c r="AY464" s="146"/>
      <c r="AZ464" s="146"/>
      <c r="BA464" s="146"/>
      <c r="BB464" s="146"/>
      <c r="BC464" s="140" t="s">
        <v>1709</v>
      </c>
      <c r="BD464" s="32">
        <v>0</v>
      </c>
    </row>
    <row r="465" spans="1:56" s="152" customFormat="1" ht="72">
      <c r="A465" s="153" t="s">
        <v>1674</v>
      </c>
      <c r="B465" s="146" t="s">
        <v>25</v>
      </c>
      <c r="C465" s="146" t="s">
        <v>382</v>
      </c>
      <c r="D465" s="146">
        <v>112757</v>
      </c>
      <c r="E465" s="146" t="s">
        <v>2099</v>
      </c>
      <c r="F465" s="146" t="s">
        <v>2100</v>
      </c>
      <c r="G465" s="146" t="s">
        <v>1701</v>
      </c>
      <c r="H465" s="146">
        <v>1</v>
      </c>
      <c r="I465" s="146">
        <v>2</v>
      </c>
      <c r="J465" s="146" t="s">
        <v>2096</v>
      </c>
      <c r="K465" s="187">
        <v>10728585.060000001</v>
      </c>
      <c r="L465" s="211">
        <v>10342846.08</v>
      </c>
      <c r="M465" s="211" t="s">
        <v>90</v>
      </c>
      <c r="N465" s="212">
        <v>1</v>
      </c>
      <c r="O465" s="213">
        <v>45574</v>
      </c>
      <c r="P465" s="213" t="s">
        <v>649</v>
      </c>
      <c r="Q465" s="211" t="s">
        <v>2101</v>
      </c>
      <c r="R465" s="211" t="s">
        <v>2101</v>
      </c>
      <c r="S465" s="213">
        <v>45253</v>
      </c>
      <c r="T465" s="213">
        <v>45261</v>
      </c>
      <c r="U465" s="213">
        <v>45273</v>
      </c>
      <c r="V465" s="213">
        <v>45309</v>
      </c>
      <c r="W465" s="213">
        <v>45454</v>
      </c>
      <c r="X465" s="211" t="s">
        <v>2102</v>
      </c>
      <c r="Y465" s="211">
        <v>0</v>
      </c>
      <c r="Z465" s="131">
        <f t="shared" si="148"/>
        <v>0</v>
      </c>
      <c r="AA465" s="131">
        <f t="shared" si="149"/>
        <v>0</v>
      </c>
      <c r="AB465" s="131">
        <f t="shared" si="150"/>
        <v>0</v>
      </c>
      <c r="AC465" s="131">
        <f t="shared" si="151"/>
        <v>0</v>
      </c>
      <c r="AD465" s="131">
        <f t="shared" si="152"/>
        <v>1</v>
      </c>
      <c r="AE465" s="127">
        <f t="shared" si="153"/>
        <v>0</v>
      </c>
      <c r="AF465" s="131">
        <f t="shared" si="154"/>
        <v>0</v>
      </c>
      <c r="AG465" s="131">
        <f t="shared" si="155"/>
        <v>0</v>
      </c>
      <c r="AH465" s="131">
        <f t="shared" si="156"/>
        <v>0</v>
      </c>
      <c r="AI465" s="131">
        <f t="shared" si="157"/>
        <v>0</v>
      </c>
      <c r="AJ465" s="132">
        <f t="shared" si="158"/>
        <v>2</v>
      </c>
      <c r="AK465" s="128">
        <f t="shared" si="159"/>
        <v>0</v>
      </c>
      <c r="AL465" s="40">
        <f t="shared" si="160"/>
        <v>0</v>
      </c>
      <c r="AM465" s="40">
        <f t="shared" si="161"/>
        <v>0</v>
      </c>
      <c r="AN465" s="40">
        <f t="shared" si="162"/>
        <v>0</v>
      </c>
      <c r="AO465" s="40">
        <f t="shared" si="163"/>
        <v>0</v>
      </c>
      <c r="AP465" s="76">
        <f t="shared" si="164"/>
        <v>1</v>
      </c>
      <c r="AQ465" s="127">
        <f t="shared" si="165"/>
        <v>0</v>
      </c>
      <c r="AR465" s="193">
        <v>1</v>
      </c>
      <c r="AS465" s="41">
        <f t="shared" si="166"/>
        <v>0</v>
      </c>
      <c r="AT465" s="156">
        <v>12.24</v>
      </c>
      <c r="AU465" s="146"/>
      <c r="AV465" s="146"/>
      <c r="AW465" s="146"/>
      <c r="AX465" s="146"/>
      <c r="AY465" s="146"/>
      <c r="AZ465" s="146"/>
      <c r="BA465" s="146"/>
      <c r="BB465" s="146"/>
      <c r="BC465" s="140" t="s">
        <v>1709</v>
      </c>
      <c r="BD465" s="32">
        <v>0</v>
      </c>
    </row>
    <row r="466" spans="1:56" s="152" customFormat="1" ht="72">
      <c r="A466" s="153" t="s">
        <v>1674</v>
      </c>
      <c r="B466" s="146" t="s">
        <v>25</v>
      </c>
      <c r="C466" s="146" t="s">
        <v>382</v>
      </c>
      <c r="D466" s="146">
        <v>112556</v>
      </c>
      <c r="E466" s="146" t="s">
        <v>2103</v>
      </c>
      <c r="F466" s="146" t="s">
        <v>2104</v>
      </c>
      <c r="G466" s="146" t="s">
        <v>1709</v>
      </c>
      <c r="H466" s="146">
        <v>1</v>
      </c>
      <c r="I466" s="146">
        <v>4</v>
      </c>
      <c r="J466" s="146" t="s">
        <v>2105</v>
      </c>
      <c r="K466" s="187">
        <v>22399589.68</v>
      </c>
      <c r="L466" s="211">
        <v>22130242.210000001</v>
      </c>
      <c r="M466" s="211" t="s">
        <v>90</v>
      </c>
      <c r="N466" s="212">
        <v>1</v>
      </c>
      <c r="O466" s="213">
        <v>45576</v>
      </c>
      <c r="P466" s="213" t="s">
        <v>649</v>
      </c>
      <c r="Q466" s="211" t="s">
        <v>2106</v>
      </c>
      <c r="R466" s="211" t="s">
        <v>2106</v>
      </c>
      <c r="S466" s="213">
        <v>45253</v>
      </c>
      <c r="T466" s="213">
        <v>45261</v>
      </c>
      <c r="U466" s="213">
        <v>45273</v>
      </c>
      <c r="V466" s="213">
        <v>45289</v>
      </c>
      <c r="W466" s="213">
        <v>45456</v>
      </c>
      <c r="X466" s="211" t="s">
        <v>2098</v>
      </c>
      <c r="Y466" s="211">
        <v>0</v>
      </c>
      <c r="Z466" s="131">
        <f t="shared" si="148"/>
        <v>0</v>
      </c>
      <c r="AA466" s="131">
        <f t="shared" si="149"/>
        <v>0</v>
      </c>
      <c r="AB466" s="131">
        <f t="shared" si="150"/>
        <v>0</v>
      </c>
      <c r="AC466" s="131">
        <f t="shared" si="151"/>
        <v>0</v>
      </c>
      <c r="AD466" s="131">
        <f t="shared" si="152"/>
        <v>1</v>
      </c>
      <c r="AE466" s="127">
        <f t="shared" si="153"/>
        <v>0</v>
      </c>
      <c r="AF466" s="131">
        <f t="shared" si="154"/>
        <v>0</v>
      </c>
      <c r="AG466" s="131">
        <f t="shared" si="155"/>
        <v>0</v>
      </c>
      <c r="AH466" s="131">
        <f t="shared" si="156"/>
        <v>0</v>
      </c>
      <c r="AI466" s="131">
        <f t="shared" si="157"/>
        <v>0</v>
      </c>
      <c r="AJ466" s="132">
        <f t="shared" si="158"/>
        <v>4</v>
      </c>
      <c r="AK466" s="128">
        <f t="shared" si="159"/>
        <v>0</v>
      </c>
      <c r="AL466" s="40">
        <f t="shared" si="160"/>
        <v>0</v>
      </c>
      <c r="AM466" s="40">
        <f t="shared" si="161"/>
        <v>0</v>
      </c>
      <c r="AN466" s="40">
        <f t="shared" si="162"/>
        <v>0</v>
      </c>
      <c r="AO466" s="40">
        <f t="shared" si="163"/>
        <v>0</v>
      </c>
      <c r="AP466" s="76">
        <f t="shared" si="164"/>
        <v>1</v>
      </c>
      <c r="AQ466" s="127">
        <f t="shared" si="165"/>
        <v>0</v>
      </c>
      <c r="AR466" s="193">
        <v>1</v>
      </c>
      <c r="AS466" s="41">
        <f t="shared" si="166"/>
        <v>0</v>
      </c>
      <c r="AT466" s="156" t="s">
        <v>93</v>
      </c>
      <c r="AU466" s="146"/>
      <c r="AV466" s="146"/>
      <c r="AW466" s="146"/>
      <c r="AX466" s="146"/>
      <c r="AY466" s="146"/>
      <c r="AZ466" s="146"/>
      <c r="BA466" s="146"/>
      <c r="BB466" s="146"/>
      <c r="BC466" s="140" t="s">
        <v>1709</v>
      </c>
      <c r="BD466" s="32">
        <v>0</v>
      </c>
    </row>
    <row r="467" spans="1:56" s="152" customFormat="1" ht="72">
      <c r="A467" s="153" t="s">
        <v>1674</v>
      </c>
      <c r="B467" s="146" t="s">
        <v>25</v>
      </c>
      <c r="C467" s="146" t="s">
        <v>382</v>
      </c>
      <c r="D467" s="146">
        <v>500468</v>
      </c>
      <c r="E467" s="146" t="s">
        <v>2107</v>
      </c>
      <c r="F467" s="146" t="s">
        <v>2108</v>
      </c>
      <c r="G467" s="146" t="s">
        <v>1709</v>
      </c>
      <c r="H467" s="146">
        <v>1</v>
      </c>
      <c r="I467" s="146">
        <v>2</v>
      </c>
      <c r="J467" s="146" t="s">
        <v>2109</v>
      </c>
      <c r="K467" s="187">
        <v>11795242.42</v>
      </c>
      <c r="L467" s="211">
        <v>11526923.039999999</v>
      </c>
      <c r="M467" s="211" t="s">
        <v>514</v>
      </c>
      <c r="N467" s="212">
        <v>0.99</v>
      </c>
      <c r="O467" s="213">
        <v>45584</v>
      </c>
      <c r="P467" s="213" t="s">
        <v>649</v>
      </c>
      <c r="Q467" s="211" t="s">
        <v>2110</v>
      </c>
      <c r="R467" s="211" t="s">
        <v>2110</v>
      </c>
      <c r="S467" s="213">
        <v>45253</v>
      </c>
      <c r="T467" s="213">
        <v>45261</v>
      </c>
      <c r="U467" s="213">
        <v>45273</v>
      </c>
      <c r="V467" s="213">
        <v>45309</v>
      </c>
      <c r="W467" s="213">
        <v>45464</v>
      </c>
      <c r="X467" s="211" t="s">
        <v>1469</v>
      </c>
      <c r="Y467" s="211" t="s">
        <v>649</v>
      </c>
      <c r="Z467" s="131">
        <f t="shared" si="148"/>
        <v>0</v>
      </c>
      <c r="AA467" s="131">
        <f t="shared" si="149"/>
        <v>0</v>
      </c>
      <c r="AB467" s="131">
        <f t="shared" si="150"/>
        <v>0</v>
      </c>
      <c r="AC467" s="131">
        <f t="shared" si="151"/>
        <v>1</v>
      </c>
      <c r="AD467" s="131">
        <f t="shared" si="152"/>
        <v>0</v>
      </c>
      <c r="AE467" s="127">
        <f t="shared" si="153"/>
        <v>0</v>
      </c>
      <c r="AF467" s="131">
        <f t="shared" si="154"/>
        <v>0</v>
      </c>
      <c r="AG467" s="131">
        <f t="shared" si="155"/>
        <v>0</v>
      </c>
      <c r="AH467" s="131">
        <f t="shared" si="156"/>
        <v>0</v>
      </c>
      <c r="AI467" s="131">
        <f t="shared" si="157"/>
        <v>2</v>
      </c>
      <c r="AJ467" s="132">
        <f t="shared" si="158"/>
        <v>0</v>
      </c>
      <c r="AK467" s="128">
        <f t="shared" si="159"/>
        <v>0</v>
      </c>
      <c r="AL467" s="40">
        <f t="shared" si="160"/>
        <v>0</v>
      </c>
      <c r="AM467" s="40">
        <f t="shared" si="161"/>
        <v>0</v>
      </c>
      <c r="AN467" s="40">
        <f t="shared" si="162"/>
        <v>0</v>
      </c>
      <c r="AO467" s="40">
        <f t="shared" si="163"/>
        <v>1</v>
      </c>
      <c r="AP467" s="76">
        <f t="shared" si="164"/>
        <v>0</v>
      </c>
      <c r="AQ467" s="127">
        <f t="shared" si="165"/>
        <v>0</v>
      </c>
      <c r="AR467" s="193">
        <v>0.9</v>
      </c>
      <c r="AS467" s="41">
        <f t="shared" si="166"/>
        <v>8.9999999999999969E-2</v>
      </c>
      <c r="AT467" s="222">
        <v>6.25</v>
      </c>
      <c r="AU467" s="146"/>
      <c r="AV467" s="146"/>
      <c r="AW467" s="146"/>
      <c r="AX467" s="146"/>
      <c r="AY467" s="146"/>
      <c r="AZ467" s="146"/>
      <c r="BA467" s="146"/>
      <c r="BB467" s="146"/>
      <c r="BC467" s="140" t="s">
        <v>1496</v>
      </c>
      <c r="BD467" s="32">
        <v>1</v>
      </c>
    </row>
    <row r="468" spans="1:56" s="152" customFormat="1" ht="144">
      <c r="A468" s="153" t="s">
        <v>1674</v>
      </c>
      <c r="B468" s="146" t="s">
        <v>25</v>
      </c>
      <c r="C468" s="146" t="s">
        <v>382</v>
      </c>
      <c r="D468" s="146">
        <v>112324</v>
      </c>
      <c r="E468" s="146" t="s">
        <v>2111</v>
      </c>
      <c r="F468" s="146" t="s">
        <v>2112</v>
      </c>
      <c r="G468" s="146" t="s">
        <v>1686</v>
      </c>
      <c r="H468" s="146">
        <v>1</v>
      </c>
      <c r="I468" s="146">
        <v>2</v>
      </c>
      <c r="J468" s="146" t="s">
        <v>2096</v>
      </c>
      <c r="K468" s="187">
        <v>10792740.790000001</v>
      </c>
      <c r="L468" s="211">
        <v>8646767.3599999994</v>
      </c>
      <c r="M468" s="211" t="s">
        <v>514</v>
      </c>
      <c r="N468" s="212">
        <v>0.99</v>
      </c>
      <c r="O468" s="213">
        <v>45573</v>
      </c>
      <c r="P468" s="213" t="s">
        <v>649</v>
      </c>
      <c r="Q468" s="211" t="s">
        <v>2113</v>
      </c>
      <c r="R468" s="211" t="s">
        <v>2113</v>
      </c>
      <c r="S468" s="213">
        <v>45253</v>
      </c>
      <c r="T468" s="213">
        <v>45261</v>
      </c>
      <c r="U468" s="213">
        <v>45273</v>
      </c>
      <c r="V468" s="213">
        <v>45313</v>
      </c>
      <c r="W468" s="213">
        <v>45453</v>
      </c>
      <c r="X468" s="211" t="s">
        <v>2085</v>
      </c>
      <c r="Y468" s="211" t="s">
        <v>649</v>
      </c>
      <c r="Z468" s="131">
        <f t="shared" si="148"/>
        <v>0</v>
      </c>
      <c r="AA468" s="131">
        <f t="shared" si="149"/>
        <v>0</v>
      </c>
      <c r="AB468" s="131">
        <f t="shared" si="150"/>
        <v>0</v>
      </c>
      <c r="AC468" s="131">
        <f t="shared" si="151"/>
        <v>1</v>
      </c>
      <c r="AD468" s="131">
        <f t="shared" si="152"/>
        <v>0</v>
      </c>
      <c r="AE468" s="127">
        <f t="shared" si="153"/>
        <v>0</v>
      </c>
      <c r="AF468" s="131">
        <f t="shared" si="154"/>
        <v>0</v>
      </c>
      <c r="AG468" s="131">
        <f t="shared" si="155"/>
        <v>0</v>
      </c>
      <c r="AH468" s="131">
        <f t="shared" si="156"/>
        <v>0</v>
      </c>
      <c r="AI468" s="131">
        <f t="shared" si="157"/>
        <v>2</v>
      </c>
      <c r="AJ468" s="132">
        <f t="shared" si="158"/>
        <v>0</v>
      </c>
      <c r="AK468" s="128">
        <f t="shared" si="159"/>
        <v>0</v>
      </c>
      <c r="AL468" s="40">
        <f t="shared" si="160"/>
        <v>0</v>
      </c>
      <c r="AM468" s="40">
        <f t="shared" si="161"/>
        <v>0</v>
      </c>
      <c r="AN468" s="40">
        <f t="shared" si="162"/>
        <v>0</v>
      </c>
      <c r="AO468" s="40">
        <f t="shared" si="163"/>
        <v>1</v>
      </c>
      <c r="AP468" s="76">
        <f t="shared" si="164"/>
        <v>0</v>
      </c>
      <c r="AQ468" s="127">
        <f t="shared" si="165"/>
        <v>0</v>
      </c>
      <c r="AR468" s="193">
        <v>0.9</v>
      </c>
      <c r="AS468" s="41">
        <f t="shared" si="166"/>
        <v>8.9999999999999969E-2</v>
      </c>
      <c r="AT468" s="222">
        <v>6.25</v>
      </c>
      <c r="AU468" s="146"/>
      <c r="AV468" s="146"/>
      <c r="AW468" s="146"/>
      <c r="AX468" s="146"/>
      <c r="AY468" s="146"/>
      <c r="AZ468" s="146"/>
      <c r="BA468" s="146"/>
      <c r="BB468" s="146"/>
      <c r="BC468" s="140" t="s">
        <v>1496</v>
      </c>
      <c r="BD468" s="32">
        <v>0</v>
      </c>
    </row>
    <row r="469" spans="1:56" s="152" customFormat="1" ht="54">
      <c r="A469" s="153" t="s">
        <v>1674</v>
      </c>
      <c r="B469" s="146" t="s">
        <v>25</v>
      </c>
      <c r="C469" s="146" t="s">
        <v>388</v>
      </c>
      <c r="D469" s="146">
        <v>174016</v>
      </c>
      <c r="E469" s="146" t="s">
        <v>2114</v>
      </c>
      <c r="F469" s="146" t="s">
        <v>1138</v>
      </c>
      <c r="G469" s="146" t="s">
        <v>1676</v>
      </c>
      <c r="H469" s="146">
        <v>1</v>
      </c>
      <c r="I469" s="146">
        <v>2</v>
      </c>
      <c r="J469" s="146" t="s">
        <v>1779</v>
      </c>
      <c r="K469" s="187">
        <v>17171717.170000002</v>
      </c>
      <c r="L469" s="211">
        <v>16742770.609999999</v>
      </c>
      <c r="M469" s="211" t="s">
        <v>90</v>
      </c>
      <c r="N469" s="212">
        <v>1</v>
      </c>
      <c r="O469" s="213">
        <v>45587</v>
      </c>
      <c r="P469" s="213">
        <v>0</v>
      </c>
      <c r="Q469" s="211">
        <v>0</v>
      </c>
      <c r="R469" s="211">
        <v>0</v>
      </c>
      <c r="S469" s="213">
        <v>0</v>
      </c>
      <c r="T469" s="213">
        <v>0</v>
      </c>
      <c r="U469" s="213">
        <v>0</v>
      </c>
      <c r="V469" s="213">
        <v>0</v>
      </c>
      <c r="W469" s="213">
        <v>45436</v>
      </c>
      <c r="X469" s="211" t="s">
        <v>2115</v>
      </c>
      <c r="Y469" s="211">
        <v>0</v>
      </c>
      <c r="Z469" s="131">
        <f t="shared" si="148"/>
        <v>0</v>
      </c>
      <c r="AA469" s="131">
        <f t="shared" si="149"/>
        <v>0</v>
      </c>
      <c r="AB469" s="131">
        <f t="shared" si="150"/>
        <v>0</v>
      </c>
      <c r="AC469" s="131">
        <f t="shared" si="151"/>
        <v>0</v>
      </c>
      <c r="AD469" s="131">
        <f t="shared" si="152"/>
        <v>1</v>
      </c>
      <c r="AE469" s="127">
        <f t="shared" si="153"/>
        <v>0</v>
      </c>
      <c r="AF469" s="131">
        <f t="shared" si="154"/>
        <v>0</v>
      </c>
      <c r="AG469" s="131">
        <f t="shared" si="155"/>
        <v>0</v>
      </c>
      <c r="AH469" s="131">
        <f t="shared" si="156"/>
        <v>0</v>
      </c>
      <c r="AI469" s="131">
        <f t="shared" si="157"/>
        <v>0</v>
      </c>
      <c r="AJ469" s="132">
        <f t="shared" si="158"/>
        <v>2</v>
      </c>
      <c r="AK469" s="128">
        <f t="shared" si="159"/>
        <v>0</v>
      </c>
      <c r="AL469" s="40">
        <f t="shared" si="160"/>
        <v>0</v>
      </c>
      <c r="AM469" s="40">
        <f t="shared" si="161"/>
        <v>0</v>
      </c>
      <c r="AN469" s="40">
        <f t="shared" si="162"/>
        <v>0</v>
      </c>
      <c r="AO469" s="40">
        <f t="shared" si="163"/>
        <v>0</v>
      </c>
      <c r="AP469" s="76">
        <f t="shared" si="164"/>
        <v>1</v>
      </c>
      <c r="AQ469" s="127">
        <f t="shared" si="165"/>
        <v>0</v>
      </c>
      <c r="AR469" s="193">
        <v>1</v>
      </c>
      <c r="AS469" s="41">
        <f t="shared" si="166"/>
        <v>0</v>
      </c>
      <c r="AT469" s="146">
        <v>11.24</v>
      </c>
      <c r="AU469" s="146"/>
      <c r="AV469" s="146"/>
      <c r="AW469" s="146"/>
      <c r="AX469" s="146"/>
      <c r="AY469" s="146"/>
      <c r="AZ469" s="146"/>
      <c r="BA469" s="146"/>
      <c r="BB469" s="146"/>
      <c r="BC469" s="140" t="s">
        <v>1496</v>
      </c>
      <c r="BD469" s="32">
        <v>1</v>
      </c>
    </row>
    <row r="470" spans="1:56" s="152" customFormat="1" ht="72">
      <c r="A470" s="153" t="s">
        <v>1674</v>
      </c>
      <c r="B470" s="146" t="s">
        <v>25</v>
      </c>
      <c r="C470" s="146" t="s">
        <v>388</v>
      </c>
      <c r="D470" s="146">
        <v>113296</v>
      </c>
      <c r="E470" s="146" t="s">
        <v>2116</v>
      </c>
      <c r="F470" s="146" t="s">
        <v>2064</v>
      </c>
      <c r="G470" s="146" t="s">
        <v>1676</v>
      </c>
      <c r="H470" s="146">
        <v>1</v>
      </c>
      <c r="I470" s="146">
        <v>3</v>
      </c>
      <c r="J470" s="146" t="s">
        <v>2117</v>
      </c>
      <c r="K470" s="187">
        <v>17637171.719999999</v>
      </c>
      <c r="L470" s="211">
        <v>17186395.359999999</v>
      </c>
      <c r="M470" s="211" t="s">
        <v>514</v>
      </c>
      <c r="N470" s="212">
        <v>0.95</v>
      </c>
      <c r="O470" s="213">
        <v>45587</v>
      </c>
      <c r="P470" s="213">
        <v>0</v>
      </c>
      <c r="Q470" s="211">
        <v>0</v>
      </c>
      <c r="R470" s="211">
        <v>0</v>
      </c>
      <c r="S470" s="213">
        <v>0</v>
      </c>
      <c r="T470" s="213">
        <v>0</v>
      </c>
      <c r="U470" s="213">
        <v>0</v>
      </c>
      <c r="V470" s="213">
        <v>0</v>
      </c>
      <c r="W470" s="213">
        <v>45436</v>
      </c>
      <c r="X470" s="211" t="s">
        <v>2118</v>
      </c>
      <c r="Y470" s="211">
        <v>0</v>
      </c>
      <c r="Z470" s="131">
        <f t="shared" si="148"/>
        <v>0</v>
      </c>
      <c r="AA470" s="131">
        <f t="shared" si="149"/>
        <v>0</v>
      </c>
      <c r="AB470" s="131">
        <f t="shared" si="150"/>
        <v>0</v>
      </c>
      <c r="AC470" s="131">
        <f t="shared" si="151"/>
        <v>1</v>
      </c>
      <c r="AD470" s="131">
        <f t="shared" si="152"/>
        <v>0</v>
      </c>
      <c r="AE470" s="127">
        <f t="shared" si="153"/>
        <v>0</v>
      </c>
      <c r="AF470" s="131">
        <f t="shared" si="154"/>
        <v>0</v>
      </c>
      <c r="AG470" s="131">
        <f t="shared" si="155"/>
        <v>0</v>
      </c>
      <c r="AH470" s="131">
        <f t="shared" si="156"/>
        <v>0</v>
      </c>
      <c r="AI470" s="131">
        <f t="shared" si="157"/>
        <v>3</v>
      </c>
      <c r="AJ470" s="132">
        <f t="shared" si="158"/>
        <v>0</v>
      </c>
      <c r="AK470" s="128">
        <f t="shared" si="159"/>
        <v>0</v>
      </c>
      <c r="AL470" s="40">
        <f t="shared" si="160"/>
        <v>0</v>
      </c>
      <c r="AM470" s="40">
        <f t="shared" si="161"/>
        <v>0</v>
      </c>
      <c r="AN470" s="40">
        <f t="shared" si="162"/>
        <v>0</v>
      </c>
      <c r="AO470" s="40">
        <f t="shared" si="163"/>
        <v>1</v>
      </c>
      <c r="AP470" s="76">
        <f t="shared" si="164"/>
        <v>0</v>
      </c>
      <c r="AQ470" s="127">
        <f t="shared" si="165"/>
        <v>0</v>
      </c>
      <c r="AR470" s="193">
        <v>0.95</v>
      </c>
      <c r="AS470" s="41">
        <f t="shared" si="166"/>
        <v>0</v>
      </c>
      <c r="AT470" s="146"/>
      <c r="AU470" s="146"/>
      <c r="AV470" s="146"/>
      <c r="AW470" s="146"/>
      <c r="AX470" s="146"/>
      <c r="AY470" s="146"/>
      <c r="AZ470" s="146"/>
      <c r="BA470" s="146"/>
      <c r="BB470" s="146"/>
      <c r="BC470" s="140" t="s">
        <v>1496</v>
      </c>
      <c r="BD470" s="32">
        <v>1</v>
      </c>
    </row>
    <row r="471" spans="1:56" s="152" customFormat="1" ht="72">
      <c r="A471" s="153" t="s">
        <v>1674</v>
      </c>
      <c r="B471" s="146" t="s">
        <v>25</v>
      </c>
      <c r="C471" s="146" t="s">
        <v>395</v>
      </c>
      <c r="D471" s="146">
        <v>113866</v>
      </c>
      <c r="E471" s="146" t="s">
        <v>2119</v>
      </c>
      <c r="F471" s="146" t="s">
        <v>2014</v>
      </c>
      <c r="G471" s="146" t="s">
        <v>1496</v>
      </c>
      <c r="H471" s="146">
        <v>1</v>
      </c>
      <c r="I471" s="146">
        <v>2</v>
      </c>
      <c r="J471" s="146" t="s">
        <v>2109</v>
      </c>
      <c r="K471" s="187">
        <v>12273116.16</v>
      </c>
      <c r="L471" s="211">
        <v>12130990.289999999</v>
      </c>
      <c r="M471" s="211" t="s">
        <v>514</v>
      </c>
      <c r="N471" s="212">
        <v>0.9</v>
      </c>
      <c r="O471" s="213">
        <v>45804</v>
      </c>
      <c r="P471" s="213">
        <v>0</v>
      </c>
      <c r="Q471" s="211" t="s">
        <v>2120</v>
      </c>
      <c r="R471" s="211" t="s">
        <v>2121</v>
      </c>
      <c r="S471" s="213">
        <v>45516</v>
      </c>
      <c r="T471" s="213">
        <v>45524</v>
      </c>
      <c r="U471" s="213">
        <v>45537</v>
      </c>
      <c r="V471" s="213">
        <v>45555</v>
      </c>
      <c r="W471" s="213">
        <v>45654</v>
      </c>
      <c r="X471" s="211" t="s">
        <v>2122</v>
      </c>
      <c r="Y471" s="211">
        <v>0</v>
      </c>
      <c r="Z471" s="131">
        <f t="shared" si="148"/>
        <v>0</v>
      </c>
      <c r="AA471" s="131">
        <f t="shared" si="149"/>
        <v>0</v>
      </c>
      <c r="AB471" s="131">
        <f t="shared" si="150"/>
        <v>0</v>
      </c>
      <c r="AC471" s="131">
        <f t="shared" si="151"/>
        <v>1</v>
      </c>
      <c r="AD471" s="131">
        <f t="shared" si="152"/>
        <v>0</v>
      </c>
      <c r="AE471" s="127">
        <f t="shared" si="153"/>
        <v>0</v>
      </c>
      <c r="AF471" s="131">
        <f t="shared" si="154"/>
        <v>0</v>
      </c>
      <c r="AG471" s="131">
        <f t="shared" si="155"/>
        <v>0</v>
      </c>
      <c r="AH471" s="131">
        <f t="shared" si="156"/>
        <v>0</v>
      </c>
      <c r="AI471" s="131">
        <f t="shared" si="157"/>
        <v>2</v>
      </c>
      <c r="AJ471" s="132">
        <f t="shared" si="158"/>
        <v>0</v>
      </c>
      <c r="AK471" s="128">
        <f t="shared" si="159"/>
        <v>0</v>
      </c>
      <c r="AL471" s="40">
        <f t="shared" si="160"/>
        <v>0</v>
      </c>
      <c r="AM471" s="40">
        <f t="shared" si="161"/>
        <v>0</v>
      </c>
      <c r="AN471" s="40">
        <f t="shared" si="162"/>
        <v>0</v>
      </c>
      <c r="AO471" s="40">
        <f t="shared" si="163"/>
        <v>1</v>
      </c>
      <c r="AP471" s="76">
        <f t="shared" si="164"/>
        <v>0</v>
      </c>
      <c r="AQ471" s="127">
        <f t="shared" si="165"/>
        <v>0</v>
      </c>
      <c r="AR471" s="193">
        <v>0</v>
      </c>
      <c r="AS471" s="41">
        <f t="shared" si="166"/>
        <v>0.9</v>
      </c>
      <c r="AT471" s="146"/>
      <c r="AU471" s="146"/>
      <c r="AV471" s="146"/>
      <c r="AW471" s="146"/>
      <c r="AX471" s="146"/>
      <c r="AY471" s="146"/>
      <c r="AZ471" s="146"/>
      <c r="BA471" s="146"/>
      <c r="BB471" s="146"/>
      <c r="BC471" s="140" t="s">
        <v>1496</v>
      </c>
      <c r="BD471" s="32">
        <v>1</v>
      </c>
    </row>
    <row r="472" spans="1:56" s="152" customFormat="1" ht="72">
      <c r="A472" s="153" t="s">
        <v>1674</v>
      </c>
      <c r="B472" s="146" t="s">
        <v>25</v>
      </c>
      <c r="C472" s="146" t="s">
        <v>395</v>
      </c>
      <c r="D472" s="146">
        <v>113893</v>
      </c>
      <c r="E472" s="146" t="s">
        <v>2123</v>
      </c>
      <c r="F472" s="146" t="s">
        <v>2124</v>
      </c>
      <c r="G472" s="146" t="s">
        <v>1770</v>
      </c>
      <c r="H472" s="146">
        <v>1</v>
      </c>
      <c r="I472" s="146">
        <v>2</v>
      </c>
      <c r="J472" s="146" t="s">
        <v>2109</v>
      </c>
      <c r="K472" s="187">
        <v>12273116.16</v>
      </c>
      <c r="L472" s="211">
        <v>12131339.289999999</v>
      </c>
      <c r="M472" s="211" t="s">
        <v>514</v>
      </c>
      <c r="N472" s="212">
        <v>0.8</v>
      </c>
      <c r="O472" s="213">
        <v>45804</v>
      </c>
      <c r="P472" s="213">
        <v>0</v>
      </c>
      <c r="Q472" s="211" t="s">
        <v>2120</v>
      </c>
      <c r="R472" s="211" t="s">
        <v>2125</v>
      </c>
      <c r="S472" s="213">
        <v>45516</v>
      </c>
      <c r="T472" s="213">
        <v>45524</v>
      </c>
      <c r="U472" s="213">
        <v>45537</v>
      </c>
      <c r="V472" s="213">
        <v>45555</v>
      </c>
      <c r="W472" s="213">
        <v>45654</v>
      </c>
      <c r="X472" s="211" t="s">
        <v>2122</v>
      </c>
      <c r="Y472" s="211">
        <v>0</v>
      </c>
      <c r="Z472" s="131">
        <f t="shared" si="148"/>
        <v>0</v>
      </c>
      <c r="AA472" s="131">
        <f t="shared" si="149"/>
        <v>0</v>
      </c>
      <c r="AB472" s="131">
        <f t="shared" si="150"/>
        <v>0</v>
      </c>
      <c r="AC472" s="131">
        <f t="shared" si="151"/>
        <v>1</v>
      </c>
      <c r="AD472" s="131">
        <f t="shared" si="152"/>
        <v>0</v>
      </c>
      <c r="AE472" s="127">
        <f t="shared" si="153"/>
        <v>0</v>
      </c>
      <c r="AF472" s="131">
        <f t="shared" si="154"/>
        <v>0</v>
      </c>
      <c r="AG472" s="131">
        <f t="shared" si="155"/>
        <v>0</v>
      </c>
      <c r="AH472" s="131">
        <f t="shared" si="156"/>
        <v>0</v>
      </c>
      <c r="AI472" s="131">
        <f t="shared" si="157"/>
        <v>2</v>
      </c>
      <c r="AJ472" s="132">
        <f t="shared" si="158"/>
        <v>0</v>
      </c>
      <c r="AK472" s="128">
        <f t="shared" si="159"/>
        <v>0</v>
      </c>
      <c r="AL472" s="40">
        <f t="shared" si="160"/>
        <v>0</v>
      </c>
      <c r="AM472" s="40">
        <f t="shared" si="161"/>
        <v>0</v>
      </c>
      <c r="AN472" s="40">
        <f t="shared" si="162"/>
        <v>0</v>
      </c>
      <c r="AO472" s="40">
        <f t="shared" si="163"/>
        <v>1</v>
      </c>
      <c r="AP472" s="76">
        <f t="shared" si="164"/>
        <v>0</v>
      </c>
      <c r="AQ472" s="127">
        <f t="shared" si="165"/>
        <v>0</v>
      </c>
      <c r="AR472" s="193">
        <v>0</v>
      </c>
      <c r="AS472" s="41">
        <f t="shared" si="166"/>
        <v>0.8</v>
      </c>
      <c r="AT472" s="146"/>
      <c r="AU472" s="146"/>
      <c r="AV472" s="146"/>
      <c r="AW472" s="146"/>
      <c r="AX472" s="146"/>
      <c r="AY472" s="146"/>
      <c r="AZ472" s="146"/>
      <c r="BA472" s="146"/>
      <c r="BB472" s="146"/>
      <c r="BC472" s="140" t="s">
        <v>1496</v>
      </c>
      <c r="BD472" s="32">
        <v>1</v>
      </c>
    </row>
    <row r="473" spans="1:56" s="152" customFormat="1" ht="72">
      <c r="A473" s="153" t="s">
        <v>1674</v>
      </c>
      <c r="B473" s="146" t="s">
        <v>25</v>
      </c>
      <c r="C473" s="146" t="s">
        <v>395</v>
      </c>
      <c r="D473" s="146">
        <v>113896</v>
      </c>
      <c r="E473" s="146" t="s">
        <v>2126</v>
      </c>
      <c r="F473" s="146" t="s">
        <v>2124</v>
      </c>
      <c r="G473" s="146" t="s">
        <v>1770</v>
      </c>
      <c r="H473" s="146">
        <v>1</v>
      </c>
      <c r="I473" s="146">
        <v>2</v>
      </c>
      <c r="J473" s="146" t="s">
        <v>2109</v>
      </c>
      <c r="K473" s="187">
        <v>11598060.609999999</v>
      </c>
      <c r="L473" s="211">
        <v>11468418.82</v>
      </c>
      <c r="M473" s="211" t="s">
        <v>514</v>
      </c>
      <c r="N473" s="212">
        <v>0.85</v>
      </c>
      <c r="O473" s="213">
        <v>45804</v>
      </c>
      <c r="P473" s="213">
        <v>0</v>
      </c>
      <c r="Q473" s="211" t="s">
        <v>2127</v>
      </c>
      <c r="R473" s="211" t="s">
        <v>2128</v>
      </c>
      <c r="S473" s="213">
        <v>45545</v>
      </c>
      <c r="T473" s="213">
        <v>45553</v>
      </c>
      <c r="U473" s="213">
        <v>45565</v>
      </c>
      <c r="V473" s="213">
        <v>45587</v>
      </c>
      <c r="W473" s="213">
        <v>45654</v>
      </c>
      <c r="X473" s="211" t="s">
        <v>2129</v>
      </c>
      <c r="Y473" s="211">
        <v>0</v>
      </c>
      <c r="Z473" s="131">
        <f t="shared" si="148"/>
        <v>0</v>
      </c>
      <c r="AA473" s="131">
        <f t="shared" si="149"/>
        <v>0</v>
      </c>
      <c r="AB473" s="131">
        <f t="shared" si="150"/>
        <v>0</v>
      </c>
      <c r="AC473" s="131">
        <f t="shared" si="151"/>
        <v>1</v>
      </c>
      <c r="AD473" s="131">
        <f t="shared" si="152"/>
        <v>0</v>
      </c>
      <c r="AE473" s="127">
        <f t="shared" si="153"/>
        <v>0</v>
      </c>
      <c r="AF473" s="131">
        <f t="shared" si="154"/>
        <v>0</v>
      </c>
      <c r="AG473" s="131">
        <f t="shared" si="155"/>
        <v>0</v>
      </c>
      <c r="AH473" s="131">
        <f t="shared" si="156"/>
        <v>0</v>
      </c>
      <c r="AI473" s="131">
        <f t="shared" si="157"/>
        <v>2</v>
      </c>
      <c r="AJ473" s="132">
        <f t="shared" si="158"/>
        <v>0</v>
      </c>
      <c r="AK473" s="128">
        <f t="shared" si="159"/>
        <v>0</v>
      </c>
      <c r="AL473" s="40">
        <f t="shared" si="160"/>
        <v>0</v>
      </c>
      <c r="AM473" s="40">
        <f t="shared" si="161"/>
        <v>0</v>
      </c>
      <c r="AN473" s="40">
        <f t="shared" si="162"/>
        <v>0</v>
      </c>
      <c r="AO473" s="40">
        <f t="shared" si="163"/>
        <v>1</v>
      </c>
      <c r="AP473" s="76">
        <f t="shared" si="164"/>
        <v>0</v>
      </c>
      <c r="AQ473" s="127">
        <f t="shared" si="165"/>
        <v>0</v>
      </c>
      <c r="AR473" s="193">
        <v>0</v>
      </c>
      <c r="AS473" s="41">
        <f t="shared" si="166"/>
        <v>0.85</v>
      </c>
      <c r="AT473" s="146"/>
      <c r="AU473" s="146"/>
      <c r="AV473" s="146"/>
      <c r="AW473" s="146"/>
      <c r="AX473" s="146"/>
      <c r="AY473" s="146"/>
      <c r="AZ473" s="146"/>
      <c r="BA473" s="146"/>
      <c r="BB473" s="146"/>
      <c r="BC473" s="140" t="s">
        <v>1496</v>
      </c>
      <c r="BD473" s="32">
        <v>1</v>
      </c>
    </row>
    <row r="474" spans="1:56" s="152" customFormat="1" ht="72">
      <c r="A474" s="153" t="s">
        <v>1674</v>
      </c>
      <c r="B474" s="146" t="s">
        <v>25</v>
      </c>
      <c r="C474" s="146" t="s">
        <v>395</v>
      </c>
      <c r="D474" s="146">
        <v>113898</v>
      </c>
      <c r="E474" s="146" t="s">
        <v>2130</v>
      </c>
      <c r="F474" s="146" t="s">
        <v>2124</v>
      </c>
      <c r="G474" s="146" t="s">
        <v>1770</v>
      </c>
      <c r="H474" s="146">
        <v>1</v>
      </c>
      <c r="I474" s="146">
        <v>2</v>
      </c>
      <c r="J474" s="146" t="s">
        <v>2109</v>
      </c>
      <c r="K474" s="187">
        <v>12015834.810000001</v>
      </c>
      <c r="L474" s="211">
        <v>11839039.300000001</v>
      </c>
      <c r="M474" s="211" t="s">
        <v>514</v>
      </c>
      <c r="N474" s="212">
        <v>0.9</v>
      </c>
      <c r="O474" s="213">
        <v>45804</v>
      </c>
      <c r="P474" s="213">
        <v>0</v>
      </c>
      <c r="Q474" s="211" t="s">
        <v>2120</v>
      </c>
      <c r="R474" s="211" t="s">
        <v>2131</v>
      </c>
      <c r="S474" s="213">
        <v>45516</v>
      </c>
      <c r="T474" s="213">
        <v>45524</v>
      </c>
      <c r="U474" s="213">
        <v>45537</v>
      </c>
      <c r="V474" s="213">
        <v>45555</v>
      </c>
      <c r="W474" s="213">
        <v>45654</v>
      </c>
      <c r="X474" s="211" t="s">
        <v>2122</v>
      </c>
      <c r="Y474" s="211">
        <v>0</v>
      </c>
      <c r="Z474" s="131">
        <f t="shared" si="148"/>
        <v>0</v>
      </c>
      <c r="AA474" s="131">
        <f t="shared" si="149"/>
        <v>0</v>
      </c>
      <c r="AB474" s="131">
        <f t="shared" si="150"/>
        <v>0</v>
      </c>
      <c r="AC474" s="131">
        <f t="shared" si="151"/>
        <v>1</v>
      </c>
      <c r="AD474" s="131">
        <f t="shared" si="152"/>
        <v>0</v>
      </c>
      <c r="AE474" s="127">
        <f t="shared" si="153"/>
        <v>0</v>
      </c>
      <c r="AF474" s="131">
        <f t="shared" si="154"/>
        <v>0</v>
      </c>
      <c r="AG474" s="131">
        <f t="shared" si="155"/>
        <v>0</v>
      </c>
      <c r="AH474" s="131">
        <f t="shared" si="156"/>
        <v>0</v>
      </c>
      <c r="AI474" s="131">
        <f t="shared" si="157"/>
        <v>2</v>
      </c>
      <c r="AJ474" s="132">
        <f t="shared" si="158"/>
        <v>0</v>
      </c>
      <c r="AK474" s="128">
        <f t="shared" si="159"/>
        <v>0</v>
      </c>
      <c r="AL474" s="40">
        <f t="shared" si="160"/>
        <v>0</v>
      </c>
      <c r="AM474" s="40">
        <f t="shared" si="161"/>
        <v>0</v>
      </c>
      <c r="AN474" s="40">
        <f t="shared" si="162"/>
        <v>0</v>
      </c>
      <c r="AO474" s="40">
        <f t="shared" si="163"/>
        <v>1</v>
      </c>
      <c r="AP474" s="76">
        <f t="shared" si="164"/>
        <v>0</v>
      </c>
      <c r="AQ474" s="127">
        <f t="shared" si="165"/>
        <v>0</v>
      </c>
      <c r="AR474" s="193">
        <v>0</v>
      </c>
      <c r="AS474" s="41">
        <f t="shared" si="166"/>
        <v>0.9</v>
      </c>
      <c r="AT474" s="146"/>
      <c r="AU474" s="146"/>
      <c r="AV474" s="146"/>
      <c r="AW474" s="146"/>
      <c r="AX474" s="146"/>
      <c r="AY474" s="146"/>
      <c r="AZ474" s="146"/>
      <c r="BA474" s="146"/>
      <c r="BB474" s="146"/>
      <c r="BC474" s="140" t="s">
        <v>1496</v>
      </c>
      <c r="BD474" s="32">
        <v>1</v>
      </c>
    </row>
    <row r="475" spans="1:56" s="152" customFormat="1" ht="72">
      <c r="A475" s="153" t="s">
        <v>1674</v>
      </c>
      <c r="B475" s="146" t="s">
        <v>25</v>
      </c>
      <c r="C475" s="146" t="s">
        <v>395</v>
      </c>
      <c r="D475" s="146">
        <v>113902</v>
      </c>
      <c r="E475" s="146" t="s">
        <v>2132</v>
      </c>
      <c r="F475" s="146" t="s">
        <v>2124</v>
      </c>
      <c r="G475" s="146" t="s">
        <v>1770</v>
      </c>
      <c r="H475" s="146">
        <v>1</v>
      </c>
      <c r="I475" s="146">
        <v>2</v>
      </c>
      <c r="J475" s="146" t="s">
        <v>2109</v>
      </c>
      <c r="K475" s="187">
        <v>11598060.609999999</v>
      </c>
      <c r="L475" s="211">
        <v>11469699.82</v>
      </c>
      <c r="M475" s="211" t="s">
        <v>514</v>
      </c>
      <c r="N475" s="212">
        <v>0.9</v>
      </c>
      <c r="O475" s="213">
        <v>45804</v>
      </c>
      <c r="P475" s="213">
        <v>0</v>
      </c>
      <c r="Q475" s="211" t="s">
        <v>2127</v>
      </c>
      <c r="R475" s="211" t="s">
        <v>2133</v>
      </c>
      <c r="S475" s="213">
        <v>45545</v>
      </c>
      <c r="T475" s="213">
        <v>45553</v>
      </c>
      <c r="U475" s="213">
        <v>45565</v>
      </c>
      <c r="V475" s="213">
        <v>45587</v>
      </c>
      <c r="W475" s="213">
        <v>45654</v>
      </c>
      <c r="X475" s="211" t="s">
        <v>2129</v>
      </c>
      <c r="Y475" s="211">
        <v>0</v>
      </c>
      <c r="Z475" s="131">
        <f t="shared" si="148"/>
        <v>0</v>
      </c>
      <c r="AA475" s="131">
        <f t="shared" si="149"/>
        <v>0</v>
      </c>
      <c r="AB475" s="131">
        <f t="shared" si="150"/>
        <v>0</v>
      </c>
      <c r="AC475" s="131">
        <f t="shared" si="151"/>
        <v>1</v>
      </c>
      <c r="AD475" s="131">
        <f t="shared" si="152"/>
        <v>0</v>
      </c>
      <c r="AE475" s="127">
        <f t="shared" si="153"/>
        <v>0</v>
      </c>
      <c r="AF475" s="131">
        <f t="shared" si="154"/>
        <v>0</v>
      </c>
      <c r="AG475" s="131">
        <f t="shared" si="155"/>
        <v>0</v>
      </c>
      <c r="AH475" s="131">
        <f t="shared" si="156"/>
        <v>0</v>
      </c>
      <c r="AI475" s="131">
        <f t="shared" si="157"/>
        <v>2</v>
      </c>
      <c r="AJ475" s="132">
        <f t="shared" si="158"/>
        <v>0</v>
      </c>
      <c r="AK475" s="128">
        <f t="shared" si="159"/>
        <v>0</v>
      </c>
      <c r="AL475" s="40">
        <f t="shared" si="160"/>
        <v>0</v>
      </c>
      <c r="AM475" s="40">
        <f t="shared" si="161"/>
        <v>0</v>
      </c>
      <c r="AN475" s="40">
        <f t="shared" si="162"/>
        <v>0</v>
      </c>
      <c r="AO475" s="40">
        <f t="shared" si="163"/>
        <v>1</v>
      </c>
      <c r="AP475" s="76">
        <f t="shared" si="164"/>
        <v>0</v>
      </c>
      <c r="AQ475" s="127">
        <f t="shared" si="165"/>
        <v>0</v>
      </c>
      <c r="AR475" s="193">
        <v>0</v>
      </c>
      <c r="AS475" s="41">
        <f t="shared" si="166"/>
        <v>0.9</v>
      </c>
      <c r="AT475" s="146"/>
      <c r="AU475" s="146"/>
      <c r="AV475" s="146"/>
      <c r="AW475" s="146"/>
      <c r="AX475" s="146"/>
      <c r="AY475" s="146"/>
      <c r="AZ475" s="146"/>
      <c r="BA475" s="146"/>
      <c r="BB475" s="146"/>
      <c r="BC475" s="140" t="s">
        <v>1411</v>
      </c>
      <c r="BD475" s="32">
        <v>1</v>
      </c>
    </row>
    <row r="476" spans="1:56" s="152" customFormat="1" ht="72">
      <c r="A476" s="153" t="s">
        <v>1674</v>
      </c>
      <c r="B476" s="146" t="s">
        <v>25</v>
      </c>
      <c r="C476" s="146" t="s">
        <v>2134</v>
      </c>
      <c r="D476" s="146">
        <v>500393</v>
      </c>
      <c r="E476" s="146" t="s">
        <v>2135</v>
      </c>
      <c r="F476" s="146" t="s">
        <v>2136</v>
      </c>
      <c r="G476" s="146" t="s">
        <v>1411</v>
      </c>
      <c r="H476" s="146">
        <v>1</v>
      </c>
      <c r="I476" s="146">
        <v>4</v>
      </c>
      <c r="J476" s="146" t="s">
        <v>1779</v>
      </c>
      <c r="K476" s="187">
        <v>20202020.199999999</v>
      </c>
      <c r="L476" s="211">
        <v>19798704.920000002</v>
      </c>
      <c r="M476" s="211" t="s">
        <v>185</v>
      </c>
      <c r="N476" s="212">
        <v>1</v>
      </c>
      <c r="O476" s="213">
        <v>45767</v>
      </c>
      <c r="P476" s="213">
        <v>45765</v>
      </c>
      <c r="Q476" s="211" t="s">
        <v>2137</v>
      </c>
      <c r="R476" s="211" t="s">
        <v>2137</v>
      </c>
      <c r="S476" s="213">
        <v>45358</v>
      </c>
      <c r="T476" s="213">
        <v>45366</v>
      </c>
      <c r="U476" s="213">
        <v>45383</v>
      </c>
      <c r="V476" s="213">
        <v>45474</v>
      </c>
      <c r="W476" s="213">
        <v>45488</v>
      </c>
      <c r="X476" s="211" t="s">
        <v>2138</v>
      </c>
      <c r="Y476" s="211">
        <v>0</v>
      </c>
      <c r="Z476" s="131">
        <f t="shared" si="148"/>
        <v>0</v>
      </c>
      <c r="AA476" s="131">
        <f t="shared" si="149"/>
        <v>0</v>
      </c>
      <c r="AB476" s="131">
        <f t="shared" si="150"/>
        <v>0</v>
      </c>
      <c r="AC476" s="131">
        <f t="shared" si="151"/>
        <v>0</v>
      </c>
      <c r="AD476" s="131">
        <f t="shared" si="152"/>
        <v>1</v>
      </c>
      <c r="AE476" s="127">
        <f t="shared" si="153"/>
        <v>0</v>
      </c>
      <c r="AF476" s="131">
        <f t="shared" si="154"/>
        <v>0</v>
      </c>
      <c r="AG476" s="131">
        <f t="shared" si="155"/>
        <v>0</v>
      </c>
      <c r="AH476" s="131">
        <f t="shared" si="156"/>
        <v>0</v>
      </c>
      <c r="AI476" s="131">
        <f t="shared" si="157"/>
        <v>0</v>
      </c>
      <c r="AJ476" s="132">
        <f t="shared" si="158"/>
        <v>4</v>
      </c>
      <c r="AK476" s="128">
        <f t="shared" si="159"/>
        <v>0</v>
      </c>
      <c r="AL476" s="40">
        <f t="shared" si="160"/>
        <v>0</v>
      </c>
      <c r="AM476" s="40">
        <f t="shared" si="161"/>
        <v>0</v>
      </c>
      <c r="AN476" s="40">
        <f t="shared" si="162"/>
        <v>0</v>
      </c>
      <c r="AO476" s="40">
        <f t="shared" si="163"/>
        <v>0</v>
      </c>
      <c r="AP476" s="76">
        <f t="shared" si="164"/>
        <v>1</v>
      </c>
      <c r="AQ476" s="127">
        <f t="shared" si="165"/>
        <v>0</v>
      </c>
      <c r="AR476" s="193">
        <v>0.81</v>
      </c>
      <c r="AS476" s="41">
        <f t="shared" si="166"/>
        <v>0.18999999999999995</v>
      </c>
      <c r="AT476" s="156">
        <v>5.25</v>
      </c>
      <c r="AU476" s="146"/>
      <c r="AV476" s="146"/>
      <c r="AW476" s="146"/>
      <c r="AX476" s="146"/>
      <c r="AY476" s="146"/>
      <c r="AZ476" s="146"/>
      <c r="BA476" s="146"/>
      <c r="BB476" s="146"/>
      <c r="BC476" s="140" t="s">
        <v>1496</v>
      </c>
      <c r="BD476" s="32">
        <v>1</v>
      </c>
    </row>
    <row r="477" spans="1:56" s="152" customFormat="1" ht="54">
      <c r="A477" s="153" t="s">
        <v>1674</v>
      </c>
      <c r="B477" s="146" t="s">
        <v>25</v>
      </c>
      <c r="C477" s="146" t="s">
        <v>713</v>
      </c>
      <c r="D477" s="146">
        <v>114136</v>
      </c>
      <c r="E477" s="146" t="s">
        <v>2139</v>
      </c>
      <c r="F477" s="146" t="s">
        <v>2140</v>
      </c>
      <c r="G477" s="146" t="s">
        <v>1770</v>
      </c>
      <c r="H477" s="146">
        <v>1</v>
      </c>
      <c r="I477" s="146">
        <v>3</v>
      </c>
      <c r="J477" s="146" t="s">
        <v>2141</v>
      </c>
      <c r="K477" s="187">
        <v>18030049.989999998</v>
      </c>
      <c r="L477" s="211">
        <v>16059049.82</v>
      </c>
      <c r="M477" s="211" t="s">
        <v>514</v>
      </c>
      <c r="N477" s="212">
        <v>0.2</v>
      </c>
      <c r="O477" s="213">
        <v>45879</v>
      </c>
      <c r="P477" s="213">
        <v>0</v>
      </c>
      <c r="Q477" s="211" t="s">
        <v>2142</v>
      </c>
      <c r="R477" s="211" t="s">
        <v>2142</v>
      </c>
      <c r="S477" s="213">
        <v>45412</v>
      </c>
      <c r="T477" s="213">
        <v>45420</v>
      </c>
      <c r="U477" s="213">
        <v>45432</v>
      </c>
      <c r="V477" s="213">
        <v>45632</v>
      </c>
      <c r="W477" s="213">
        <v>45730</v>
      </c>
      <c r="X477" s="211" t="s">
        <v>2143</v>
      </c>
      <c r="Y477" s="211">
        <v>0</v>
      </c>
      <c r="Z477" s="131">
        <f t="shared" si="148"/>
        <v>0</v>
      </c>
      <c r="AA477" s="131">
        <f t="shared" si="149"/>
        <v>0</v>
      </c>
      <c r="AB477" s="131">
        <f t="shared" si="150"/>
        <v>0</v>
      </c>
      <c r="AC477" s="131">
        <f t="shared" si="151"/>
        <v>1</v>
      </c>
      <c r="AD477" s="131">
        <f t="shared" si="152"/>
        <v>0</v>
      </c>
      <c r="AE477" s="127">
        <f t="shared" si="153"/>
        <v>0</v>
      </c>
      <c r="AF477" s="131">
        <f t="shared" si="154"/>
        <v>0</v>
      </c>
      <c r="AG477" s="131">
        <f t="shared" si="155"/>
        <v>0</v>
      </c>
      <c r="AH477" s="131">
        <f t="shared" si="156"/>
        <v>0</v>
      </c>
      <c r="AI477" s="131">
        <f t="shared" si="157"/>
        <v>3</v>
      </c>
      <c r="AJ477" s="132">
        <f t="shared" si="158"/>
        <v>0</v>
      </c>
      <c r="AK477" s="128">
        <f t="shared" si="159"/>
        <v>0</v>
      </c>
      <c r="AL477" s="40">
        <f t="shared" si="160"/>
        <v>0</v>
      </c>
      <c r="AM477" s="40">
        <f t="shared" si="161"/>
        <v>0</v>
      </c>
      <c r="AN477" s="40">
        <f t="shared" si="162"/>
        <v>0</v>
      </c>
      <c r="AO477" s="40">
        <f t="shared" si="163"/>
        <v>1</v>
      </c>
      <c r="AP477" s="76">
        <f t="shared" si="164"/>
        <v>0</v>
      </c>
      <c r="AQ477" s="127">
        <f t="shared" si="165"/>
        <v>0</v>
      </c>
      <c r="AR477" s="193">
        <v>0</v>
      </c>
      <c r="AS477" s="41">
        <f t="shared" si="166"/>
        <v>0.2</v>
      </c>
      <c r="AT477" s="146"/>
      <c r="AU477" s="146"/>
      <c r="AV477" s="146"/>
      <c r="AW477" s="146"/>
      <c r="AX477" s="146"/>
      <c r="AY477" s="146"/>
      <c r="AZ477" s="146"/>
      <c r="BA477" s="146"/>
      <c r="BB477" s="146"/>
      <c r="BC477" s="140" t="s">
        <v>1701</v>
      </c>
      <c r="BD477" s="32">
        <v>1</v>
      </c>
    </row>
    <row r="478" spans="1:56" s="152" customFormat="1" ht="72">
      <c r="A478" s="153" t="s">
        <v>1674</v>
      </c>
      <c r="B478" s="146" t="s">
        <v>25</v>
      </c>
      <c r="C478" s="146" t="s">
        <v>713</v>
      </c>
      <c r="D478" s="146">
        <v>302769</v>
      </c>
      <c r="E478" s="146" t="s">
        <v>2144</v>
      </c>
      <c r="F478" s="146" t="s">
        <v>2145</v>
      </c>
      <c r="G478" s="146" t="s">
        <v>1411</v>
      </c>
      <c r="H478" s="146">
        <v>1</v>
      </c>
      <c r="I478" s="146">
        <v>4</v>
      </c>
      <c r="J478" s="146" t="s">
        <v>2146</v>
      </c>
      <c r="K478" s="187">
        <v>20447749.049999997</v>
      </c>
      <c r="L478" s="211">
        <v>18206941.629999999</v>
      </c>
      <c r="M478" s="211" t="s">
        <v>514</v>
      </c>
      <c r="N478" s="212">
        <v>0.1</v>
      </c>
      <c r="O478" s="213">
        <v>45909</v>
      </c>
      <c r="P478" s="213">
        <v>0</v>
      </c>
      <c r="Q478" s="211" t="s">
        <v>2142</v>
      </c>
      <c r="R478" s="211" t="s">
        <v>2142</v>
      </c>
      <c r="S478" s="213">
        <v>45412</v>
      </c>
      <c r="T478" s="213">
        <v>45420</v>
      </c>
      <c r="U478" s="213">
        <v>45432</v>
      </c>
      <c r="V478" s="213">
        <v>45632</v>
      </c>
      <c r="W478" s="213">
        <v>45730</v>
      </c>
      <c r="X478" s="211" t="s">
        <v>2143</v>
      </c>
      <c r="Y478" s="211">
        <v>0</v>
      </c>
      <c r="Z478" s="131">
        <f t="shared" si="148"/>
        <v>0</v>
      </c>
      <c r="AA478" s="131">
        <f t="shared" si="149"/>
        <v>0</v>
      </c>
      <c r="AB478" s="131">
        <f t="shared" si="150"/>
        <v>0</v>
      </c>
      <c r="AC478" s="131">
        <f t="shared" si="151"/>
        <v>1</v>
      </c>
      <c r="AD478" s="131">
        <f t="shared" si="152"/>
        <v>0</v>
      </c>
      <c r="AE478" s="127">
        <f t="shared" si="153"/>
        <v>0</v>
      </c>
      <c r="AF478" s="131">
        <f t="shared" si="154"/>
        <v>0</v>
      </c>
      <c r="AG478" s="131">
        <f t="shared" si="155"/>
        <v>0</v>
      </c>
      <c r="AH478" s="131">
        <f t="shared" si="156"/>
        <v>0</v>
      </c>
      <c r="AI478" s="131">
        <f t="shared" si="157"/>
        <v>4</v>
      </c>
      <c r="AJ478" s="132">
        <f t="shared" si="158"/>
        <v>0</v>
      </c>
      <c r="AK478" s="128">
        <f t="shared" si="159"/>
        <v>0</v>
      </c>
      <c r="AL478" s="40">
        <f t="shared" si="160"/>
        <v>0</v>
      </c>
      <c r="AM478" s="40">
        <f t="shared" si="161"/>
        <v>0</v>
      </c>
      <c r="AN478" s="40">
        <f t="shared" si="162"/>
        <v>0</v>
      </c>
      <c r="AO478" s="40">
        <f t="shared" si="163"/>
        <v>1</v>
      </c>
      <c r="AP478" s="76">
        <f t="shared" si="164"/>
        <v>0</v>
      </c>
      <c r="AQ478" s="127">
        <f t="shared" si="165"/>
        <v>0</v>
      </c>
      <c r="AR478" s="193">
        <v>0</v>
      </c>
      <c r="AS478" s="41">
        <f t="shared" si="166"/>
        <v>0.1</v>
      </c>
      <c r="AT478" s="146"/>
      <c r="AU478" s="146"/>
      <c r="AV478" s="146"/>
      <c r="AW478" s="146"/>
      <c r="AX478" s="146"/>
      <c r="AY478" s="146"/>
      <c r="AZ478" s="146"/>
      <c r="BA478" s="146"/>
      <c r="BB478" s="146"/>
      <c r="BC478" s="140" t="s">
        <v>1411</v>
      </c>
      <c r="BD478" s="32">
        <v>1</v>
      </c>
    </row>
    <row r="479" spans="1:56" s="152" customFormat="1" ht="72">
      <c r="A479" s="153" t="s">
        <v>1674</v>
      </c>
      <c r="B479" s="146" t="s">
        <v>26</v>
      </c>
      <c r="C479" s="146" t="s">
        <v>720</v>
      </c>
      <c r="D479" s="146">
        <v>114860</v>
      </c>
      <c r="E479" s="146" t="s">
        <v>2147</v>
      </c>
      <c r="F479" s="146" t="s">
        <v>2148</v>
      </c>
      <c r="G479" s="146" t="s">
        <v>1791</v>
      </c>
      <c r="H479" s="146">
        <v>1</v>
      </c>
      <c r="I479" s="146">
        <v>3</v>
      </c>
      <c r="J479" s="146" t="s">
        <v>581</v>
      </c>
      <c r="K479" s="187">
        <v>21223289.100000001</v>
      </c>
      <c r="L479" s="211">
        <v>20460400.84</v>
      </c>
      <c r="M479" s="211" t="s">
        <v>90</v>
      </c>
      <c r="N479" s="212">
        <v>1</v>
      </c>
      <c r="O479" s="213">
        <v>45688</v>
      </c>
      <c r="P479" s="213">
        <v>45702</v>
      </c>
      <c r="Q479" s="211" t="s">
        <v>2149</v>
      </c>
      <c r="R479" s="211" t="s">
        <v>2149</v>
      </c>
      <c r="S479" s="213">
        <v>45244</v>
      </c>
      <c r="T479" s="213">
        <v>45251</v>
      </c>
      <c r="U479" s="213">
        <v>45264</v>
      </c>
      <c r="V479" s="213">
        <v>45310</v>
      </c>
      <c r="W479" s="213">
        <v>45441</v>
      </c>
      <c r="X479" s="211" t="s">
        <v>2150</v>
      </c>
      <c r="Y479" s="211" t="s">
        <v>90</v>
      </c>
      <c r="Z479" s="131">
        <f t="shared" si="148"/>
        <v>0</v>
      </c>
      <c r="AA479" s="131">
        <f t="shared" si="149"/>
        <v>0</v>
      </c>
      <c r="AB479" s="131">
        <f t="shared" si="150"/>
        <v>0</v>
      </c>
      <c r="AC479" s="131">
        <f t="shared" si="151"/>
        <v>0</v>
      </c>
      <c r="AD479" s="131">
        <f t="shared" si="152"/>
        <v>1</v>
      </c>
      <c r="AE479" s="127">
        <f t="shared" si="153"/>
        <v>0</v>
      </c>
      <c r="AF479" s="131">
        <f t="shared" si="154"/>
        <v>0</v>
      </c>
      <c r="AG479" s="131">
        <f t="shared" si="155"/>
        <v>0</v>
      </c>
      <c r="AH479" s="131">
        <f t="shared" si="156"/>
        <v>0</v>
      </c>
      <c r="AI479" s="131">
        <f t="shared" si="157"/>
        <v>0</v>
      </c>
      <c r="AJ479" s="132">
        <f t="shared" si="158"/>
        <v>3</v>
      </c>
      <c r="AK479" s="128">
        <f t="shared" si="159"/>
        <v>0</v>
      </c>
      <c r="AL479" s="40">
        <f t="shared" si="160"/>
        <v>0</v>
      </c>
      <c r="AM479" s="40">
        <f t="shared" si="161"/>
        <v>0</v>
      </c>
      <c r="AN479" s="40">
        <f t="shared" si="162"/>
        <v>0</v>
      </c>
      <c r="AO479" s="40">
        <f t="shared" si="163"/>
        <v>0</v>
      </c>
      <c r="AP479" s="76">
        <f t="shared" si="164"/>
        <v>1</v>
      </c>
      <c r="AQ479" s="127">
        <f t="shared" si="165"/>
        <v>0</v>
      </c>
      <c r="AR479" s="193">
        <v>1</v>
      </c>
      <c r="AS479" s="41">
        <f t="shared" si="166"/>
        <v>0</v>
      </c>
      <c r="AT479" s="40">
        <v>2.25</v>
      </c>
      <c r="AU479" s="146"/>
      <c r="AV479" s="146"/>
      <c r="AW479" s="146"/>
      <c r="AX479" s="146"/>
      <c r="AY479" s="146"/>
      <c r="AZ479" s="146"/>
      <c r="BA479" s="146"/>
      <c r="BB479" s="146"/>
      <c r="BC479" s="140" t="s">
        <v>1701</v>
      </c>
      <c r="BD479" s="32">
        <v>1</v>
      </c>
    </row>
    <row r="480" spans="1:56" s="152" customFormat="1" ht="72">
      <c r="A480" s="153" t="s">
        <v>1674</v>
      </c>
      <c r="B480" s="146" t="s">
        <v>26</v>
      </c>
      <c r="C480" s="146" t="s">
        <v>400</v>
      </c>
      <c r="D480" s="146">
        <v>115268</v>
      </c>
      <c r="E480" s="146" t="s">
        <v>2151</v>
      </c>
      <c r="F480" s="146" t="s">
        <v>2152</v>
      </c>
      <c r="G480" s="146" t="s">
        <v>1676</v>
      </c>
      <c r="H480" s="146">
        <v>1</v>
      </c>
      <c r="I480" s="146">
        <v>2</v>
      </c>
      <c r="J480" s="146" t="s">
        <v>2153</v>
      </c>
      <c r="K480" s="187">
        <v>17377521.030000001</v>
      </c>
      <c r="L480" s="211">
        <v>12162100.859999999</v>
      </c>
      <c r="M480" s="211" t="s">
        <v>514</v>
      </c>
      <c r="N480" s="212">
        <v>0.3</v>
      </c>
      <c r="O480" s="213">
        <v>45919</v>
      </c>
      <c r="P480" s="213">
        <v>0</v>
      </c>
      <c r="Q480" s="211" t="s">
        <v>2154</v>
      </c>
      <c r="R480" s="211" t="s">
        <v>2154</v>
      </c>
      <c r="S480" s="213">
        <v>45317</v>
      </c>
      <c r="T480" s="213">
        <v>45324</v>
      </c>
      <c r="U480" s="213">
        <v>45338</v>
      </c>
      <c r="V480" s="213">
        <v>45387</v>
      </c>
      <c r="W480" s="213">
        <v>45492</v>
      </c>
      <c r="X480" s="211" t="s">
        <v>2155</v>
      </c>
      <c r="Y480" s="211" t="s">
        <v>2156</v>
      </c>
      <c r="Z480" s="131">
        <f t="shared" si="148"/>
        <v>0</v>
      </c>
      <c r="AA480" s="131">
        <f t="shared" si="149"/>
        <v>0</v>
      </c>
      <c r="AB480" s="131">
        <f t="shared" si="150"/>
        <v>0</v>
      </c>
      <c r="AC480" s="131">
        <f t="shared" si="151"/>
        <v>1</v>
      </c>
      <c r="AD480" s="131">
        <f t="shared" si="152"/>
        <v>0</v>
      </c>
      <c r="AE480" s="127">
        <f t="shared" si="153"/>
        <v>0</v>
      </c>
      <c r="AF480" s="131">
        <f t="shared" si="154"/>
        <v>0</v>
      </c>
      <c r="AG480" s="131">
        <f t="shared" si="155"/>
        <v>0</v>
      </c>
      <c r="AH480" s="131">
        <f t="shared" si="156"/>
        <v>0</v>
      </c>
      <c r="AI480" s="131">
        <f t="shared" si="157"/>
        <v>2</v>
      </c>
      <c r="AJ480" s="132">
        <f t="shared" si="158"/>
        <v>0</v>
      </c>
      <c r="AK480" s="128">
        <f t="shared" si="159"/>
        <v>0</v>
      </c>
      <c r="AL480" s="40">
        <f t="shared" si="160"/>
        <v>0</v>
      </c>
      <c r="AM480" s="40">
        <f t="shared" si="161"/>
        <v>0</v>
      </c>
      <c r="AN480" s="40">
        <f t="shared" si="162"/>
        <v>0</v>
      </c>
      <c r="AO480" s="40">
        <f t="shared" si="163"/>
        <v>1</v>
      </c>
      <c r="AP480" s="76">
        <f t="shared" si="164"/>
        <v>0</v>
      </c>
      <c r="AQ480" s="127">
        <f t="shared" si="165"/>
        <v>0</v>
      </c>
      <c r="AR480" s="193">
        <v>0.15</v>
      </c>
      <c r="AS480" s="41">
        <f t="shared" si="166"/>
        <v>0.15</v>
      </c>
      <c r="AT480" s="146"/>
      <c r="AU480" s="146"/>
      <c r="AV480" s="146"/>
      <c r="AW480" s="146"/>
      <c r="AX480" s="146"/>
      <c r="AY480" s="146"/>
      <c r="AZ480" s="146"/>
      <c r="BA480" s="146"/>
      <c r="BB480" s="146"/>
      <c r="BC480" s="140" t="s">
        <v>1701</v>
      </c>
      <c r="BD480" s="32">
        <v>1</v>
      </c>
    </row>
    <row r="481" spans="1:56" s="152" customFormat="1" ht="144">
      <c r="A481" s="153" t="s">
        <v>1674</v>
      </c>
      <c r="B481" s="146" t="s">
        <v>26</v>
      </c>
      <c r="C481" s="146" t="s">
        <v>2157</v>
      </c>
      <c r="D481" s="146">
        <v>117533</v>
      </c>
      <c r="E481" s="146" t="s">
        <v>2158</v>
      </c>
      <c r="F481" s="146" t="s">
        <v>2159</v>
      </c>
      <c r="G481" s="146" t="s">
        <v>1791</v>
      </c>
      <c r="H481" s="146">
        <v>1</v>
      </c>
      <c r="I481" s="146">
        <v>5</v>
      </c>
      <c r="J481" s="146" t="s">
        <v>2160</v>
      </c>
      <c r="K481" s="187">
        <v>16383838.380000001</v>
      </c>
      <c r="L481" s="211">
        <v>15997903.42</v>
      </c>
      <c r="M481" s="211" t="s">
        <v>514</v>
      </c>
      <c r="N481" s="212">
        <v>0.75</v>
      </c>
      <c r="O481" s="213">
        <v>45723</v>
      </c>
      <c r="P481" s="213">
        <v>0</v>
      </c>
      <c r="Q481" s="211">
        <v>0</v>
      </c>
      <c r="R481" s="211">
        <v>0</v>
      </c>
      <c r="S481" s="213">
        <v>45470</v>
      </c>
      <c r="T481" s="213">
        <v>45478</v>
      </c>
      <c r="U481" s="213">
        <v>45497</v>
      </c>
      <c r="V481" s="213">
        <v>45510</v>
      </c>
      <c r="W481" s="213">
        <v>45332</v>
      </c>
      <c r="X481" s="211" t="s">
        <v>2161</v>
      </c>
      <c r="Y481" s="211" t="s">
        <v>2162</v>
      </c>
      <c r="Z481" s="131">
        <f t="shared" si="148"/>
        <v>0</v>
      </c>
      <c r="AA481" s="131">
        <f t="shared" si="149"/>
        <v>0</v>
      </c>
      <c r="AB481" s="131">
        <f t="shared" si="150"/>
        <v>0</v>
      </c>
      <c r="AC481" s="131">
        <f t="shared" si="151"/>
        <v>1</v>
      </c>
      <c r="AD481" s="131">
        <f t="shared" si="152"/>
        <v>0</v>
      </c>
      <c r="AE481" s="127">
        <f t="shared" si="153"/>
        <v>0</v>
      </c>
      <c r="AF481" s="131">
        <f t="shared" si="154"/>
        <v>0</v>
      </c>
      <c r="AG481" s="131">
        <f t="shared" si="155"/>
        <v>0</v>
      </c>
      <c r="AH481" s="131">
        <f t="shared" si="156"/>
        <v>0</v>
      </c>
      <c r="AI481" s="131">
        <f t="shared" si="157"/>
        <v>5</v>
      </c>
      <c r="AJ481" s="132">
        <f t="shared" si="158"/>
        <v>0</v>
      </c>
      <c r="AK481" s="128">
        <f t="shared" si="159"/>
        <v>0</v>
      </c>
      <c r="AL481" s="40">
        <f t="shared" si="160"/>
        <v>0</v>
      </c>
      <c r="AM481" s="40">
        <f t="shared" si="161"/>
        <v>0</v>
      </c>
      <c r="AN481" s="40">
        <f t="shared" si="162"/>
        <v>0</v>
      </c>
      <c r="AO481" s="40">
        <f t="shared" si="163"/>
        <v>1</v>
      </c>
      <c r="AP481" s="76">
        <f t="shared" si="164"/>
        <v>0</v>
      </c>
      <c r="AQ481" s="127">
        <f t="shared" si="165"/>
        <v>0</v>
      </c>
      <c r="AR481" s="193">
        <v>0.35</v>
      </c>
      <c r="AS481" s="41">
        <f t="shared" si="166"/>
        <v>0.4</v>
      </c>
      <c r="AT481" s="146"/>
      <c r="AU481" s="146"/>
      <c r="AV481" s="146"/>
      <c r="AW481" s="146"/>
      <c r="AX481" s="146"/>
      <c r="AY481" s="146"/>
      <c r="AZ481" s="146"/>
      <c r="BA481" s="146"/>
      <c r="BB481" s="146"/>
      <c r="BC481" s="140" t="s">
        <v>1709</v>
      </c>
      <c r="BD481" s="32">
        <v>1</v>
      </c>
    </row>
    <row r="482" spans="1:56" s="152" customFormat="1" ht="90">
      <c r="A482" s="153" t="s">
        <v>1674</v>
      </c>
      <c r="B482" s="146" t="s">
        <v>26</v>
      </c>
      <c r="C482" s="146" t="s">
        <v>407</v>
      </c>
      <c r="D482" s="146">
        <v>500796</v>
      </c>
      <c r="E482" s="146" t="s">
        <v>2163</v>
      </c>
      <c r="F482" s="146" t="s">
        <v>2164</v>
      </c>
      <c r="G482" s="146" t="s">
        <v>1496</v>
      </c>
      <c r="H482" s="146">
        <v>1</v>
      </c>
      <c r="I482" s="146">
        <v>4</v>
      </c>
      <c r="J482" s="146" t="s">
        <v>2165</v>
      </c>
      <c r="K482" s="187">
        <v>24242424.239999998</v>
      </c>
      <c r="L482" s="211">
        <v>14878415.300000001</v>
      </c>
      <c r="M482" s="211" t="s">
        <v>514</v>
      </c>
      <c r="N482" s="212">
        <v>0.85</v>
      </c>
      <c r="O482" s="213">
        <v>45827</v>
      </c>
      <c r="P482" s="213">
        <v>0</v>
      </c>
      <c r="Q482" s="211" t="s">
        <v>2166</v>
      </c>
      <c r="R482" s="211" t="s">
        <v>2167</v>
      </c>
      <c r="S482" s="213">
        <v>45471</v>
      </c>
      <c r="T482" s="213">
        <v>45483</v>
      </c>
      <c r="U482" s="213">
        <v>45495</v>
      </c>
      <c r="V482" s="213">
        <v>45519</v>
      </c>
      <c r="W482" s="213">
        <v>45579</v>
      </c>
      <c r="X482" s="211" t="s">
        <v>2168</v>
      </c>
      <c r="Y482" s="211" t="s">
        <v>2169</v>
      </c>
      <c r="Z482" s="131">
        <f t="shared" si="148"/>
        <v>0</v>
      </c>
      <c r="AA482" s="131">
        <f t="shared" si="149"/>
        <v>0</v>
      </c>
      <c r="AB482" s="131">
        <f t="shared" si="150"/>
        <v>0</v>
      </c>
      <c r="AC482" s="131">
        <f t="shared" si="151"/>
        <v>1</v>
      </c>
      <c r="AD482" s="131">
        <f t="shared" si="152"/>
        <v>0</v>
      </c>
      <c r="AE482" s="127">
        <f t="shared" si="153"/>
        <v>0</v>
      </c>
      <c r="AF482" s="131">
        <f t="shared" si="154"/>
        <v>0</v>
      </c>
      <c r="AG482" s="131">
        <f t="shared" si="155"/>
        <v>0</v>
      </c>
      <c r="AH482" s="131">
        <f t="shared" si="156"/>
        <v>0</v>
      </c>
      <c r="AI482" s="131">
        <f t="shared" si="157"/>
        <v>4</v>
      </c>
      <c r="AJ482" s="132">
        <f t="shared" si="158"/>
        <v>0</v>
      </c>
      <c r="AK482" s="128">
        <f t="shared" si="159"/>
        <v>0</v>
      </c>
      <c r="AL482" s="40">
        <f t="shared" si="160"/>
        <v>0</v>
      </c>
      <c r="AM482" s="40">
        <f t="shared" si="161"/>
        <v>0</v>
      </c>
      <c r="AN482" s="40">
        <f t="shared" si="162"/>
        <v>0</v>
      </c>
      <c r="AO482" s="40">
        <f t="shared" si="163"/>
        <v>1</v>
      </c>
      <c r="AP482" s="76">
        <f t="shared" si="164"/>
        <v>0</v>
      </c>
      <c r="AQ482" s="127">
        <f t="shared" si="165"/>
        <v>0</v>
      </c>
      <c r="AR482" s="193">
        <v>0.45</v>
      </c>
      <c r="AS482" s="41">
        <f t="shared" si="166"/>
        <v>0.39999999999999997</v>
      </c>
      <c r="AT482" s="146"/>
      <c r="AU482" s="146"/>
      <c r="AV482" s="146"/>
      <c r="AW482" s="146"/>
      <c r="AX482" s="146"/>
      <c r="AY482" s="146"/>
      <c r="AZ482" s="146"/>
      <c r="BA482" s="146"/>
      <c r="BB482" s="146"/>
      <c r="BC482" s="140" t="s">
        <v>1496</v>
      </c>
      <c r="BD482" s="32">
        <v>1</v>
      </c>
    </row>
    <row r="483" spans="1:56" s="152" customFormat="1" ht="90">
      <c r="A483" s="153" t="s">
        <v>1674</v>
      </c>
      <c r="B483" s="146" t="s">
        <v>26</v>
      </c>
      <c r="C483" s="146" t="s">
        <v>407</v>
      </c>
      <c r="D483" s="146">
        <v>501439</v>
      </c>
      <c r="E483" s="146" t="s">
        <v>2170</v>
      </c>
      <c r="F483" s="146" t="s">
        <v>420</v>
      </c>
      <c r="G483" s="146" t="s">
        <v>1496</v>
      </c>
      <c r="H483" s="146">
        <v>1</v>
      </c>
      <c r="I483" s="146">
        <v>4</v>
      </c>
      <c r="J483" s="146" t="s">
        <v>2165</v>
      </c>
      <c r="K483" s="187">
        <v>21919191.920000002</v>
      </c>
      <c r="L483" s="211">
        <v>13454000</v>
      </c>
      <c r="M483" s="211" t="s">
        <v>514</v>
      </c>
      <c r="N483" s="212">
        <v>0.95</v>
      </c>
      <c r="O483" s="213">
        <v>45780</v>
      </c>
      <c r="P483" s="213">
        <v>0</v>
      </c>
      <c r="Q483" s="211" t="s">
        <v>2171</v>
      </c>
      <c r="R483" s="211" t="s">
        <v>2172</v>
      </c>
      <c r="S483" s="213">
        <v>45471</v>
      </c>
      <c r="T483" s="213">
        <v>45483</v>
      </c>
      <c r="U483" s="213">
        <v>45495</v>
      </c>
      <c r="V483" s="213">
        <v>45519</v>
      </c>
      <c r="W483" s="213">
        <v>45590</v>
      </c>
      <c r="X483" s="211" t="s">
        <v>2173</v>
      </c>
      <c r="Y483" s="211" t="s">
        <v>2174</v>
      </c>
      <c r="Z483" s="131">
        <f t="shared" si="148"/>
        <v>0</v>
      </c>
      <c r="AA483" s="131">
        <f t="shared" si="149"/>
        <v>0</v>
      </c>
      <c r="AB483" s="131">
        <f t="shared" si="150"/>
        <v>0</v>
      </c>
      <c r="AC483" s="131">
        <f t="shared" si="151"/>
        <v>1</v>
      </c>
      <c r="AD483" s="131">
        <f t="shared" si="152"/>
        <v>0</v>
      </c>
      <c r="AE483" s="127">
        <f t="shared" si="153"/>
        <v>0</v>
      </c>
      <c r="AF483" s="131">
        <f t="shared" si="154"/>
        <v>0</v>
      </c>
      <c r="AG483" s="131">
        <f t="shared" si="155"/>
        <v>0</v>
      </c>
      <c r="AH483" s="131">
        <f t="shared" si="156"/>
        <v>0</v>
      </c>
      <c r="AI483" s="131">
        <f t="shared" si="157"/>
        <v>4</v>
      </c>
      <c r="AJ483" s="132">
        <f t="shared" si="158"/>
        <v>0</v>
      </c>
      <c r="AK483" s="128">
        <f t="shared" si="159"/>
        <v>0</v>
      </c>
      <c r="AL483" s="40">
        <f t="shared" si="160"/>
        <v>0</v>
      </c>
      <c r="AM483" s="40">
        <f t="shared" si="161"/>
        <v>0</v>
      </c>
      <c r="AN483" s="40">
        <f t="shared" si="162"/>
        <v>0</v>
      </c>
      <c r="AO483" s="40">
        <f t="shared" si="163"/>
        <v>1</v>
      </c>
      <c r="AP483" s="76">
        <f t="shared" si="164"/>
        <v>0</v>
      </c>
      <c r="AQ483" s="127">
        <f t="shared" si="165"/>
        <v>0</v>
      </c>
      <c r="AR483" s="193">
        <v>0.5</v>
      </c>
      <c r="AS483" s="41">
        <f t="shared" si="166"/>
        <v>0.44999999999999996</v>
      </c>
      <c r="AT483" s="146"/>
      <c r="AU483" s="146"/>
      <c r="AV483" s="146"/>
      <c r="AW483" s="146"/>
      <c r="AX483" s="146"/>
      <c r="AY483" s="146"/>
      <c r="AZ483" s="146"/>
      <c r="BA483" s="146"/>
      <c r="BB483" s="146"/>
      <c r="BC483" s="140" t="s">
        <v>1686</v>
      </c>
      <c r="BD483" s="32">
        <v>1</v>
      </c>
    </row>
    <row r="484" spans="1:56" s="152" customFormat="1" ht="108">
      <c r="A484" s="153" t="s">
        <v>1674</v>
      </c>
      <c r="B484" s="146" t="s">
        <v>26</v>
      </c>
      <c r="C484" s="146" t="s">
        <v>425</v>
      </c>
      <c r="D484" s="146">
        <v>115903</v>
      </c>
      <c r="E484" s="146" t="s">
        <v>2175</v>
      </c>
      <c r="F484" s="146" t="s">
        <v>2176</v>
      </c>
      <c r="G484" s="146" t="s">
        <v>1676</v>
      </c>
      <c r="H484" s="146">
        <v>1</v>
      </c>
      <c r="I484" s="146">
        <v>4</v>
      </c>
      <c r="J484" s="146" t="s">
        <v>1926</v>
      </c>
      <c r="K484" s="187">
        <v>17188760.849999998</v>
      </c>
      <c r="L484" s="211">
        <v>16914477.629999999</v>
      </c>
      <c r="M484" s="211" t="s">
        <v>90</v>
      </c>
      <c r="N484" s="212">
        <v>1</v>
      </c>
      <c r="O484" s="213">
        <v>45591</v>
      </c>
      <c r="P484" s="213">
        <v>45653</v>
      </c>
      <c r="Q484" s="211" t="s">
        <v>2177</v>
      </c>
      <c r="R484" s="211" t="s">
        <v>2177</v>
      </c>
      <c r="S484" s="213">
        <v>45215</v>
      </c>
      <c r="T484" s="213">
        <v>45223</v>
      </c>
      <c r="U484" s="213">
        <v>45235</v>
      </c>
      <c r="V484" s="213">
        <v>45425</v>
      </c>
      <c r="W484" s="213">
        <v>45436</v>
      </c>
      <c r="X484" s="211" t="s">
        <v>1196</v>
      </c>
      <c r="Y484" s="211" t="s">
        <v>2178</v>
      </c>
      <c r="Z484" s="131">
        <f t="shared" si="148"/>
        <v>0</v>
      </c>
      <c r="AA484" s="131">
        <f t="shared" si="149"/>
        <v>0</v>
      </c>
      <c r="AB484" s="131">
        <f t="shared" si="150"/>
        <v>0</v>
      </c>
      <c r="AC484" s="131">
        <f t="shared" si="151"/>
        <v>0</v>
      </c>
      <c r="AD484" s="131">
        <f t="shared" si="152"/>
        <v>1</v>
      </c>
      <c r="AE484" s="127">
        <f t="shared" si="153"/>
        <v>0</v>
      </c>
      <c r="AF484" s="131">
        <f t="shared" si="154"/>
        <v>0</v>
      </c>
      <c r="AG484" s="131">
        <f t="shared" si="155"/>
        <v>0</v>
      </c>
      <c r="AH484" s="131">
        <f t="shared" si="156"/>
        <v>0</v>
      </c>
      <c r="AI484" s="131">
        <f t="shared" si="157"/>
        <v>0</v>
      </c>
      <c r="AJ484" s="132">
        <f t="shared" si="158"/>
        <v>4</v>
      </c>
      <c r="AK484" s="128">
        <f t="shared" si="159"/>
        <v>0</v>
      </c>
      <c r="AL484" s="40">
        <f t="shared" si="160"/>
        <v>0</v>
      </c>
      <c r="AM484" s="40">
        <f t="shared" si="161"/>
        <v>0</v>
      </c>
      <c r="AN484" s="40">
        <f t="shared" si="162"/>
        <v>0</v>
      </c>
      <c r="AO484" s="40">
        <f t="shared" si="163"/>
        <v>0</v>
      </c>
      <c r="AP484" s="76">
        <f t="shared" si="164"/>
        <v>1</v>
      </c>
      <c r="AQ484" s="127">
        <f t="shared" si="165"/>
        <v>0</v>
      </c>
      <c r="AR484" s="193">
        <v>1</v>
      </c>
      <c r="AS484" s="41">
        <f t="shared" si="166"/>
        <v>0</v>
      </c>
      <c r="AT484" s="156">
        <v>1.25</v>
      </c>
      <c r="AU484" s="146"/>
      <c r="AV484" s="146"/>
      <c r="AW484" s="146"/>
      <c r="AX484" s="146"/>
      <c r="AY484" s="146"/>
      <c r="AZ484" s="146"/>
      <c r="BA484" s="146"/>
      <c r="BB484" s="146"/>
      <c r="BC484" s="140" t="s">
        <v>1686</v>
      </c>
      <c r="BD484" s="32">
        <v>0</v>
      </c>
    </row>
    <row r="485" spans="1:56" s="152" customFormat="1" ht="72">
      <c r="A485" s="153" t="s">
        <v>1674</v>
      </c>
      <c r="B485" s="146" t="s">
        <v>26</v>
      </c>
      <c r="C485" s="146" t="s">
        <v>2179</v>
      </c>
      <c r="D485" s="146">
        <v>117066</v>
      </c>
      <c r="E485" s="146" t="s">
        <v>2180</v>
      </c>
      <c r="F485" s="146" t="s">
        <v>2181</v>
      </c>
      <c r="G485" s="146" t="s">
        <v>1878</v>
      </c>
      <c r="H485" s="146">
        <v>1</v>
      </c>
      <c r="I485" s="146">
        <v>3</v>
      </c>
      <c r="J485" s="146" t="s">
        <v>611</v>
      </c>
      <c r="K485" s="187">
        <v>17171717.170000002</v>
      </c>
      <c r="L485" s="211">
        <v>16860289.870000001</v>
      </c>
      <c r="M485" s="211" t="s">
        <v>514</v>
      </c>
      <c r="N485" s="212">
        <v>0.75</v>
      </c>
      <c r="O485" s="213">
        <v>45820</v>
      </c>
      <c r="P485" s="213">
        <v>0</v>
      </c>
      <c r="Q485" s="211" t="s">
        <v>2182</v>
      </c>
      <c r="R485" s="211" t="s">
        <v>2182</v>
      </c>
      <c r="S485" s="213">
        <v>45472</v>
      </c>
      <c r="T485" s="213">
        <v>45484</v>
      </c>
      <c r="U485" s="213">
        <v>45496</v>
      </c>
      <c r="V485" s="213">
        <v>45524</v>
      </c>
      <c r="W485" s="213">
        <v>45573</v>
      </c>
      <c r="X485" s="211" t="s">
        <v>2183</v>
      </c>
      <c r="Y485" s="211" t="s">
        <v>2184</v>
      </c>
      <c r="Z485" s="131">
        <f t="shared" si="148"/>
        <v>0</v>
      </c>
      <c r="AA485" s="131">
        <f t="shared" si="149"/>
        <v>0</v>
      </c>
      <c r="AB485" s="131">
        <f t="shared" si="150"/>
        <v>0</v>
      </c>
      <c r="AC485" s="131">
        <f t="shared" si="151"/>
        <v>1</v>
      </c>
      <c r="AD485" s="131">
        <f t="shared" si="152"/>
        <v>0</v>
      </c>
      <c r="AE485" s="127">
        <f t="shared" si="153"/>
        <v>0</v>
      </c>
      <c r="AF485" s="131">
        <f t="shared" si="154"/>
        <v>0</v>
      </c>
      <c r="AG485" s="131">
        <f t="shared" si="155"/>
        <v>0</v>
      </c>
      <c r="AH485" s="131">
        <f t="shared" si="156"/>
        <v>0</v>
      </c>
      <c r="AI485" s="131">
        <f t="shared" si="157"/>
        <v>3</v>
      </c>
      <c r="AJ485" s="132">
        <f t="shared" si="158"/>
        <v>0</v>
      </c>
      <c r="AK485" s="128">
        <f t="shared" si="159"/>
        <v>0</v>
      </c>
      <c r="AL485" s="40">
        <f t="shared" si="160"/>
        <v>0</v>
      </c>
      <c r="AM485" s="40">
        <f t="shared" si="161"/>
        <v>0</v>
      </c>
      <c r="AN485" s="40">
        <f t="shared" si="162"/>
        <v>0</v>
      </c>
      <c r="AO485" s="40">
        <f t="shared" si="163"/>
        <v>1</v>
      </c>
      <c r="AP485" s="76">
        <f t="shared" si="164"/>
        <v>0</v>
      </c>
      <c r="AQ485" s="127">
        <f t="shared" si="165"/>
        <v>0</v>
      </c>
      <c r="AR485" s="193">
        <v>0.3</v>
      </c>
      <c r="AS485" s="41">
        <f t="shared" si="166"/>
        <v>0.45</v>
      </c>
      <c r="AT485" s="146"/>
      <c r="AU485" s="146"/>
      <c r="AV485" s="146"/>
      <c r="AW485" s="146"/>
      <c r="AX485" s="146"/>
      <c r="AY485" s="146"/>
      <c r="AZ485" s="146"/>
      <c r="BA485" s="146"/>
      <c r="BB485" s="146"/>
      <c r="BC485" s="140" t="s">
        <v>1496</v>
      </c>
      <c r="BD485" s="32">
        <v>1</v>
      </c>
    </row>
    <row r="486" spans="1:56" s="152" customFormat="1" ht="72">
      <c r="A486" s="153" t="s">
        <v>1674</v>
      </c>
      <c r="B486" s="146" t="s">
        <v>26</v>
      </c>
      <c r="C486" s="146" t="s">
        <v>433</v>
      </c>
      <c r="D486" s="146">
        <v>116833</v>
      </c>
      <c r="E486" s="146" t="s">
        <v>2185</v>
      </c>
      <c r="F486" s="146" t="s">
        <v>2186</v>
      </c>
      <c r="G486" s="146" t="s">
        <v>1770</v>
      </c>
      <c r="H486" s="146">
        <v>1</v>
      </c>
      <c r="I486" s="146">
        <v>4</v>
      </c>
      <c r="J486" s="146" t="s">
        <v>2187</v>
      </c>
      <c r="K486" s="187">
        <v>19802964.969999999</v>
      </c>
      <c r="L486" s="211">
        <v>12634605.869999999</v>
      </c>
      <c r="M486" s="211" t="s">
        <v>514</v>
      </c>
      <c r="N486" s="212">
        <v>0.5</v>
      </c>
      <c r="O486" s="213">
        <v>45940</v>
      </c>
      <c r="P486" s="213">
        <v>0</v>
      </c>
      <c r="Q486" s="211" t="s">
        <v>2188</v>
      </c>
      <c r="R486" s="211" t="s">
        <v>2188</v>
      </c>
      <c r="S486" s="213">
        <v>45511</v>
      </c>
      <c r="T486" s="213">
        <v>45518</v>
      </c>
      <c r="U486" s="213">
        <v>45534</v>
      </c>
      <c r="V486" s="213">
        <v>45548</v>
      </c>
      <c r="W486" s="213">
        <v>45700</v>
      </c>
      <c r="X486" s="211" t="s">
        <v>2189</v>
      </c>
      <c r="Y486" s="211" t="s">
        <v>2190</v>
      </c>
      <c r="Z486" s="131">
        <f t="shared" si="148"/>
        <v>0</v>
      </c>
      <c r="AA486" s="131">
        <f t="shared" si="149"/>
        <v>0</v>
      </c>
      <c r="AB486" s="131">
        <f t="shared" si="150"/>
        <v>0</v>
      </c>
      <c r="AC486" s="131">
        <f t="shared" si="151"/>
        <v>1</v>
      </c>
      <c r="AD486" s="131">
        <f t="shared" si="152"/>
        <v>0</v>
      </c>
      <c r="AE486" s="127">
        <f t="shared" si="153"/>
        <v>0</v>
      </c>
      <c r="AF486" s="131">
        <f t="shared" si="154"/>
        <v>0</v>
      </c>
      <c r="AG486" s="131">
        <f t="shared" si="155"/>
        <v>0</v>
      </c>
      <c r="AH486" s="131">
        <f t="shared" si="156"/>
        <v>0</v>
      </c>
      <c r="AI486" s="131">
        <f t="shared" si="157"/>
        <v>4</v>
      </c>
      <c r="AJ486" s="132">
        <f t="shared" si="158"/>
        <v>0</v>
      </c>
      <c r="AK486" s="128">
        <f t="shared" si="159"/>
        <v>0</v>
      </c>
      <c r="AL486" s="40">
        <f t="shared" si="160"/>
        <v>0</v>
      </c>
      <c r="AM486" s="40">
        <f t="shared" si="161"/>
        <v>0</v>
      </c>
      <c r="AN486" s="40">
        <f t="shared" si="162"/>
        <v>0</v>
      </c>
      <c r="AO486" s="40">
        <f t="shared" si="163"/>
        <v>1</v>
      </c>
      <c r="AP486" s="76">
        <f t="shared" si="164"/>
        <v>0</v>
      </c>
      <c r="AQ486" s="127">
        <f t="shared" si="165"/>
        <v>0</v>
      </c>
      <c r="AR486" s="193">
        <v>0.2</v>
      </c>
      <c r="AS486" s="41">
        <f t="shared" si="166"/>
        <v>0.3</v>
      </c>
      <c r="AT486" s="146"/>
      <c r="AU486" s="146"/>
      <c r="AV486" s="146"/>
      <c r="AW486" s="146"/>
      <c r="AX486" s="146"/>
      <c r="AY486" s="146"/>
      <c r="AZ486" s="146"/>
      <c r="BA486" s="146"/>
      <c r="BB486" s="146"/>
      <c r="BC486" s="140" t="s">
        <v>1496</v>
      </c>
      <c r="BD486" s="32">
        <v>1</v>
      </c>
    </row>
    <row r="487" spans="1:56" s="152" customFormat="1" ht="72">
      <c r="A487" s="153" t="s">
        <v>1674</v>
      </c>
      <c r="B487" s="146" t="s">
        <v>26</v>
      </c>
      <c r="C487" s="146" t="s">
        <v>433</v>
      </c>
      <c r="D487" s="146">
        <v>115973</v>
      </c>
      <c r="E487" s="146" t="s">
        <v>2191</v>
      </c>
      <c r="F487" s="146" t="s">
        <v>2192</v>
      </c>
      <c r="G487" s="146" t="s">
        <v>1871</v>
      </c>
      <c r="H487" s="146">
        <v>1</v>
      </c>
      <c r="I487" s="146">
        <v>4</v>
      </c>
      <c r="J487" s="146" t="s">
        <v>2187</v>
      </c>
      <c r="K487" s="187">
        <v>19802964.969999999</v>
      </c>
      <c r="L487" s="211">
        <v>14058943.18</v>
      </c>
      <c r="M487" s="211" t="s">
        <v>514</v>
      </c>
      <c r="N487" s="212">
        <v>0.4</v>
      </c>
      <c r="O487" s="213">
        <v>45751</v>
      </c>
      <c r="P487" s="213">
        <v>0</v>
      </c>
      <c r="Q487" s="211" t="s">
        <v>2193</v>
      </c>
      <c r="R487" s="211" t="s">
        <v>2193</v>
      </c>
      <c r="S487" s="213">
        <v>45476</v>
      </c>
      <c r="T487" s="213">
        <v>45483</v>
      </c>
      <c r="U487" s="213">
        <v>45495</v>
      </c>
      <c r="V487" s="213">
        <v>45649</v>
      </c>
      <c r="W487" s="213">
        <v>45715</v>
      </c>
      <c r="X487" s="211" t="s">
        <v>1179</v>
      </c>
      <c r="Y487" s="211" t="s">
        <v>2190</v>
      </c>
      <c r="Z487" s="131">
        <f t="shared" si="148"/>
        <v>0</v>
      </c>
      <c r="AA487" s="131">
        <f t="shared" si="149"/>
        <v>0</v>
      </c>
      <c r="AB487" s="131">
        <f t="shared" si="150"/>
        <v>0</v>
      </c>
      <c r="AC487" s="131">
        <f t="shared" si="151"/>
        <v>1</v>
      </c>
      <c r="AD487" s="131">
        <f t="shared" si="152"/>
        <v>0</v>
      </c>
      <c r="AE487" s="127">
        <f t="shared" si="153"/>
        <v>0</v>
      </c>
      <c r="AF487" s="131">
        <f t="shared" si="154"/>
        <v>0</v>
      </c>
      <c r="AG487" s="131">
        <f t="shared" si="155"/>
        <v>0</v>
      </c>
      <c r="AH487" s="131">
        <f t="shared" si="156"/>
        <v>0</v>
      </c>
      <c r="AI487" s="131">
        <f t="shared" si="157"/>
        <v>4</v>
      </c>
      <c r="AJ487" s="132">
        <f t="shared" si="158"/>
        <v>0</v>
      </c>
      <c r="AK487" s="128">
        <f t="shared" si="159"/>
        <v>0</v>
      </c>
      <c r="AL487" s="40">
        <f t="shared" si="160"/>
        <v>0</v>
      </c>
      <c r="AM487" s="40">
        <f t="shared" si="161"/>
        <v>0</v>
      </c>
      <c r="AN487" s="40">
        <f t="shared" si="162"/>
        <v>0</v>
      </c>
      <c r="AO487" s="40">
        <f t="shared" si="163"/>
        <v>1</v>
      </c>
      <c r="AP487" s="76">
        <f t="shared" si="164"/>
        <v>0</v>
      </c>
      <c r="AQ487" s="127">
        <f t="shared" si="165"/>
        <v>0</v>
      </c>
      <c r="AR487" s="193">
        <v>0.25</v>
      </c>
      <c r="AS487" s="41">
        <f t="shared" si="166"/>
        <v>0.15000000000000002</v>
      </c>
      <c r="AT487" s="146"/>
      <c r="AU487" s="146"/>
      <c r="AV487" s="146"/>
      <c r="AW487" s="146"/>
      <c r="AX487" s="146"/>
      <c r="AY487" s="146"/>
      <c r="AZ487" s="146"/>
      <c r="BA487" s="146"/>
      <c r="BB487" s="146"/>
      <c r="BC487" s="140" t="s">
        <v>1496</v>
      </c>
      <c r="BD487" s="32">
        <v>1</v>
      </c>
    </row>
    <row r="488" spans="1:56" s="152" customFormat="1" ht="72">
      <c r="A488" s="153" t="s">
        <v>1674</v>
      </c>
      <c r="B488" s="146" t="s">
        <v>26</v>
      </c>
      <c r="C488" s="146" t="s">
        <v>433</v>
      </c>
      <c r="D488" s="146">
        <v>116064</v>
      </c>
      <c r="E488" s="146" t="s">
        <v>2194</v>
      </c>
      <c r="F488" s="146" t="s">
        <v>2195</v>
      </c>
      <c r="G488" s="146" t="s">
        <v>1878</v>
      </c>
      <c r="H488" s="146">
        <v>1</v>
      </c>
      <c r="I488" s="146">
        <v>4</v>
      </c>
      <c r="J488" s="146" t="s">
        <v>2187</v>
      </c>
      <c r="K488" s="187">
        <v>19802964.969999999</v>
      </c>
      <c r="L488" s="211">
        <v>13610045.75</v>
      </c>
      <c r="M488" s="211" t="s">
        <v>514</v>
      </c>
      <c r="N488" s="212">
        <v>0.3</v>
      </c>
      <c r="O488" s="213">
        <v>45751</v>
      </c>
      <c r="P488" s="213">
        <v>0</v>
      </c>
      <c r="Q488" s="211" t="s">
        <v>2196</v>
      </c>
      <c r="R488" s="211" t="s">
        <v>2196</v>
      </c>
      <c r="S488" s="213">
        <v>45476</v>
      </c>
      <c r="T488" s="213">
        <v>45483</v>
      </c>
      <c r="U488" s="213">
        <v>45495</v>
      </c>
      <c r="V488" s="213">
        <v>45649</v>
      </c>
      <c r="W488" s="213">
        <v>45715</v>
      </c>
      <c r="X488" s="211" t="s">
        <v>1179</v>
      </c>
      <c r="Y488" s="211" t="s">
        <v>2197</v>
      </c>
      <c r="Z488" s="131">
        <f t="shared" si="148"/>
        <v>0</v>
      </c>
      <c r="AA488" s="131">
        <f t="shared" si="149"/>
        <v>0</v>
      </c>
      <c r="AB488" s="131">
        <f t="shared" si="150"/>
        <v>0</v>
      </c>
      <c r="AC488" s="131">
        <f t="shared" si="151"/>
        <v>1</v>
      </c>
      <c r="AD488" s="131">
        <f t="shared" si="152"/>
        <v>0</v>
      </c>
      <c r="AE488" s="127">
        <f t="shared" si="153"/>
        <v>0</v>
      </c>
      <c r="AF488" s="131">
        <f t="shared" si="154"/>
        <v>0</v>
      </c>
      <c r="AG488" s="131">
        <f t="shared" si="155"/>
        <v>0</v>
      </c>
      <c r="AH488" s="131">
        <f t="shared" si="156"/>
        <v>0</v>
      </c>
      <c r="AI488" s="131">
        <f t="shared" si="157"/>
        <v>4</v>
      </c>
      <c r="AJ488" s="132">
        <f t="shared" si="158"/>
        <v>0</v>
      </c>
      <c r="AK488" s="128">
        <f t="shared" si="159"/>
        <v>0</v>
      </c>
      <c r="AL488" s="40">
        <f t="shared" si="160"/>
        <v>0</v>
      </c>
      <c r="AM488" s="40">
        <f t="shared" si="161"/>
        <v>0</v>
      </c>
      <c r="AN488" s="40">
        <f t="shared" si="162"/>
        <v>0</v>
      </c>
      <c r="AO488" s="40">
        <f t="shared" si="163"/>
        <v>1</v>
      </c>
      <c r="AP488" s="76">
        <f t="shared" si="164"/>
        <v>0</v>
      </c>
      <c r="AQ488" s="127">
        <f t="shared" si="165"/>
        <v>0</v>
      </c>
      <c r="AR488" s="193">
        <v>0.15</v>
      </c>
      <c r="AS488" s="41">
        <f t="shared" si="166"/>
        <v>0.15</v>
      </c>
      <c r="AT488" s="146"/>
      <c r="AU488" s="146"/>
      <c r="AV488" s="146"/>
      <c r="AW488" s="146"/>
      <c r="AX488" s="146"/>
      <c r="AY488" s="146"/>
      <c r="AZ488" s="146"/>
      <c r="BA488" s="146"/>
      <c r="BB488" s="146"/>
      <c r="BC488" s="140" t="s">
        <v>1496</v>
      </c>
      <c r="BD488" s="32">
        <v>1</v>
      </c>
    </row>
    <row r="489" spans="1:56" s="152" customFormat="1" ht="54">
      <c r="A489" s="153" t="s">
        <v>1674</v>
      </c>
      <c r="B489" s="146" t="s">
        <v>26</v>
      </c>
      <c r="C489" s="146" t="s">
        <v>740</v>
      </c>
      <c r="D489" s="146">
        <v>117026</v>
      </c>
      <c r="E489" s="146" t="s">
        <v>2198</v>
      </c>
      <c r="F489" s="146" t="s">
        <v>2199</v>
      </c>
      <c r="G489" s="146" t="s">
        <v>1907</v>
      </c>
      <c r="H489" s="146">
        <v>1</v>
      </c>
      <c r="I489" s="146">
        <v>3</v>
      </c>
      <c r="J489" s="146" t="s">
        <v>2200</v>
      </c>
      <c r="K489" s="187">
        <v>11351550.98</v>
      </c>
      <c r="L489" s="211">
        <v>11139555.27</v>
      </c>
      <c r="M489" s="211" t="s">
        <v>514</v>
      </c>
      <c r="N489" s="212">
        <v>0.85</v>
      </c>
      <c r="O489" s="213">
        <v>45719</v>
      </c>
      <c r="P489" s="213">
        <v>0</v>
      </c>
      <c r="Q489" s="211" t="s">
        <v>2201</v>
      </c>
      <c r="R489" s="211" t="s">
        <v>2202</v>
      </c>
      <c r="S489" s="213">
        <v>45250</v>
      </c>
      <c r="T489" s="213">
        <v>45257</v>
      </c>
      <c r="U489" s="213">
        <v>45271</v>
      </c>
      <c r="V489" s="213">
        <v>45499</v>
      </c>
      <c r="W489" s="213">
        <v>45552</v>
      </c>
      <c r="X489" s="211" t="s">
        <v>2203</v>
      </c>
      <c r="Y489" s="211" t="s">
        <v>2204</v>
      </c>
      <c r="Z489" s="131">
        <f t="shared" si="148"/>
        <v>0</v>
      </c>
      <c r="AA489" s="131">
        <f t="shared" si="149"/>
        <v>0</v>
      </c>
      <c r="AB489" s="131">
        <f t="shared" si="150"/>
        <v>0</v>
      </c>
      <c r="AC489" s="131">
        <f t="shared" si="151"/>
        <v>1</v>
      </c>
      <c r="AD489" s="131">
        <f t="shared" si="152"/>
        <v>0</v>
      </c>
      <c r="AE489" s="127">
        <f t="shared" si="153"/>
        <v>0</v>
      </c>
      <c r="AF489" s="131">
        <f t="shared" si="154"/>
        <v>0</v>
      </c>
      <c r="AG489" s="131">
        <f t="shared" si="155"/>
        <v>0</v>
      </c>
      <c r="AH489" s="131">
        <f t="shared" si="156"/>
        <v>0</v>
      </c>
      <c r="AI489" s="131">
        <f t="shared" si="157"/>
        <v>3</v>
      </c>
      <c r="AJ489" s="132">
        <f t="shared" si="158"/>
        <v>0</v>
      </c>
      <c r="AK489" s="128">
        <f t="shared" si="159"/>
        <v>0</v>
      </c>
      <c r="AL489" s="40">
        <f t="shared" si="160"/>
        <v>0</v>
      </c>
      <c r="AM489" s="40">
        <f t="shared" si="161"/>
        <v>0</v>
      </c>
      <c r="AN489" s="40">
        <f t="shared" si="162"/>
        <v>0</v>
      </c>
      <c r="AO489" s="40">
        <f t="shared" si="163"/>
        <v>1</v>
      </c>
      <c r="AP489" s="76">
        <f t="shared" si="164"/>
        <v>0</v>
      </c>
      <c r="AQ489" s="127">
        <f t="shared" si="165"/>
        <v>0</v>
      </c>
      <c r="AR489" s="193">
        <v>0.7</v>
      </c>
      <c r="AS489" s="41">
        <f t="shared" si="166"/>
        <v>0.15000000000000002</v>
      </c>
      <c r="AT489" s="146"/>
      <c r="AU489" s="146"/>
      <c r="AV489" s="146"/>
      <c r="AW489" s="146"/>
      <c r="AX489" s="146"/>
      <c r="AY489" s="146"/>
      <c r="AZ489" s="146"/>
      <c r="BA489" s="146"/>
      <c r="BB489" s="146"/>
      <c r="BC489" s="140" t="s">
        <v>1496</v>
      </c>
      <c r="BD489" s="32">
        <v>1</v>
      </c>
    </row>
    <row r="490" spans="1:56" s="152" customFormat="1" ht="90">
      <c r="A490" s="153" t="s">
        <v>1674</v>
      </c>
      <c r="B490" s="146" t="s">
        <v>26</v>
      </c>
      <c r="C490" s="146" t="s">
        <v>740</v>
      </c>
      <c r="D490" s="146">
        <v>117262</v>
      </c>
      <c r="E490" s="146" t="s">
        <v>2205</v>
      </c>
      <c r="F490" s="146" t="s">
        <v>2206</v>
      </c>
      <c r="G490" s="146" t="s">
        <v>1878</v>
      </c>
      <c r="H490" s="146">
        <v>1</v>
      </c>
      <c r="I490" s="146">
        <v>3</v>
      </c>
      <c r="J490" s="146" t="s">
        <v>2200</v>
      </c>
      <c r="K490" s="187">
        <v>11351550.98</v>
      </c>
      <c r="L490" s="211">
        <v>9895300.9000000004</v>
      </c>
      <c r="M490" s="211" t="s">
        <v>514</v>
      </c>
      <c r="N490" s="212">
        <v>0.85</v>
      </c>
      <c r="O490" s="213">
        <v>45703</v>
      </c>
      <c r="P490" s="213">
        <v>0</v>
      </c>
      <c r="Q490" s="211" t="s">
        <v>2201</v>
      </c>
      <c r="R490" s="211" t="s">
        <v>2207</v>
      </c>
      <c r="S490" s="213">
        <v>45250</v>
      </c>
      <c r="T490" s="213">
        <v>45257</v>
      </c>
      <c r="U490" s="213">
        <v>45271</v>
      </c>
      <c r="V490" s="213">
        <v>45499</v>
      </c>
      <c r="W490" s="213">
        <v>45539</v>
      </c>
      <c r="X490" s="211" t="s">
        <v>2208</v>
      </c>
      <c r="Y490" s="211" t="s">
        <v>2204</v>
      </c>
      <c r="Z490" s="131">
        <f t="shared" si="148"/>
        <v>0</v>
      </c>
      <c r="AA490" s="131">
        <f t="shared" si="149"/>
        <v>0</v>
      </c>
      <c r="AB490" s="131">
        <f t="shared" si="150"/>
        <v>0</v>
      </c>
      <c r="AC490" s="131">
        <f t="shared" si="151"/>
        <v>1</v>
      </c>
      <c r="AD490" s="131">
        <f t="shared" si="152"/>
        <v>0</v>
      </c>
      <c r="AE490" s="127">
        <f t="shared" si="153"/>
        <v>0</v>
      </c>
      <c r="AF490" s="131">
        <f t="shared" si="154"/>
        <v>0</v>
      </c>
      <c r="AG490" s="131">
        <f t="shared" si="155"/>
        <v>0</v>
      </c>
      <c r="AH490" s="131">
        <f t="shared" si="156"/>
        <v>0</v>
      </c>
      <c r="AI490" s="131">
        <f t="shared" si="157"/>
        <v>3</v>
      </c>
      <c r="AJ490" s="132">
        <f t="shared" si="158"/>
        <v>0</v>
      </c>
      <c r="AK490" s="128">
        <f t="shared" si="159"/>
        <v>0</v>
      </c>
      <c r="AL490" s="40">
        <f t="shared" si="160"/>
        <v>0</v>
      </c>
      <c r="AM490" s="40">
        <f t="shared" si="161"/>
        <v>0</v>
      </c>
      <c r="AN490" s="40">
        <f t="shared" si="162"/>
        <v>0</v>
      </c>
      <c r="AO490" s="40">
        <f t="shared" si="163"/>
        <v>1</v>
      </c>
      <c r="AP490" s="76">
        <f t="shared" si="164"/>
        <v>0</v>
      </c>
      <c r="AQ490" s="127">
        <f t="shared" si="165"/>
        <v>0</v>
      </c>
      <c r="AR490" s="193">
        <v>0.75</v>
      </c>
      <c r="AS490" s="41">
        <f t="shared" si="166"/>
        <v>9.9999999999999978E-2</v>
      </c>
      <c r="AT490" s="146"/>
      <c r="AU490" s="146"/>
      <c r="AV490" s="146"/>
      <c r="AW490" s="146"/>
      <c r="AX490" s="146"/>
      <c r="AY490" s="146"/>
      <c r="AZ490" s="146"/>
      <c r="BA490" s="146"/>
      <c r="BB490" s="146"/>
      <c r="BC490" s="140" t="s">
        <v>1496</v>
      </c>
      <c r="BD490" s="32">
        <v>1</v>
      </c>
    </row>
    <row r="491" spans="1:56" s="152" customFormat="1" ht="54">
      <c r="A491" s="153" t="s">
        <v>1674</v>
      </c>
      <c r="B491" s="146" t="s">
        <v>26</v>
      </c>
      <c r="C491" s="146" t="s">
        <v>740</v>
      </c>
      <c r="D491" s="146">
        <v>180510</v>
      </c>
      <c r="E491" s="146" t="s">
        <v>2209</v>
      </c>
      <c r="F491" s="146" t="s">
        <v>2210</v>
      </c>
      <c r="G491" s="146" t="s">
        <v>1883</v>
      </c>
      <c r="H491" s="146">
        <v>1</v>
      </c>
      <c r="I491" s="146">
        <v>3</v>
      </c>
      <c r="J491" s="146" t="s">
        <v>2200</v>
      </c>
      <c r="K491" s="187">
        <v>11351550.98</v>
      </c>
      <c r="L491" s="211">
        <v>11222892.59</v>
      </c>
      <c r="M491" s="211" t="s">
        <v>514</v>
      </c>
      <c r="N491" s="212">
        <v>0.85</v>
      </c>
      <c r="O491" s="213">
        <v>45719</v>
      </c>
      <c r="P491" s="213">
        <v>0</v>
      </c>
      <c r="Q491" s="211" t="s">
        <v>2211</v>
      </c>
      <c r="R491" s="211" t="s">
        <v>2212</v>
      </c>
      <c r="S491" s="213">
        <v>45250</v>
      </c>
      <c r="T491" s="213">
        <v>45257</v>
      </c>
      <c r="U491" s="213">
        <v>45271</v>
      </c>
      <c r="V491" s="213">
        <v>45499</v>
      </c>
      <c r="W491" s="213">
        <v>45555</v>
      </c>
      <c r="X491" s="211" t="s">
        <v>2213</v>
      </c>
      <c r="Y491" s="211" t="s">
        <v>2204</v>
      </c>
      <c r="Z491" s="131">
        <f t="shared" si="148"/>
        <v>0</v>
      </c>
      <c r="AA491" s="131">
        <f t="shared" si="149"/>
        <v>0</v>
      </c>
      <c r="AB491" s="131">
        <f t="shared" si="150"/>
        <v>0</v>
      </c>
      <c r="AC491" s="131">
        <f t="shared" si="151"/>
        <v>1</v>
      </c>
      <c r="AD491" s="131">
        <f t="shared" si="152"/>
        <v>0</v>
      </c>
      <c r="AE491" s="127">
        <f t="shared" si="153"/>
        <v>0</v>
      </c>
      <c r="AF491" s="131">
        <f t="shared" si="154"/>
        <v>0</v>
      </c>
      <c r="AG491" s="131">
        <f t="shared" si="155"/>
        <v>0</v>
      </c>
      <c r="AH491" s="131">
        <f t="shared" si="156"/>
        <v>0</v>
      </c>
      <c r="AI491" s="131">
        <f t="shared" si="157"/>
        <v>3</v>
      </c>
      <c r="AJ491" s="132">
        <f t="shared" si="158"/>
        <v>0</v>
      </c>
      <c r="AK491" s="128">
        <f t="shared" si="159"/>
        <v>0</v>
      </c>
      <c r="AL491" s="40">
        <f t="shared" si="160"/>
        <v>0</v>
      </c>
      <c r="AM491" s="40">
        <f t="shared" si="161"/>
        <v>0</v>
      </c>
      <c r="AN491" s="40">
        <f t="shared" si="162"/>
        <v>0</v>
      </c>
      <c r="AO491" s="40">
        <f t="shared" si="163"/>
        <v>1</v>
      </c>
      <c r="AP491" s="76">
        <f t="shared" si="164"/>
        <v>0</v>
      </c>
      <c r="AQ491" s="127">
        <f t="shared" si="165"/>
        <v>0</v>
      </c>
      <c r="AR491" s="193">
        <v>0.45</v>
      </c>
      <c r="AS491" s="41">
        <f t="shared" si="166"/>
        <v>0.39999999999999997</v>
      </c>
      <c r="AT491" s="146"/>
      <c r="AU491" s="146"/>
      <c r="AV491" s="146"/>
      <c r="AW491" s="146"/>
      <c r="AX491" s="146"/>
      <c r="AY491" s="146"/>
      <c r="AZ491" s="146"/>
      <c r="BA491" s="146"/>
      <c r="BB491" s="146"/>
      <c r="BC491" s="140" t="s">
        <v>1496</v>
      </c>
      <c r="BD491" s="32">
        <v>1</v>
      </c>
    </row>
    <row r="492" spans="1:56" s="152" customFormat="1" ht="72">
      <c r="A492" s="153" t="s">
        <v>1674</v>
      </c>
      <c r="B492" s="146" t="s">
        <v>27</v>
      </c>
      <c r="C492" s="146" t="s">
        <v>768</v>
      </c>
      <c r="D492" s="146">
        <v>119637</v>
      </c>
      <c r="E492" s="146" t="s">
        <v>2214</v>
      </c>
      <c r="F492" s="146" t="s">
        <v>2014</v>
      </c>
      <c r="G492" s="146" t="s">
        <v>1770</v>
      </c>
      <c r="H492" s="146">
        <v>1</v>
      </c>
      <c r="I492" s="146">
        <v>4</v>
      </c>
      <c r="J492" s="146" t="s">
        <v>2215</v>
      </c>
      <c r="K492" s="187">
        <v>14679322.67</v>
      </c>
      <c r="L492" s="211">
        <v>10400000</v>
      </c>
      <c r="M492" s="211" t="s">
        <v>514</v>
      </c>
      <c r="N492" s="212">
        <v>0.8</v>
      </c>
      <c r="O492" s="213" t="s">
        <v>2216</v>
      </c>
      <c r="P492" s="213">
        <v>0</v>
      </c>
      <c r="Q492" s="211" t="s">
        <v>2217</v>
      </c>
      <c r="R492" s="211" t="s">
        <v>2217</v>
      </c>
      <c r="S492" s="213">
        <v>45602</v>
      </c>
      <c r="T492" s="213" t="s">
        <v>2218</v>
      </c>
      <c r="U492" s="213">
        <v>45329</v>
      </c>
      <c r="V492" s="213" t="s">
        <v>2219</v>
      </c>
      <c r="W492" s="213" t="s">
        <v>2220</v>
      </c>
      <c r="X492" s="211" t="s">
        <v>1579</v>
      </c>
      <c r="Y492" s="211">
        <v>0</v>
      </c>
      <c r="Z492" s="131">
        <f t="shared" si="148"/>
        <v>0</v>
      </c>
      <c r="AA492" s="131">
        <f t="shared" si="149"/>
        <v>0</v>
      </c>
      <c r="AB492" s="131">
        <f t="shared" si="150"/>
        <v>0</v>
      </c>
      <c r="AC492" s="131">
        <f t="shared" si="151"/>
        <v>1</v>
      </c>
      <c r="AD492" s="131">
        <f t="shared" si="152"/>
        <v>0</v>
      </c>
      <c r="AE492" s="127">
        <f t="shared" si="153"/>
        <v>0</v>
      </c>
      <c r="AF492" s="131">
        <f t="shared" si="154"/>
        <v>0</v>
      </c>
      <c r="AG492" s="131">
        <f t="shared" si="155"/>
        <v>0</v>
      </c>
      <c r="AH492" s="131">
        <f t="shared" si="156"/>
        <v>0</v>
      </c>
      <c r="AI492" s="131">
        <f t="shared" si="157"/>
        <v>4</v>
      </c>
      <c r="AJ492" s="132">
        <f t="shared" si="158"/>
        <v>0</v>
      </c>
      <c r="AK492" s="128">
        <f t="shared" si="159"/>
        <v>0</v>
      </c>
      <c r="AL492" s="40">
        <f t="shared" si="160"/>
        <v>0</v>
      </c>
      <c r="AM492" s="40">
        <f t="shared" si="161"/>
        <v>0</v>
      </c>
      <c r="AN492" s="40">
        <f t="shared" si="162"/>
        <v>0</v>
      </c>
      <c r="AO492" s="40">
        <f t="shared" si="163"/>
        <v>1</v>
      </c>
      <c r="AP492" s="76">
        <f t="shared" si="164"/>
        <v>0</v>
      </c>
      <c r="AQ492" s="127">
        <f t="shared" si="165"/>
        <v>0</v>
      </c>
      <c r="AR492" s="193">
        <v>0.6</v>
      </c>
      <c r="AS492" s="41">
        <f t="shared" si="166"/>
        <v>0.20000000000000007</v>
      </c>
      <c r="AT492" s="146"/>
      <c r="AU492" s="146"/>
      <c r="AV492" s="146"/>
      <c r="AW492" s="146"/>
      <c r="AX492" s="146"/>
      <c r="AY492" s="146"/>
      <c r="AZ492" s="146"/>
      <c r="BA492" s="146"/>
      <c r="BB492" s="146"/>
      <c r="BC492" s="140" t="s">
        <v>1496</v>
      </c>
      <c r="BD492" s="32">
        <v>0</v>
      </c>
    </row>
    <row r="493" spans="1:56" s="152" customFormat="1" ht="72">
      <c r="A493" s="153" t="s">
        <v>1674</v>
      </c>
      <c r="B493" s="146" t="s">
        <v>27</v>
      </c>
      <c r="C493" s="146" t="s">
        <v>768</v>
      </c>
      <c r="D493" s="146">
        <v>119699</v>
      </c>
      <c r="E493" s="146" t="s">
        <v>2221</v>
      </c>
      <c r="F493" s="146" t="s">
        <v>2222</v>
      </c>
      <c r="G493" s="146" t="s">
        <v>1411</v>
      </c>
      <c r="H493" s="146">
        <v>1</v>
      </c>
      <c r="I493" s="146">
        <v>4</v>
      </c>
      <c r="J493" s="146" t="s">
        <v>2223</v>
      </c>
      <c r="K493" s="187">
        <v>11508290.01</v>
      </c>
      <c r="L493" s="211">
        <v>11393207.109999999</v>
      </c>
      <c r="M493" s="211" t="s">
        <v>185</v>
      </c>
      <c r="N493" s="212">
        <v>1</v>
      </c>
      <c r="O493" s="213" t="s">
        <v>2216</v>
      </c>
      <c r="P493" s="213" t="s">
        <v>2216</v>
      </c>
      <c r="Q493" s="211" t="s">
        <v>2224</v>
      </c>
      <c r="R493" s="211" t="s">
        <v>2224</v>
      </c>
      <c r="S493" s="213">
        <v>45602</v>
      </c>
      <c r="T493" s="213" t="s">
        <v>2218</v>
      </c>
      <c r="U493" s="213">
        <v>45329</v>
      </c>
      <c r="V493" s="213" t="s">
        <v>2219</v>
      </c>
      <c r="W493" s="213" t="s">
        <v>2220</v>
      </c>
      <c r="X493" s="211" t="s">
        <v>2225</v>
      </c>
      <c r="Y493" s="211">
        <v>0</v>
      </c>
      <c r="Z493" s="131">
        <f t="shared" si="148"/>
        <v>0</v>
      </c>
      <c r="AA493" s="131">
        <f t="shared" si="149"/>
        <v>0</v>
      </c>
      <c r="AB493" s="131">
        <f t="shared" si="150"/>
        <v>0</v>
      </c>
      <c r="AC493" s="131">
        <f t="shared" si="151"/>
        <v>0</v>
      </c>
      <c r="AD493" s="131">
        <f t="shared" si="152"/>
        <v>1</v>
      </c>
      <c r="AE493" s="127">
        <f t="shared" si="153"/>
        <v>0</v>
      </c>
      <c r="AF493" s="131">
        <f t="shared" si="154"/>
        <v>0</v>
      </c>
      <c r="AG493" s="131">
        <f t="shared" si="155"/>
        <v>0</v>
      </c>
      <c r="AH493" s="131">
        <f t="shared" si="156"/>
        <v>0</v>
      </c>
      <c r="AI493" s="131">
        <f t="shared" si="157"/>
        <v>0</v>
      </c>
      <c r="AJ493" s="132">
        <f t="shared" si="158"/>
        <v>4</v>
      </c>
      <c r="AK493" s="128">
        <f t="shared" si="159"/>
        <v>0</v>
      </c>
      <c r="AL493" s="40">
        <f t="shared" si="160"/>
        <v>0</v>
      </c>
      <c r="AM493" s="40">
        <f t="shared" si="161"/>
        <v>0</v>
      </c>
      <c r="AN493" s="40">
        <f t="shared" si="162"/>
        <v>0</v>
      </c>
      <c r="AO493" s="40">
        <f t="shared" si="163"/>
        <v>0</v>
      </c>
      <c r="AP493" s="76">
        <f t="shared" si="164"/>
        <v>1</v>
      </c>
      <c r="AQ493" s="127">
        <f t="shared" si="165"/>
        <v>0</v>
      </c>
      <c r="AR493" s="193">
        <v>0.8</v>
      </c>
      <c r="AS493" s="41">
        <f t="shared" si="166"/>
        <v>0.19999999999999996</v>
      </c>
      <c r="AT493" s="156">
        <v>5.25</v>
      </c>
      <c r="AU493" s="146"/>
      <c r="AV493" s="146"/>
      <c r="AW493" s="146"/>
      <c r="AX493" s="146"/>
      <c r="AY493" s="146"/>
      <c r="AZ493" s="146"/>
      <c r="BA493" s="146"/>
      <c r="BB493" s="146"/>
      <c r="BC493" s="140" t="s">
        <v>2226</v>
      </c>
      <c r="BD493" s="32">
        <v>0</v>
      </c>
    </row>
    <row r="494" spans="1:56" s="152" customFormat="1" ht="72">
      <c r="A494" s="153" t="s">
        <v>1674</v>
      </c>
      <c r="B494" s="146" t="s">
        <v>27</v>
      </c>
      <c r="C494" s="146" t="s">
        <v>768</v>
      </c>
      <c r="D494" s="146">
        <v>118976</v>
      </c>
      <c r="E494" s="146" t="s">
        <v>2227</v>
      </c>
      <c r="F494" s="146" t="s">
        <v>772</v>
      </c>
      <c r="G494" s="146" t="s">
        <v>1907</v>
      </c>
      <c r="H494" s="146">
        <v>1</v>
      </c>
      <c r="I494" s="146">
        <v>4</v>
      </c>
      <c r="J494" s="146" t="s">
        <v>2223</v>
      </c>
      <c r="K494" s="187">
        <v>11508290.01</v>
      </c>
      <c r="L494" s="211">
        <v>11328208.140000001</v>
      </c>
      <c r="M494" s="211" t="s">
        <v>185</v>
      </c>
      <c r="N494" s="212">
        <v>1</v>
      </c>
      <c r="O494" s="213" t="s">
        <v>2216</v>
      </c>
      <c r="P494" s="213" t="s">
        <v>2216</v>
      </c>
      <c r="Q494" s="211" t="s">
        <v>2228</v>
      </c>
      <c r="R494" s="211" t="s">
        <v>2228</v>
      </c>
      <c r="S494" s="213">
        <v>45602</v>
      </c>
      <c r="T494" s="213" t="s">
        <v>2218</v>
      </c>
      <c r="U494" s="213">
        <v>45329</v>
      </c>
      <c r="V494" s="213" t="s">
        <v>2219</v>
      </c>
      <c r="W494" s="213" t="s">
        <v>2220</v>
      </c>
      <c r="X494" s="211" t="s">
        <v>2229</v>
      </c>
      <c r="Y494" s="211">
        <v>0</v>
      </c>
      <c r="Z494" s="131">
        <f t="shared" si="148"/>
        <v>0</v>
      </c>
      <c r="AA494" s="131">
        <f t="shared" si="149"/>
        <v>0</v>
      </c>
      <c r="AB494" s="131">
        <f t="shared" si="150"/>
        <v>0</v>
      </c>
      <c r="AC494" s="131">
        <f t="shared" si="151"/>
        <v>0</v>
      </c>
      <c r="AD494" s="131">
        <f t="shared" si="152"/>
        <v>1</v>
      </c>
      <c r="AE494" s="127">
        <f t="shared" si="153"/>
        <v>0</v>
      </c>
      <c r="AF494" s="131">
        <f t="shared" si="154"/>
        <v>0</v>
      </c>
      <c r="AG494" s="131">
        <f t="shared" si="155"/>
        <v>0</v>
      </c>
      <c r="AH494" s="131">
        <f t="shared" si="156"/>
        <v>0</v>
      </c>
      <c r="AI494" s="131">
        <f t="shared" si="157"/>
        <v>0</v>
      </c>
      <c r="AJ494" s="132">
        <f t="shared" si="158"/>
        <v>4</v>
      </c>
      <c r="AK494" s="128">
        <f t="shared" si="159"/>
        <v>0</v>
      </c>
      <c r="AL494" s="40">
        <f t="shared" si="160"/>
        <v>0</v>
      </c>
      <c r="AM494" s="40">
        <f t="shared" si="161"/>
        <v>0</v>
      </c>
      <c r="AN494" s="40">
        <f t="shared" si="162"/>
        <v>0</v>
      </c>
      <c r="AO494" s="40">
        <f t="shared" si="163"/>
        <v>0</v>
      </c>
      <c r="AP494" s="76">
        <f t="shared" si="164"/>
        <v>1</v>
      </c>
      <c r="AQ494" s="127">
        <f t="shared" si="165"/>
        <v>0</v>
      </c>
      <c r="AR494" s="193">
        <v>0.8</v>
      </c>
      <c r="AS494" s="41">
        <f t="shared" si="166"/>
        <v>0.19999999999999996</v>
      </c>
      <c r="AT494" s="156">
        <v>5.25</v>
      </c>
      <c r="AU494" s="146"/>
      <c r="AV494" s="146"/>
      <c r="AW494" s="146"/>
      <c r="AX494" s="146"/>
      <c r="AY494" s="146"/>
      <c r="AZ494" s="146"/>
      <c r="BA494" s="146"/>
      <c r="BB494" s="146"/>
      <c r="BC494" s="140" t="s">
        <v>2226</v>
      </c>
      <c r="BD494" s="32">
        <v>0</v>
      </c>
    </row>
    <row r="495" spans="1:56" s="152" customFormat="1" ht="72">
      <c r="A495" s="153" t="s">
        <v>1674</v>
      </c>
      <c r="B495" s="146" t="s">
        <v>27</v>
      </c>
      <c r="C495" s="146" t="s">
        <v>768</v>
      </c>
      <c r="D495" s="146">
        <v>119435</v>
      </c>
      <c r="E495" s="146" t="s">
        <v>2230</v>
      </c>
      <c r="F495" s="146" t="s">
        <v>2231</v>
      </c>
      <c r="G495" s="146" t="s">
        <v>1871</v>
      </c>
      <c r="H495" s="146">
        <v>1</v>
      </c>
      <c r="I495" s="146">
        <v>2</v>
      </c>
      <c r="J495" s="146" t="s">
        <v>2232</v>
      </c>
      <c r="K495" s="187">
        <v>8027122.46</v>
      </c>
      <c r="L495" s="211">
        <v>7907423.9699999997</v>
      </c>
      <c r="M495" s="211" t="s">
        <v>514</v>
      </c>
      <c r="N495" s="212">
        <v>0.8</v>
      </c>
      <c r="O495" s="213" t="s">
        <v>2233</v>
      </c>
      <c r="P495" s="213">
        <v>0</v>
      </c>
      <c r="Q495" s="211" t="s">
        <v>2234</v>
      </c>
      <c r="R495" s="211" t="s">
        <v>2234</v>
      </c>
      <c r="S495" s="213">
        <v>45602</v>
      </c>
      <c r="T495" s="213" t="s">
        <v>2218</v>
      </c>
      <c r="U495" s="213">
        <v>45329</v>
      </c>
      <c r="V495" s="213" t="s">
        <v>2219</v>
      </c>
      <c r="W495" s="213" t="s">
        <v>2220</v>
      </c>
      <c r="X495" s="211" t="s">
        <v>1570</v>
      </c>
      <c r="Y495" s="211">
        <v>0</v>
      </c>
      <c r="Z495" s="131">
        <f t="shared" si="148"/>
        <v>0</v>
      </c>
      <c r="AA495" s="131">
        <f t="shared" si="149"/>
        <v>0</v>
      </c>
      <c r="AB495" s="131">
        <f t="shared" si="150"/>
        <v>0</v>
      </c>
      <c r="AC495" s="131">
        <f t="shared" si="151"/>
        <v>1</v>
      </c>
      <c r="AD495" s="131">
        <f t="shared" si="152"/>
        <v>0</v>
      </c>
      <c r="AE495" s="127">
        <f t="shared" si="153"/>
        <v>0</v>
      </c>
      <c r="AF495" s="131">
        <f t="shared" si="154"/>
        <v>0</v>
      </c>
      <c r="AG495" s="131">
        <f t="shared" si="155"/>
        <v>0</v>
      </c>
      <c r="AH495" s="131">
        <f t="shared" si="156"/>
        <v>0</v>
      </c>
      <c r="AI495" s="131">
        <f t="shared" si="157"/>
        <v>2</v>
      </c>
      <c r="AJ495" s="132">
        <f t="shared" si="158"/>
        <v>0</v>
      </c>
      <c r="AK495" s="128">
        <f t="shared" si="159"/>
        <v>0</v>
      </c>
      <c r="AL495" s="40">
        <f t="shared" si="160"/>
        <v>0</v>
      </c>
      <c r="AM495" s="40">
        <f t="shared" si="161"/>
        <v>0</v>
      </c>
      <c r="AN495" s="40">
        <f t="shared" si="162"/>
        <v>0</v>
      </c>
      <c r="AO495" s="40">
        <f t="shared" si="163"/>
        <v>1</v>
      </c>
      <c r="AP495" s="76">
        <f t="shared" si="164"/>
        <v>0</v>
      </c>
      <c r="AQ495" s="127">
        <f t="shared" si="165"/>
        <v>0</v>
      </c>
      <c r="AR495" s="193">
        <v>0.5</v>
      </c>
      <c r="AS495" s="41">
        <f t="shared" si="166"/>
        <v>0.30000000000000004</v>
      </c>
      <c r="AT495" s="146"/>
      <c r="AU495" s="146"/>
      <c r="AV495" s="146"/>
      <c r="AW495" s="146"/>
      <c r="AX495" s="146"/>
      <c r="AY495" s="146"/>
      <c r="AZ495" s="146"/>
      <c r="BA495" s="146"/>
      <c r="BB495" s="146"/>
      <c r="BC495" s="140" t="s">
        <v>2226</v>
      </c>
      <c r="BD495" s="32">
        <v>0</v>
      </c>
    </row>
    <row r="496" spans="1:56" s="152" customFormat="1" ht="72">
      <c r="A496" s="153" t="s">
        <v>1674</v>
      </c>
      <c r="B496" s="146" t="s">
        <v>27</v>
      </c>
      <c r="C496" s="146" t="s">
        <v>768</v>
      </c>
      <c r="D496" s="146">
        <v>119214</v>
      </c>
      <c r="E496" s="146" t="s">
        <v>2235</v>
      </c>
      <c r="F496" s="146" t="s">
        <v>2236</v>
      </c>
      <c r="G496" s="146" t="s">
        <v>1686</v>
      </c>
      <c r="H496" s="146">
        <v>1</v>
      </c>
      <c r="I496" s="146">
        <v>2</v>
      </c>
      <c r="J496" s="146" t="s">
        <v>2232</v>
      </c>
      <c r="K496" s="187">
        <v>8027122.46</v>
      </c>
      <c r="L496" s="211">
        <v>7900000</v>
      </c>
      <c r="M496" s="211" t="s">
        <v>185</v>
      </c>
      <c r="N496" s="212">
        <v>1</v>
      </c>
      <c r="O496" s="213" t="s">
        <v>2233</v>
      </c>
      <c r="P496" s="213" t="s">
        <v>2233</v>
      </c>
      <c r="Q496" s="211" t="s">
        <v>2237</v>
      </c>
      <c r="R496" s="211" t="s">
        <v>2237</v>
      </c>
      <c r="S496" s="213">
        <v>45602</v>
      </c>
      <c r="T496" s="213" t="s">
        <v>2218</v>
      </c>
      <c r="U496" s="213">
        <v>45329</v>
      </c>
      <c r="V496" s="213" t="s">
        <v>2219</v>
      </c>
      <c r="W496" s="213" t="s">
        <v>2220</v>
      </c>
      <c r="X496" s="211" t="s">
        <v>1579</v>
      </c>
      <c r="Y496" s="211">
        <v>0</v>
      </c>
      <c r="Z496" s="131">
        <f t="shared" si="148"/>
        <v>0</v>
      </c>
      <c r="AA496" s="131">
        <f t="shared" si="149"/>
        <v>0</v>
      </c>
      <c r="AB496" s="131">
        <f t="shared" si="150"/>
        <v>0</v>
      </c>
      <c r="AC496" s="131">
        <f t="shared" si="151"/>
        <v>0</v>
      </c>
      <c r="AD496" s="131">
        <f t="shared" si="152"/>
        <v>1</v>
      </c>
      <c r="AE496" s="127">
        <f t="shared" si="153"/>
        <v>0</v>
      </c>
      <c r="AF496" s="131">
        <f t="shared" si="154"/>
        <v>0</v>
      </c>
      <c r="AG496" s="131">
        <f t="shared" si="155"/>
        <v>0</v>
      </c>
      <c r="AH496" s="131">
        <f t="shared" si="156"/>
        <v>0</v>
      </c>
      <c r="AI496" s="131">
        <f t="shared" si="157"/>
        <v>0</v>
      </c>
      <c r="AJ496" s="132">
        <f t="shared" si="158"/>
        <v>2</v>
      </c>
      <c r="AK496" s="128">
        <f t="shared" si="159"/>
        <v>0</v>
      </c>
      <c r="AL496" s="40">
        <f t="shared" si="160"/>
        <v>0</v>
      </c>
      <c r="AM496" s="40">
        <f t="shared" si="161"/>
        <v>0</v>
      </c>
      <c r="AN496" s="40">
        <f t="shared" si="162"/>
        <v>0</v>
      </c>
      <c r="AO496" s="40">
        <f t="shared" si="163"/>
        <v>0</v>
      </c>
      <c r="AP496" s="76">
        <f t="shared" si="164"/>
        <v>1</v>
      </c>
      <c r="AQ496" s="127">
        <f t="shared" si="165"/>
        <v>0</v>
      </c>
      <c r="AR496" s="193">
        <v>0.85</v>
      </c>
      <c r="AS496" s="41">
        <f t="shared" si="166"/>
        <v>0.15000000000000002</v>
      </c>
      <c r="AT496" s="156">
        <v>5.25</v>
      </c>
      <c r="AU496" s="146"/>
      <c r="AV496" s="146"/>
      <c r="AW496" s="146"/>
      <c r="AX496" s="146"/>
      <c r="AY496" s="146"/>
      <c r="AZ496" s="146"/>
      <c r="BA496" s="146"/>
      <c r="BB496" s="146"/>
      <c r="BC496" s="140" t="s">
        <v>1411</v>
      </c>
      <c r="BD496" s="32">
        <v>0</v>
      </c>
    </row>
    <row r="497" spans="1:56" s="152" customFormat="1" ht="162">
      <c r="A497" s="153" t="s">
        <v>1674</v>
      </c>
      <c r="B497" s="146" t="s">
        <v>27</v>
      </c>
      <c r="C497" s="146" t="s">
        <v>784</v>
      </c>
      <c r="D497" s="146">
        <v>120293</v>
      </c>
      <c r="E497" s="146" t="s">
        <v>2238</v>
      </c>
      <c r="F497" s="146" t="s">
        <v>788</v>
      </c>
      <c r="G497" s="146" t="s">
        <v>1770</v>
      </c>
      <c r="H497" s="146">
        <v>1</v>
      </c>
      <c r="I497" s="146">
        <v>4</v>
      </c>
      <c r="J497" s="146" t="s">
        <v>199</v>
      </c>
      <c r="K497" s="187">
        <v>21640739.300000001</v>
      </c>
      <c r="L497" s="211">
        <v>18676898.109999999</v>
      </c>
      <c r="M497" s="211" t="s">
        <v>514</v>
      </c>
      <c r="N497" s="212">
        <v>0.8</v>
      </c>
      <c r="O497" s="213">
        <v>45867</v>
      </c>
      <c r="P497" s="213">
        <v>0</v>
      </c>
      <c r="Q497" s="211" t="s">
        <v>2239</v>
      </c>
      <c r="R497" s="211" t="s">
        <v>2240</v>
      </c>
      <c r="S497" s="213">
        <v>45239</v>
      </c>
      <c r="T497" s="213">
        <v>45246</v>
      </c>
      <c r="U497" s="213">
        <v>45258</v>
      </c>
      <c r="V497" s="213">
        <v>45264</v>
      </c>
      <c r="W497" s="213">
        <v>45434</v>
      </c>
      <c r="X497" s="211" t="s">
        <v>2241</v>
      </c>
      <c r="Y497" s="211" t="s">
        <v>2242</v>
      </c>
      <c r="Z497" s="131">
        <f t="shared" si="148"/>
        <v>0</v>
      </c>
      <c r="AA497" s="131">
        <f t="shared" si="149"/>
        <v>0</v>
      </c>
      <c r="AB497" s="131">
        <f t="shared" si="150"/>
        <v>0</v>
      </c>
      <c r="AC497" s="131">
        <f t="shared" si="151"/>
        <v>1</v>
      </c>
      <c r="AD497" s="131">
        <f t="shared" si="152"/>
        <v>0</v>
      </c>
      <c r="AE497" s="127">
        <f t="shared" si="153"/>
        <v>0</v>
      </c>
      <c r="AF497" s="131">
        <f t="shared" si="154"/>
        <v>0</v>
      </c>
      <c r="AG497" s="131">
        <f t="shared" si="155"/>
        <v>0</v>
      </c>
      <c r="AH497" s="131">
        <f t="shared" si="156"/>
        <v>0</v>
      </c>
      <c r="AI497" s="131">
        <f t="shared" si="157"/>
        <v>4</v>
      </c>
      <c r="AJ497" s="132">
        <f t="shared" si="158"/>
        <v>0</v>
      </c>
      <c r="AK497" s="128">
        <f t="shared" si="159"/>
        <v>0</v>
      </c>
      <c r="AL497" s="40">
        <f t="shared" si="160"/>
        <v>0</v>
      </c>
      <c r="AM497" s="40">
        <f t="shared" si="161"/>
        <v>0</v>
      </c>
      <c r="AN497" s="40">
        <f t="shared" si="162"/>
        <v>0</v>
      </c>
      <c r="AO497" s="40">
        <f t="shared" si="163"/>
        <v>1</v>
      </c>
      <c r="AP497" s="76">
        <f t="shared" si="164"/>
        <v>0</v>
      </c>
      <c r="AQ497" s="127">
        <f t="shared" si="165"/>
        <v>0</v>
      </c>
      <c r="AR497" s="193">
        <v>0.65</v>
      </c>
      <c r="AS497" s="41">
        <f t="shared" si="166"/>
        <v>0.15000000000000002</v>
      </c>
      <c r="AT497" s="146"/>
      <c r="AU497" s="146"/>
      <c r="AV497" s="146"/>
      <c r="AW497" s="146"/>
      <c r="AX497" s="146"/>
      <c r="AY497" s="146"/>
      <c r="AZ497" s="146"/>
      <c r="BA497" s="146"/>
      <c r="BB497" s="146"/>
      <c r="BC497" s="140" t="s">
        <v>1496</v>
      </c>
      <c r="BD497" s="32">
        <v>1</v>
      </c>
    </row>
    <row r="498" spans="1:56" s="152" customFormat="1" ht="90">
      <c r="A498" s="153" t="s">
        <v>1674</v>
      </c>
      <c r="B498" s="146" t="s">
        <v>27</v>
      </c>
      <c r="C498" s="146" t="s">
        <v>784</v>
      </c>
      <c r="D498" s="146">
        <v>120027</v>
      </c>
      <c r="E498" s="146" t="s">
        <v>2243</v>
      </c>
      <c r="F498" s="146" t="s">
        <v>2244</v>
      </c>
      <c r="G498" s="146" t="s">
        <v>1411</v>
      </c>
      <c r="H498" s="146">
        <v>1</v>
      </c>
      <c r="I498" s="146">
        <v>2</v>
      </c>
      <c r="J498" s="146" t="s">
        <v>211</v>
      </c>
      <c r="K498" s="187">
        <v>15703660.789999999</v>
      </c>
      <c r="L498" s="211">
        <v>12964000.460000001</v>
      </c>
      <c r="M498" s="211" t="s">
        <v>185</v>
      </c>
      <c r="N498" s="212">
        <v>1</v>
      </c>
      <c r="O498" s="213">
        <v>45702</v>
      </c>
      <c r="P498" s="213">
        <v>45702</v>
      </c>
      <c r="Q498" s="211" t="s">
        <v>2245</v>
      </c>
      <c r="R498" s="211" t="s">
        <v>2246</v>
      </c>
      <c r="S498" s="213">
        <v>45239</v>
      </c>
      <c r="T498" s="213">
        <v>45246</v>
      </c>
      <c r="U498" s="213">
        <v>45258</v>
      </c>
      <c r="V498" s="213">
        <v>45264</v>
      </c>
      <c r="W498" s="213">
        <v>45434</v>
      </c>
      <c r="X498" s="211" t="s">
        <v>2241</v>
      </c>
      <c r="Y498" s="211" t="s">
        <v>2247</v>
      </c>
      <c r="Z498" s="131">
        <f t="shared" si="148"/>
        <v>0</v>
      </c>
      <c r="AA498" s="131">
        <f t="shared" si="149"/>
        <v>0</v>
      </c>
      <c r="AB498" s="131">
        <f t="shared" si="150"/>
        <v>0</v>
      </c>
      <c r="AC498" s="131">
        <f t="shared" si="151"/>
        <v>0</v>
      </c>
      <c r="AD498" s="131">
        <f t="shared" si="152"/>
        <v>1</v>
      </c>
      <c r="AE498" s="127">
        <f t="shared" si="153"/>
        <v>0</v>
      </c>
      <c r="AF498" s="131">
        <f t="shared" si="154"/>
        <v>0</v>
      </c>
      <c r="AG498" s="131">
        <f t="shared" si="155"/>
        <v>0</v>
      </c>
      <c r="AH498" s="131">
        <f t="shared" si="156"/>
        <v>0</v>
      </c>
      <c r="AI498" s="131">
        <f t="shared" si="157"/>
        <v>0</v>
      </c>
      <c r="AJ498" s="132">
        <f t="shared" si="158"/>
        <v>2</v>
      </c>
      <c r="AK498" s="128">
        <f t="shared" si="159"/>
        <v>0</v>
      </c>
      <c r="AL498" s="40">
        <f t="shared" si="160"/>
        <v>0</v>
      </c>
      <c r="AM498" s="40">
        <f t="shared" si="161"/>
        <v>0</v>
      </c>
      <c r="AN498" s="40">
        <f t="shared" si="162"/>
        <v>0</v>
      </c>
      <c r="AO498" s="40">
        <f t="shared" si="163"/>
        <v>0</v>
      </c>
      <c r="AP498" s="76">
        <f t="shared" si="164"/>
        <v>1</v>
      </c>
      <c r="AQ498" s="127">
        <f t="shared" si="165"/>
        <v>0</v>
      </c>
      <c r="AR498" s="193">
        <v>1</v>
      </c>
      <c r="AS498" s="41">
        <f t="shared" si="166"/>
        <v>0</v>
      </c>
      <c r="AT498" s="156">
        <v>3.25</v>
      </c>
      <c r="AU498" s="146"/>
      <c r="AV498" s="146"/>
      <c r="AW498" s="146"/>
      <c r="AX498" s="146"/>
      <c r="AY498" s="146"/>
      <c r="AZ498" s="146"/>
      <c r="BA498" s="146"/>
      <c r="BB498" s="146"/>
      <c r="BC498" s="140" t="s">
        <v>1709</v>
      </c>
      <c r="BD498" s="32">
        <v>1</v>
      </c>
    </row>
    <row r="499" spans="1:56" s="152" customFormat="1" ht="72">
      <c r="A499" s="153" t="s">
        <v>1674</v>
      </c>
      <c r="B499" s="146" t="s">
        <v>27</v>
      </c>
      <c r="C499" s="146" t="s">
        <v>784</v>
      </c>
      <c r="D499" s="146">
        <v>120618</v>
      </c>
      <c r="E499" s="146" t="s">
        <v>2248</v>
      </c>
      <c r="F499" s="146" t="s">
        <v>2249</v>
      </c>
      <c r="G499" s="146" t="s">
        <v>1907</v>
      </c>
      <c r="H499" s="146">
        <v>1</v>
      </c>
      <c r="I499" s="146">
        <v>4</v>
      </c>
      <c r="J499" s="146" t="s">
        <v>199</v>
      </c>
      <c r="K499" s="187">
        <v>22517074.359999999</v>
      </c>
      <c r="L499" s="211">
        <v>19373377.440000001</v>
      </c>
      <c r="M499" s="211" t="s">
        <v>185</v>
      </c>
      <c r="N499" s="212">
        <v>1</v>
      </c>
      <c r="O499" s="213">
        <v>45792</v>
      </c>
      <c r="P499" s="213">
        <v>45790</v>
      </c>
      <c r="Q499" s="211" t="s">
        <v>2250</v>
      </c>
      <c r="R499" s="211" t="s">
        <v>2251</v>
      </c>
      <c r="S499" s="213">
        <v>45239</v>
      </c>
      <c r="T499" s="213">
        <v>45246</v>
      </c>
      <c r="U499" s="213">
        <v>45258</v>
      </c>
      <c r="V499" s="213">
        <v>45264</v>
      </c>
      <c r="W499" s="213">
        <v>45434</v>
      </c>
      <c r="X499" s="211" t="s">
        <v>2241</v>
      </c>
      <c r="Y499" s="211" t="s">
        <v>2252</v>
      </c>
      <c r="Z499" s="131">
        <f t="shared" si="148"/>
        <v>0</v>
      </c>
      <c r="AA499" s="131">
        <f t="shared" si="149"/>
        <v>0</v>
      </c>
      <c r="AB499" s="131">
        <f t="shared" si="150"/>
        <v>0</v>
      </c>
      <c r="AC499" s="131">
        <f t="shared" si="151"/>
        <v>0</v>
      </c>
      <c r="AD499" s="131">
        <f t="shared" si="152"/>
        <v>1</v>
      </c>
      <c r="AE499" s="127">
        <f t="shared" si="153"/>
        <v>0</v>
      </c>
      <c r="AF499" s="131">
        <f t="shared" si="154"/>
        <v>0</v>
      </c>
      <c r="AG499" s="131">
        <f t="shared" si="155"/>
        <v>0</v>
      </c>
      <c r="AH499" s="131">
        <f t="shared" si="156"/>
        <v>0</v>
      </c>
      <c r="AI499" s="131">
        <f t="shared" si="157"/>
        <v>0</v>
      </c>
      <c r="AJ499" s="132">
        <f t="shared" si="158"/>
        <v>4</v>
      </c>
      <c r="AK499" s="128">
        <f t="shared" si="159"/>
        <v>0</v>
      </c>
      <c r="AL499" s="40">
        <f t="shared" si="160"/>
        <v>0</v>
      </c>
      <c r="AM499" s="40">
        <f t="shared" si="161"/>
        <v>0</v>
      </c>
      <c r="AN499" s="40">
        <f t="shared" si="162"/>
        <v>0</v>
      </c>
      <c r="AO499" s="40">
        <f t="shared" si="163"/>
        <v>0</v>
      </c>
      <c r="AP499" s="76">
        <f t="shared" si="164"/>
        <v>1</v>
      </c>
      <c r="AQ499" s="127">
        <f t="shared" si="165"/>
        <v>0</v>
      </c>
      <c r="AR499" s="193">
        <v>0.94</v>
      </c>
      <c r="AS499" s="41">
        <f t="shared" si="166"/>
        <v>6.0000000000000053E-2</v>
      </c>
      <c r="AT499" s="156">
        <v>5.25</v>
      </c>
      <c r="AU499" s="146"/>
      <c r="AV499" s="146"/>
      <c r="AW499" s="146"/>
      <c r="AX499" s="146"/>
      <c r="AY499" s="146"/>
      <c r="AZ499" s="146"/>
      <c r="BA499" s="146"/>
      <c r="BB499" s="146"/>
      <c r="BC499" s="140" t="s">
        <v>1709</v>
      </c>
      <c r="BD499" s="32">
        <v>1</v>
      </c>
    </row>
    <row r="500" spans="1:56" s="152" customFormat="1" ht="54">
      <c r="A500" s="153" t="s">
        <v>1674</v>
      </c>
      <c r="B500" s="146" t="s">
        <v>27</v>
      </c>
      <c r="C500" s="146" t="s">
        <v>2253</v>
      </c>
      <c r="D500" s="146">
        <v>120662</v>
      </c>
      <c r="E500" s="146" t="s">
        <v>2254</v>
      </c>
      <c r="F500" s="146" t="s">
        <v>2255</v>
      </c>
      <c r="G500" s="146" t="s">
        <v>1348</v>
      </c>
      <c r="H500" s="146">
        <v>1</v>
      </c>
      <c r="I500" s="146">
        <v>3</v>
      </c>
      <c r="J500" s="146" t="s">
        <v>2256</v>
      </c>
      <c r="K500" s="187">
        <v>8295101.9799999995</v>
      </c>
      <c r="L500" s="211">
        <v>7573374.8399999999</v>
      </c>
      <c r="M500" s="211" t="s">
        <v>514</v>
      </c>
      <c r="N500" s="212">
        <v>0.95</v>
      </c>
      <c r="O500" s="213">
        <v>45607</v>
      </c>
      <c r="P500" s="213">
        <v>45807</v>
      </c>
      <c r="Q500" s="211">
        <v>10336667</v>
      </c>
      <c r="R500" s="211" t="s">
        <v>2257</v>
      </c>
      <c r="S500" s="213">
        <v>45252</v>
      </c>
      <c r="T500" s="213">
        <v>45259</v>
      </c>
      <c r="U500" s="213">
        <v>45271</v>
      </c>
      <c r="V500" s="213">
        <v>45272</v>
      </c>
      <c r="W500" s="213">
        <v>45428</v>
      </c>
      <c r="X500" s="211" t="s">
        <v>2258</v>
      </c>
      <c r="Y500" s="211" t="s">
        <v>2259</v>
      </c>
      <c r="Z500" s="131">
        <f t="shared" si="148"/>
        <v>0</v>
      </c>
      <c r="AA500" s="131">
        <f t="shared" si="149"/>
        <v>0</v>
      </c>
      <c r="AB500" s="131">
        <f t="shared" si="150"/>
        <v>0</v>
      </c>
      <c r="AC500" s="131">
        <f t="shared" si="151"/>
        <v>1</v>
      </c>
      <c r="AD500" s="131">
        <f t="shared" si="152"/>
        <v>0</v>
      </c>
      <c r="AE500" s="127">
        <f t="shared" si="153"/>
        <v>0</v>
      </c>
      <c r="AF500" s="131">
        <f t="shared" si="154"/>
        <v>0</v>
      </c>
      <c r="AG500" s="131">
        <f t="shared" si="155"/>
        <v>0</v>
      </c>
      <c r="AH500" s="131">
        <f t="shared" si="156"/>
        <v>0</v>
      </c>
      <c r="AI500" s="131">
        <f t="shared" si="157"/>
        <v>3</v>
      </c>
      <c r="AJ500" s="132">
        <f t="shared" si="158"/>
        <v>0</v>
      </c>
      <c r="AK500" s="128">
        <f t="shared" si="159"/>
        <v>0</v>
      </c>
      <c r="AL500" s="40">
        <f t="shared" si="160"/>
        <v>0</v>
      </c>
      <c r="AM500" s="40">
        <f t="shared" si="161"/>
        <v>0</v>
      </c>
      <c r="AN500" s="40">
        <f t="shared" si="162"/>
        <v>0</v>
      </c>
      <c r="AO500" s="40">
        <f t="shared" si="163"/>
        <v>1</v>
      </c>
      <c r="AP500" s="76">
        <f t="shared" si="164"/>
        <v>0</v>
      </c>
      <c r="AQ500" s="127">
        <f t="shared" si="165"/>
        <v>0</v>
      </c>
      <c r="AR500" s="193">
        <v>0.91</v>
      </c>
      <c r="AS500" s="41">
        <f t="shared" si="166"/>
        <v>3.9999999999999925E-2</v>
      </c>
      <c r="AT500" s="146"/>
      <c r="AU500" s="146"/>
      <c r="AV500" s="146"/>
      <c r="AW500" s="146"/>
      <c r="AX500" s="146"/>
      <c r="AY500" s="146"/>
      <c r="AZ500" s="146"/>
      <c r="BA500" s="146"/>
      <c r="BB500" s="146"/>
      <c r="BC500" s="140" t="s">
        <v>1496</v>
      </c>
      <c r="BD500" s="32">
        <v>0</v>
      </c>
    </row>
    <row r="501" spans="1:56" s="152" customFormat="1" ht="72">
      <c r="A501" s="153" t="s">
        <v>1674</v>
      </c>
      <c r="B501" s="146" t="s">
        <v>27</v>
      </c>
      <c r="C501" s="146" t="s">
        <v>794</v>
      </c>
      <c r="D501" s="146">
        <v>119804</v>
      </c>
      <c r="E501" s="146" t="s">
        <v>2260</v>
      </c>
      <c r="F501" s="146" t="s">
        <v>794</v>
      </c>
      <c r="G501" s="146" t="s">
        <v>1770</v>
      </c>
      <c r="H501" s="146">
        <v>1</v>
      </c>
      <c r="I501" s="146">
        <v>4</v>
      </c>
      <c r="J501" s="146" t="s">
        <v>1926</v>
      </c>
      <c r="K501" s="187">
        <v>21184978.140000001</v>
      </c>
      <c r="L501" s="211">
        <v>20952888</v>
      </c>
      <c r="M501" s="211" t="s">
        <v>185</v>
      </c>
      <c r="N501" s="212">
        <v>1</v>
      </c>
      <c r="O501" s="213">
        <v>45688</v>
      </c>
      <c r="P501" s="213">
        <v>45688</v>
      </c>
      <c r="Q501" s="211" t="s">
        <v>2261</v>
      </c>
      <c r="R501" s="211">
        <v>45436</v>
      </c>
      <c r="S501" s="213">
        <v>45379</v>
      </c>
      <c r="T501" s="213">
        <v>45386</v>
      </c>
      <c r="U501" s="213">
        <v>45398</v>
      </c>
      <c r="V501" s="213">
        <v>45400</v>
      </c>
      <c r="W501" s="213">
        <v>45449</v>
      </c>
      <c r="X501" s="211" t="s">
        <v>2262</v>
      </c>
      <c r="Y501" s="211">
        <v>0</v>
      </c>
      <c r="Z501" s="131">
        <f t="shared" si="148"/>
        <v>0</v>
      </c>
      <c r="AA501" s="131">
        <f t="shared" si="149"/>
        <v>0</v>
      </c>
      <c r="AB501" s="131">
        <f t="shared" si="150"/>
        <v>0</v>
      </c>
      <c r="AC501" s="131">
        <f t="shared" si="151"/>
        <v>0</v>
      </c>
      <c r="AD501" s="131">
        <f t="shared" si="152"/>
        <v>1</v>
      </c>
      <c r="AE501" s="127">
        <f t="shared" si="153"/>
        <v>0</v>
      </c>
      <c r="AF501" s="131">
        <f t="shared" si="154"/>
        <v>0</v>
      </c>
      <c r="AG501" s="131">
        <f t="shared" si="155"/>
        <v>0</v>
      </c>
      <c r="AH501" s="131">
        <f t="shared" si="156"/>
        <v>0</v>
      </c>
      <c r="AI501" s="131">
        <f t="shared" si="157"/>
        <v>0</v>
      </c>
      <c r="AJ501" s="132">
        <f t="shared" si="158"/>
        <v>4</v>
      </c>
      <c r="AK501" s="128">
        <f t="shared" si="159"/>
        <v>0</v>
      </c>
      <c r="AL501" s="40">
        <f t="shared" si="160"/>
        <v>0</v>
      </c>
      <c r="AM501" s="40">
        <f t="shared" si="161"/>
        <v>0</v>
      </c>
      <c r="AN501" s="40">
        <f t="shared" si="162"/>
        <v>0</v>
      </c>
      <c r="AO501" s="40">
        <f t="shared" si="163"/>
        <v>0</v>
      </c>
      <c r="AP501" s="76">
        <f t="shared" si="164"/>
        <v>1</v>
      </c>
      <c r="AQ501" s="127">
        <f t="shared" si="165"/>
        <v>0</v>
      </c>
      <c r="AR501" s="193">
        <v>1</v>
      </c>
      <c r="AS501" s="41">
        <f t="shared" si="166"/>
        <v>0</v>
      </c>
      <c r="AT501" s="156">
        <v>3.25</v>
      </c>
      <c r="AU501" s="146"/>
      <c r="AV501" s="146"/>
      <c r="AW501" s="146"/>
      <c r="AX501" s="146"/>
      <c r="AY501" s="146"/>
      <c r="AZ501" s="146"/>
      <c r="BA501" s="146"/>
      <c r="BB501" s="146"/>
      <c r="BC501" s="140" t="s">
        <v>1701</v>
      </c>
      <c r="BD501" s="32">
        <v>0</v>
      </c>
    </row>
    <row r="502" spans="1:56" s="152" customFormat="1" ht="72">
      <c r="A502" s="153" t="s">
        <v>1674</v>
      </c>
      <c r="B502" s="146" t="s">
        <v>27</v>
      </c>
      <c r="C502" s="146" t="s">
        <v>2263</v>
      </c>
      <c r="D502" s="146">
        <v>120736</v>
      </c>
      <c r="E502" s="146" t="s">
        <v>2264</v>
      </c>
      <c r="F502" s="146" t="s">
        <v>2265</v>
      </c>
      <c r="G502" s="146" t="s">
        <v>1907</v>
      </c>
      <c r="H502" s="146">
        <v>1</v>
      </c>
      <c r="I502" s="146">
        <v>3</v>
      </c>
      <c r="J502" s="146" t="s">
        <v>2266</v>
      </c>
      <c r="K502" s="187">
        <v>9772031.9600000009</v>
      </c>
      <c r="L502" s="211">
        <v>10376058.619999999</v>
      </c>
      <c r="M502" s="211" t="s">
        <v>514</v>
      </c>
      <c r="N502" s="212">
        <v>0.2</v>
      </c>
      <c r="O502" s="213">
        <v>45865</v>
      </c>
      <c r="P502" s="213">
        <v>0</v>
      </c>
      <c r="Q502" s="211" t="s">
        <v>2267</v>
      </c>
      <c r="R502" s="211" t="s">
        <v>2268</v>
      </c>
      <c r="S502" s="213" t="s">
        <v>2269</v>
      </c>
      <c r="T502" s="213" t="s">
        <v>2270</v>
      </c>
      <c r="U502" s="213" t="s">
        <v>2271</v>
      </c>
      <c r="V502" s="213" t="s">
        <v>2272</v>
      </c>
      <c r="W502" s="213" t="s">
        <v>2273</v>
      </c>
      <c r="X502" s="211" t="s">
        <v>2274</v>
      </c>
      <c r="Y502" s="211" t="s">
        <v>2275</v>
      </c>
      <c r="Z502" s="131">
        <f t="shared" si="148"/>
        <v>0</v>
      </c>
      <c r="AA502" s="131">
        <f t="shared" si="149"/>
        <v>0</v>
      </c>
      <c r="AB502" s="131">
        <f t="shared" si="150"/>
        <v>0</v>
      </c>
      <c r="AC502" s="131">
        <f t="shared" si="151"/>
        <v>1</v>
      </c>
      <c r="AD502" s="131">
        <f t="shared" si="152"/>
        <v>0</v>
      </c>
      <c r="AE502" s="127">
        <f t="shared" si="153"/>
        <v>0</v>
      </c>
      <c r="AF502" s="131">
        <f t="shared" si="154"/>
        <v>0</v>
      </c>
      <c r="AG502" s="131">
        <f t="shared" si="155"/>
        <v>0</v>
      </c>
      <c r="AH502" s="131">
        <f t="shared" si="156"/>
        <v>0</v>
      </c>
      <c r="AI502" s="131">
        <f t="shared" si="157"/>
        <v>3</v>
      </c>
      <c r="AJ502" s="132">
        <f t="shared" si="158"/>
        <v>0</v>
      </c>
      <c r="AK502" s="128">
        <f t="shared" si="159"/>
        <v>0</v>
      </c>
      <c r="AL502" s="40">
        <f t="shared" si="160"/>
        <v>0</v>
      </c>
      <c r="AM502" s="40">
        <f t="shared" si="161"/>
        <v>0</v>
      </c>
      <c r="AN502" s="40">
        <f t="shared" si="162"/>
        <v>0</v>
      </c>
      <c r="AO502" s="40">
        <f t="shared" si="163"/>
        <v>1</v>
      </c>
      <c r="AP502" s="76">
        <f t="shared" si="164"/>
        <v>0</v>
      </c>
      <c r="AQ502" s="127">
        <f t="shared" si="165"/>
        <v>0</v>
      </c>
      <c r="AR502" s="193">
        <v>0.1</v>
      </c>
      <c r="AS502" s="41">
        <f t="shared" si="166"/>
        <v>0.1</v>
      </c>
      <c r="AT502" s="146"/>
      <c r="AU502" s="146"/>
      <c r="AV502" s="146"/>
      <c r="AW502" s="146"/>
      <c r="AX502" s="146"/>
      <c r="AY502" s="146"/>
      <c r="AZ502" s="146"/>
      <c r="BA502" s="146"/>
      <c r="BB502" s="146"/>
      <c r="BC502" s="140" t="s">
        <v>1701</v>
      </c>
      <c r="BD502" s="32">
        <v>0</v>
      </c>
    </row>
    <row r="503" spans="1:56" s="152" customFormat="1" ht="72">
      <c r="A503" s="153" t="s">
        <v>1674</v>
      </c>
      <c r="B503" s="146" t="s">
        <v>28</v>
      </c>
      <c r="C503" s="146" t="s">
        <v>797</v>
      </c>
      <c r="D503" s="146">
        <v>121144</v>
      </c>
      <c r="E503" s="146" t="s">
        <v>2276</v>
      </c>
      <c r="F503" s="146" t="s">
        <v>799</v>
      </c>
      <c r="G503" s="146" t="s">
        <v>1686</v>
      </c>
      <c r="H503" s="146">
        <v>1</v>
      </c>
      <c r="I503" s="146">
        <v>4</v>
      </c>
      <c r="J503" s="146" t="s">
        <v>2277</v>
      </c>
      <c r="K503" s="187">
        <v>19881874.329999998</v>
      </c>
      <c r="L503" s="211">
        <v>19632499.379999999</v>
      </c>
      <c r="M503" s="211" t="s">
        <v>90</v>
      </c>
      <c r="N503" s="212">
        <v>1</v>
      </c>
      <c r="O503" s="213">
        <v>45717</v>
      </c>
      <c r="P503" s="213">
        <v>45735</v>
      </c>
      <c r="Q503" s="211" t="s">
        <v>2278</v>
      </c>
      <c r="R503" s="211" t="s">
        <v>2278</v>
      </c>
      <c r="S503" s="211">
        <v>45264</v>
      </c>
      <c r="T503" s="211">
        <v>45271</v>
      </c>
      <c r="U503" s="211">
        <v>45287</v>
      </c>
      <c r="V503" s="211">
        <v>45435</v>
      </c>
      <c r="W503" s="211">
        <v>45439</v>
      </c>
      <c r="X503" s="211" t="s">
        <v>2279</v>
      </c>
      <c r="Y503" s="211" t="s">
        <v>2280</v>
      </c>
      <c r="Z503" s="131">
        <f t="shared" si="148"/>
        <v>0</v>
      </c>
      <c r="AA503" s="131">
        <f t="shared" si="149"/>
        <v>0</v>
      </c>
      <c r="AB503" s="131">
        <f t="shared" si="150"/>
        <v>0</v>
      </c>
      <c r="AC503" s="131">
        <f t="shared" si="151"/>
        <v>0</v>
      </c>
      <c r="AD503" s="131">
        <f t="shared" si="152"/>
        <v>1</v>
      </c>
      <c r="AE503" s="127">
        <f t="shared" si="153"/>
        <v>0</v>
      </c>
      <c r="AF503" s="131">
        <f t="shared" si="154"/>
        <v>0</v>
      </c>
      <c r="AG503" s="131">
        <f t="shared" si="155"/>
        <v>0</v>
      </c>
      <c r="AH503" s="131">
        <f t="shared" si="156"/>
        <v>0</v>
      </c>
      <c r="AI503" s="131">
        <f t="shared" si="157"/>
        <v>0</v>
      </c>
      <c r="AJ503" s="132">
        <f t="shared" si="158"/>
        <v>4</v>
      </c>
      <c r="AK503" s="128">
        <f t="shared" si="159"/>
        <v>0</v>
      </c>
      <c r="AL503" s="40">
        <f t="shared" si="160"/>
        <v>0</v>
      </c>
      <c r="AM503" s="40">
        <f t="shared" si="161"/>
        <v>0</v>
      </c>
      <c r="AN503" s="40">
        <f t="shared" si="162"/>
        <v>0</v>
      </c>
      <c r="AO503" s="40">
        <f t="shared" si="163"/>
        <v>0</v>
      </c>
      <c r="AP503" s="76">
        <f t="shared" si="164"/>
        <v>1</v>
      </c>
      <c r="AQ503" s="127">
        <f t="shared" si="165"/>
        <v>0</v>
      </c>
      <c r="AR503" s="193">
        <v>0.9</v>
      </c>
      <c r="AS503" s="41">
        <f t="shared" si="166"/>
        <v>9.9999999999999978E-2</v>
      </c>
      <c r="AT503" s="156">
        <v>5.25</v>
      </c>
      <c r="AU503" s="146"/>
      <c r="AV503" s="146"/>
      <c r="AW503" s="146"/>
      <c r="AX503" s="146"/>
      <c r="AY503" s="146"/>
      <c r="AZ503" s="146"/>
      <c r="BA503" s="146"/>
      <c r="BB503" s="146"/>
      <c r="BC503" s="140" t="s">
        <v>1709</v>
      </c>
      <c r="BD503" s="32">
        <v>1</v>
      </c>
    </row>
    <row r="504" spans="1:56" s="152" customFormat="1" ht="72">
      <c r="A504" s="153" t="s">
        <v>1674</v>
      </c>
      <c r="B504" s="146" t="s">
        <v>28</v>
      </c>
      <c r="C504" s="146" t="s">
        <v>444</v>
      </c>
      <c r="D504" s="146">
        <v>120850</v>
      </c>
      <c r="E504" s="146" t="s">
        <v>2281</v>
      </c>
      <c r="F504" s="146" t="s">
        <v>2282</v>
      </c>
      <c r="G504" s="146" t="s">
        <v>1348</v>
      </c>
      <c r="H504" s="146">
        <v>1</v>
      </c>
      <c r="I504" s="146">
        <v>2</v>
      </c>
      <c r="J504" s="146" t="s">
        <v>2283</v>
      </c>
      <c r="K504" s="187">
        <v>15202832.83</v>
      </c>
      <c r="L504" s="211">
        <v>14042674.27</v>
      </c>
      <c r="M504" s="211" t="s">
        <v>90</v>
      </c>
      <c r="N504" s="212">
        <v>1</v>
      </c>
      <c r="O504" s="213">
        <v>45695</v>
      </c>
      <c r="P504" s="213">
        <v>45695</v>
      </c>
      <c r="Q504" s="211" t="s">
        <v>2284</v>
      </c>
      <c r="R504" s="211" t="s">
        <v>2285</v>
      </c>
      <c r="S504" s="211">
        <v>45253</v>
      </c>
      <c r="T504" s="211">
        <v>45265</v>
      </c>
      <c r="U504" s="211">
        <v>45279</v>
      </c>
      <c r="V504" s="211">
        <v>45293</v>
      </c>
      <c r="W504" s="211">
        <v>45450</v>
      </c>
      <c r="X504" s="211" t="s">
        <v>2286</v>
      </c>
      <c r="Y504" s="211" t="s">
        <v>449</v>
      </c>
      <c r="Z504" s="131">
        <f t="shared" si="148"/>
        <v>0</v>
      </c>
      <c r="AA504" s="131">
        <f t="shared" si="149"/>
        <v>0</v>
      </c>
      <c r="AB504" s="131">
        <f t="shared" si="150"/>
        <v>0</v>
      </c>
      <c r="AC504" s="131">
        <f t="shared" si="151"/>
        <v>0</v>
      </c>
      <c r="AD504" s="131">
        <f t="shared" si="152"/>
        <v>1</v>
      </c>
      <c r="AE504" s="127">
        <f t="shared" si="153"/>
        <v>0</v>
      </c>
      <c r="AF504" s="131">
        <f t="shared" si="154"/>
        <v>0</v>
      </c>
      <c r="AG504" s="131">
        <f t="shared" si="155"/>
        <v>0</v>
      </c>
      <c r="AH504" s="131">
        <f t="shared" si="156"/>
        <v>0</v>
      </c>
      <c r="AI504" s="131">
        <f t="shared" si="157"/>
        <v>0</v>
      </c>
      <c r="AJ504" s="132">
        <f t="shared" si="158"/>
        <v>2</v>
      </c>
      <c r="AK504" s="128">
        <f t="shared" si="159"/>
        <v>0</v>
      </c>
      <c r="AL504" s="40">
        <f t="shared" si="160"/>
        <v>0</v>
      </c>
      <c r="AM504" s="40">
        <f t="shared" si="161"/>
        <v>0</v>
      </c>
      <c r="AN504" s="40">
        <f t="shared" si="162"/>
        <v>0</v>
      </c>
      <c r="AO504" s="40">
        <f t="shared" si="163"/>
        <v>0</v>
      </c>
      <c r="AP504" s="76">
        <f t="shared" si="164"/>
        <v>1</v>
      </c>
      <c r="AQ504" s="127">
        <f t="shared" si="165"/>
        <v>0</v>
      </c>
      <c r="AR504" s="193">
        <v>1</v>
      </c>
      <c r="AS504" s="41">
        <f t="shared" si="166"/>
        <v>0</v>
      </c>
      <c r="AT504" s="156">
        <v>4.25</v>
      </c>
      <c r="AU504" s="146"/>
      <c r="AV504" s="146"/>
      <c r="AW504" s="146"/>
      <c r="AX504" s="146"/>
      <c r="AY504" s="146"/>
      <c r="AZ504" s="146"/>
      <c r="BA504" s="146"/>
      <c r="BB504" s="146"/>
      <c r="BC504" s="140" t="s">
        <v>1496</v>
      </c>
      <c r="BD504" s="32">
        <v>1</v>
      </c>
    </row>
    <row r="505" spans="1:56" s="152" customFormat="1" ht="54">
      <c r="A505" s="153" t="s">
        <v>1674</v>
      </c>
      <c r="B505" s="146" t="s">
        <v>28</v>
      </c>
      <c r="C505" s="146" t="s">
        <v>444</v>
      </c>
      <c r="D505" s="146">
        <v>120876</v>
      </c>
      <c r="E505" s="146" t="s">
        <v>2287</v>
      </c>
      <c r="F505" s="146" t="s">
        <v>2288</v>
      </c>
      <c r="G505" s="146" t="s">
        <v>1348</v>
      </c>
      <c r="H505" s="146">
        <v>1</v>
      </c>
      <c r="I505" s="146">
        <v>2</v>
      </c>
      <c r="J505" s="146" t="s">
        <v>1779</v>
      </c>
      <c r="K505" s="187">
        <v>14180378.829999998</v>
      </c>
      <c r="L505" s="211">
        <v>14031045.789999999</v>
      </c>
      <c r="M505" s="211" t="s">
        <v>90</v>
      </c>
      <c r="N505" s="212">
        <v>1</v>
      </c>
      <c r="O505" s="213">
        <v>45602</v>
      </c>
      <c r="P505" s="213">
        <v>45602</v>
      </c>
      <c r="Q505" s="211" t="s">
        <v>2289</v>
      </c>
      <c r="R505" s="211" t="s">
        <v>2290</v>
      </c>
      <c r="S505" s="211">
        <v>45253</v>
      </c>
      <c r="T505" s="211">
        <v>45265</v>
      </c>
      <c r="U505" s="211">
        <v>45279</v>
      </c>
      <c r="V505" s="211">
        <v>45293</v>
      </c>
      <c r="W505" s="211">
        <v>45446</v>
      </c>
      <c r="X505" s="211" t="s">
        <v>2291</v>
      </c>
      <c r="Y505" s="211" t="s">
        <v>2292</v>
      </c>
      <c r="Z505" s="131">
        <f t="shared" si="148"/>
        <v>0</v>
      </c>
      <c r="AA505" s="131">
        <f t="shared" si="149"/>
        <v>0</v>
      </c>
      <c r="AB505" s="131">
        <f t="shared" si="150"/>
        <v>0</v>
      </c>
      <c r="AC505" s="131">
        <f t="shared" si="151"/>
        <v>0</v>
      </c>
      <c r="AD505" s="131">
        <f t="shared" si="152"/>
        <v>1</v>
      </c>
      <c r="AE505" s="127">
        <f t="shared" si="153"/>
        <v>0</v>
      </c>
      <c r="AF505" s="131">
        <f t="shared" si="154"/>
        <v>0</v>
      </c>
      <c r="AG505" s="131">
        <f t="shared" si="155"/>
        <v>0</v>
      </c>
      <c r="AH505" s="131">
        <f t="shared" si="156"/>
        <v>0</v>
      </c>
      <c r="AI505" s="131">
        <f t="shared" si="157"/>
        <v>0</v>
      </c>
      <c r="AJ505" s="132">
        <f t="shared" si="158"/>
        <v>2</v>
      </c>
      <c r="AK505" s="128">
        <f t="shared" si="159"/>
        <v>0</v>
      </c>
      <c r="AL505" s="40">
        <f t="shared" si="160"/>
        <v>0</v>
      </c>
      <c r="AM505" s="40">
        <f t="shared" si="161"/>
        <v>0</v>
      </c>
      <c r="AN505" s="40">
        <f t="shared" si="162"/>
        <v>0</v>
      </c>
      <c r="AO505" s="40">
        <f t="shared" si="163"/>
        <v>0</v>
      </c>
      <c r="AP505" s="76">
        <f t="shared" si="164"/>
        <v>1</v>
      </c>
      <c r="AQ505" s="127">
        <f t="shared" si="165"/>
        <v>0</v>
      </c>
      <c r="AR505" s="193">
        <v>1</v>
      </c>
      <c r="AS505" s="41">
        <f t="shared" si="166"/>
        <v>0</v>
      </c>
      <c r="AT505" s="156">
        <v>4.25</v>
      </c>
      <c r="AU505" s="146"/>
      <c r="AV505" s="146"/>
      <c r="AW505" s="146"/>
      <c r="AX505" s="146"/>
      <c r="AY505" s="146"/>
      <c r="AZ505" s="146"/>
      <c r="BA505" s="146"/>
      <c r="BB505" s="146"/>
      <c r="BC505" s="140" t="s">
        <v>1701</v>
      </c>
      <c r="BD505" s="32">
        <v>1</v>
      </c>
    </row>
    <row r="506" spans="1:56" s="152" customFormat="1" ht="72">
      <c r="A506" s="153" t="s">
        <v>1674</v>
      </c>
      <c r="B506" s="146" t="s">
        <v>28</v>
      </c>
      <c r="C506" s="146" t="s">
        <v>800</v>
      </c>
      <c r="D506" s="146">
        <v>122392</v>
      </c>
      <c r="E506" s="146" t="s">
        <v>2293</v>
      </c>
      <c r="F506" s="146" t="s">
        <v>802</v>
      </c>
      <c r="G506" s="146" t="s">
        <v>1676</v>
      </c>
      <c r="H506" s="146">
        <v>1</v>
      </c>
      <c r="I506" s="146">
        <v>2</v>
      </c>
      <c r="J506" s="146" t="s">
        <v>2283</v>
      </c>
      <c r="K506" s="187">
        <v>17066464.539999999</v>
      </c>
      <c r="L506" s="211">
        <v>16865513.940000001</v>
      </c>
      <c r="M506" s="211" t="s">
        <v>514</v>
      </c>
      <c r="N506" s="211">
        <v>0.78</v>
      </c>
      <c r="O506" s="213">
        <v>45669</v>
      </c>
      <c r="P506" s="213">
        <v>0</v>
      </c>
      <c r="Q506" s="211" t="s">
        <v>2294</v>
      </c>
      <c r="R506" s="211" t="s">
        <v>2294</v>
      </c>
      <c r="S506" s="211">
        <v>45211</v>
      </c>
      <c r="T506" s="211">
        <v>45222</v>
      </c>
      <c r="U506" s="211">
        <v>45237</v>
      </c>
      <c r="V506" s="211">
        <v>45257</v>
      </c>
      <c r="W506" s="211">
        <v>45419</v>
      </c>
      <c r="X506" s="211" t="s">
        <v>2295</v>
      </c>
      <c r="Y506" s="211" t="s">
        <v>2296</v>
      </c>
      <c r="Z506" s="131">
        <f t="shared" si="148"/>
        <v>0</v>
      </c>
      <c r="AA506" s="131">
        <f t="shared" si="149"/>
        <v>0</v>
      </c>
      <c r="AB506" s="131">
        <f t="shared" si="150"/>
        <v>0</v>
      </c>
      <c r="AC506" s="131">
        <f t="shared" si="151"/>
        <v>1</v>
      </c>
      <c r="AD506" s="131">
        <f t="shared" si="152"/>
        <v>0</v>
      </c>
      <c r="AE506" s="127">
        <f t="shared" si="153"/>
        <v>0</v>
      </c>
      <c r="AF506" s="131">
        <f t="shared" si="154"/>
        <v>0</v>
      </c>
      <c r="AG506" s="131">
        <f t="shared" si="155"/>
        <v>0</v>
      </c>
      <c r="AH506" s="131">
        <f t="shared" si="156"/>
        <v>0</v>
      </c>
      <c r="AI506" s="131">
        <f t="shared" si="157"/>
        <v>2</v>
      </c>
      <c r="AJ506" s="132">
        <f t="shared" si="158"/>
        <v>0</v>
      </c>
      <c r="AK506" s="128">
        <f t="shared" si="159"/>
        <v>0</v>
      </c>
      <c r="AL506" s="40">
        <f t="shared" si="160"/>
        <v>0</v>
      </c>
      <c r="AM506" s="40">
        <f t="shared" si="161"/>
        <v>0</v>
      </c>
      <c r="AN506" s="40">
        <f t="shared" si="162"/>
        <v>0</v>
      </c>
      <c r="AO506" s="40">
        <f t="shared" si="163"/>
        <v>1</v>
      </c>
      <c r="AP506" s="76">
        <f t="shared" si="164"/>
        <v>0</v>
      </c>
      <c r="AQ506" s="127">
        <f t="shared" si="165"/>
        <v>0</v>
      </c>
      <c r="AR506" s="193">
        <v>0.36</v>
      </c>
      <c r="AS506" s="41">
        <f t="shared" si="166"/>
        <v>0.42000000000000004</v>
      </c>
      <c r="AT506" s="146"/>
      <c r="AU506" s="146"/>
      <c r="AV506" s="146"/>
      <c r="AW506" s="146"/>
      <c r="AX506" s="146"/>
      <c r="AY506" s="146"/>
      <c r="AZ506" s="146"/>
      <c r="BA506" s="146"/>
      <c r="BB506" s="146"/>
      <c r="BC506" s="140" t="s">
        <v>1496</v>
      </c>
      <c r="BD506" s="32">
        <v>1</v>
      </c>
    </row>
    <row r="507" spans="1:56" s="152" customFormat="1" ht="72">
      <c r="A507" s="153" t="s">
        <v>1674</v>
      </c>
      <c r="B507" s="146" t="s">
        <v>28</v>
      </c>
      <c r="C507" s="146" t="s">
        <v>800</v>
      </c>
      <c r="D507" s="146">
        <v>122405</v>
      </c>
      <c r="E507" s="146" t="s">
        <v>2297</v>
      </c>
      <c r="F507" s="146" t="s">
        <v>802</v>
      </c>
      <c r="G507" s="146" t="s">
        <v>1676</v>
      </c>
      <c r="H507" s="146">
        <v>1</v>
      </c>
      <c r="I507" s="146">
        <v>2</v>
      </c>
      <c r="J507" s="146" t="s">
        <v>2283</v>
      </c>
      <c r="K507" s="187">
        <v>17066464.539999999</v>
      </c>
      <c r="L507" s="211">
        <v>16865202.190000001</v>
      </c>
      <c r="M507" s="211" t="s">
        <v>185</v>
      </c>
      <c r="N507" s="212">
        <v>1</v>
      </c>
      <c r="O507" s="213">
        <v>45669</v>
      </c>
      <c r="P507" s="213">
        <v>45667</v>
      </c>
      <c r="Q507" s="211" t="s">
        <v>2298</v>
      </c>
      <c r="R507" s="211" t="s">
        <v>2298</v>
      </c>
      <c r="S507" s="211">
        <v>45211</v>
      </c>
      <c r="T507" s="211">
        <v>45222</v>
      </c>
      <c r="U507" s="211">
        <v>45237</v>
      </c>
      <c r="V507" s="211">
        <v>45257</v>
      </c>
      <c r="W507" s="211">
        <v>45419</v>
      </c>
      <c r="X507" s="211" t="s">
        <v>2295</v>
      </c>
      <c r="Y507" s="211" t="s">
        <v>185</v>
      </c>
      <c r="Z507" s="131">
        <f t="shared" si="148"/>
        <v>0</v>
      </c>
      <c r="AA507" s="131">
        <f t="shared" si="149"/>
        <v>0</v>
      </c>
      <c r="AB507" s="131">
        <f t="shared" si="150"/>
        <v>0</v>
      </c>
      <c r="AC507" s="131">
        <f t="shared" si="151"/>
        <v>0</v>
      </c>
      <c r="AD507" s="131">
        <f t="shared" si="152"/>
        <v>1</v>
      </c>
      <c r="AE507" s="127">
        <f t="shared" si="153"/>
        <v>0</v>
      </c>
      <c r="AF507" s="131">
        <f t="shared" si="154"/>
        <v>0</v>
      </c>
      <c r="AG507" s="131">
        <f t="shared" si="155"/>
        <v>0</v>
      </c>
      <c r="AH507" s="131">
        <f t="shared" si="156"/>
        <v>0</v>
      </c>
      <c r="AI507" s="131">
        <f t="shared" si="157"/>
        <v>0</v>
      </c>
      <c r="AJ507" s="132">
        <f t="shared" si="158"/>
        <v>2</v>
      </c>
      <c r="AK507" s="128">
        <f t="shared" si="159"/>
        <v>0</v>
      </c>
      <c r="AL507" s="40">
        <f t="shared" si="160"/>
        <v>0</v>
      </c>
      <c r="AM507" s="40">
        <f t="shared" si="161"/>
        <v>0</v>
      </c>
      <c r="AN507" s="40">
        <f t="shared" si="162"/>
        <v>0</v>
      </c>
      <c r="AO507" s="40">
        <f t="shared" si="163"/>
        <v>0</v>
      </c>
      <c r="AP507" s="76">
        <f t="shared" si="164"/>
        <v>1</v>
      </c>
      <c r="AQ507" s="127">
        <f t="shared" si="165"/>
        <v>0</v>
      </c>
      <c r="AR507" s="193">
        <v>0.39</v>
      </c>
      <c r="AS507" s="41">
        <f t="shared" si="166"/>
        <v>0.61</v>
      </c>
      <c r="AT507" s="156">
        <v>5.25</v>
      </c>
      <c r="AU507" s="146"/>
      <c r="AV507" s="146"/>
      <c r="AW507" s="146"/>
      <c r="AX507" s="146"/>
      <c r="AY507" s="146"/>
      <c r="AZ507" s="146"/>
      <c r="BA507" s="146"/>
      <c r="BB507" s="146"/>
      <c r="BC507" s="140" t="s">
        <v>1496</v>
      </c>
      <c r="BD507" s="32">
        <v>1</v>
      </c>
    </row>
    <row r="508" spans="1:56" s="152" customFormat="1" ht="72">
      <c r="A508" s="153" t="s">
        <v>1674</v>
      </c>
      <c r="B508" s="146" t="s">
        <v>28</v>
      </c>
      <c r="C508" s="146" t="s">
        <v>800</v>
      </c>
      <c r="D508" s="146">
        <v>122363</v>
      </c>
      <c r="E508" s="146" t="s">
        <v>1221</v>
      </c>
      <c r="F508" s="146" t="s">
        <v>802</v>
      </c>
      <c r="G508" s="146" t="s">
        <v>1676</v>
      </c>
      <c r="H508" s="146">
        <v>1</v>
      </c>
      <c r="I508" s="146">
        <v>2</v>
      </c>
      <c r="J508" s="146" t="s">
        <v>2283</v>
      </c>
      <c r="K508" s="187">
        <v>17066464.539999999</v>
      </c>
      <c r="L508" s="211">
        <v>16885799.890000001</v>
      </c>
      <c r="M508" s="211" t="s">
        <v>185</v>
      </c>
      <c r="N508" s="212">
        <v>1</v>
      </c>
      <c r="O508" s="213">
        <v>45669</v>
      </c>
      <c r="P508" s="213">
        <v>45615</v>
      </c>
      <c r="Q508" s="211" t="s">
        <v>2299</v>
      </c>
      <c r="R508" s="211" t="s">
        <v>2299</v>
      </c>
      <c r="S508" s="211">
        <v>45211</v>
      </c>
      <c r="T508" s="211">
        <v>45222</v>
      </c>
      <c r="U508" s="211">
        <v>45237</v>
      </c>
      <c r="V508" s="211">
        <v>45257</v>
      </c>
      <c r="W508" s="211">
        <v>45419</v>
      </c>
      <c r="X508" s="211" t="s">
        <v>2300</v>
      </c>
      <c r="Y508" s="211" t="s">
        <v>185</v>
      </c>
      <c r="Z508" s="131">
        <f t="shared" si="148"/>
        <v>0</v>
      </c>
      <c r="AA508" s="131">
        <f t="shared" si="149"/>
        <v>0</v>
      </c>
      <c r="AB508" s="131">
        <f t="shared" si="150"/>
        <v>0</v>
      </c>
      <c r="AC508" s="131">
        <f t="shared" si="151"/>
        <v>0</v>
      </c>
      <c r="AD508" s="131">
        <f t="shared" si="152"/>
        <v>1</v>
      </c>
      <c r="AE508" s="127">
        <f t="shared" si="153"/>
        <v>0</v>
      </c>
      <c r="AF508" s="131">
        <f t="shared" si="154"/>
        <v>0</v>
      </c>
      <c r="AG508" s="131">
        <f t="shared" si="155"/>
        <v>0</v>
      </c>
      <c r="AH508" s="131">
        <f t="shared" si="156"/>
        <v>0</v>
      </c>
      <c r="AI508" s="131">
        <f t="shared" si="157"/>
        <v>0</v>
      </c>
      <c r="AJ508" s="132">
        <f t="shared" si="158"/>
        <v>2</v>
      </c>
      <c r="AK508" s="128">
        <f t="shared" si="159"/>
        <v>0</v>
      </c>
      <c r="AL508" s="40">
        <f t="shared" si="160"/>
        <v>0</v>
      </c>
      <c r="AM508" s="40">
        <f t="shared" si="161"/>
        <v>0</v>
      </c>
      <c r="AN508" s="40">
        <f t="shared" si="162"/>
        <v>0</v>
      </c>
      <c r="AO508" s="40">
        <f t="shared" si="163"/>
        <v>0</v>
      </c>
      <c r="AP508" s="76">
        <f t="shared" si="164"/>
        <v>1</v>
      </c>
      <c r="AQ508" s="127">
        <f t="shared" si="165"/>
        <v>0</v>
      </c>
      <c r="AR508" s="193">
        <v>0.78</v>
      </c>
      <c r="AS508" s="41">
        <f t="shared" si="166"/>
        <v>0.21999999999999997</v>
      </c>
      <c r="AT508" s="156">
        <v>5.25</v>
      </c>
      <c r="AU508" s="146"/>
      <c r="AV508" s="146"/>
      <c r="AW508" s="146"/>
      <c r="AX508" s="146"/>
      <c r="AY508" s="146"/>
      <c r="AZ508" s="146"/>
      <c r="BA508" s="146"/>
      <c r="BB508" s="146"/>
      <c r="BC508" s="140" t="s">
        <v>1701</v>
      </c>
      <c r="BD508" s="32">
        <v>1</v>
      </c>
    </row>
    <row r="509" spans="1:56" s="152" customFormat="1" ht="72">
      <c r="A509" s="153" t="s">
        <v>1674</v>
      </c>
      <c r="B509" s="146" t="s">
        <v>28</v>
      </c>
      <c r="C509" s="146" t="s">
        <v>805</v>
      </c>
      <c r="D509" s="146">
        <v>124053</v>
      </c>
      <c r="E509" s="146" t="s">
        <v>2301</v>
      </c>
      <c r="F509" s="146" t="s">
        <v>807</v>
      </c>
      <c r="G509" s="146" t="s">
        <v>1770</v>
      </c>
      <c r="H509" s="146">
        <v>1</v>
      </c>
      <c r="I509" s="146">
        <v>4</v>
      </c>
      <c r="J509" s="146" t="s">
        <v>2302</v>
      </c>
      <c r="K509" s="187">
        <v>26212956.920000002</v>
      </c>
      <c r="L509" s="211">
        <v>23229065.52</v>
      </c>
      <c r="M509" s="211" t="s">
        <v>514</v>
      </c>
      <c r="N509" s="211" t="s">
        <v>2303</v>
      </c>
      <c r="O509" s="213">
        <v>45777</v>
      </c>
      <c r="P509" s="213">
        <v>45837</v>
      </c>
      <c r="Q509" s="211" t="s">
        <v>2304</v>
      </c>
      <c r="R509" s="211" t="s">
        <v>2128</v>
      </c>
      <c r="S509" s="211">
        <v>45419</v>
      </c>
      <c r="T509" s="211">
        <v>45427</v>
      </c>
      <c r="U509" s="211">
        <v>45439</v>
      </c>
      <c r="V509" s="211">
        <v>45461</v>
      </c>
      <c r="W509" s="211">
        <v>45580</v>
      </c>
      <c r="X509" s="211" t="s">
        <v>2305</v>
      </c>
      <c r="Y509" s="211" t="s">
        <v>2306</v>
      </c>
      <c r="Z509" s="131">
        <f t="shared" si="148"/>
        <v>0</v>
      </c>
      <c r="AA509" s="131">
        <f t="shared" si="149"/>
        <v>0</v>
      </c>
      <c r="AB509" s="131">
        <f t="shared" si="150"/>
        <v>0</v>
      </c>
      <c r="AC509" s="131">
        <f t="shared" si="151"/>
        <v>1</v>
      </c>
      <c r="AD509" s="131">
        <f t="shared" si="152"/>
        <v>0</v>
      </c>
      <c r="AE509" s="127">
        <f t="shared" si="153"/>
        <v>0</v>
      </c>
      <c r="AF509" s="131">
        <f t="shared" si="154"/>
        <v>0</v>
      </c>
      <c r="AG509" s="131">
        <f t="shared" si="155"/>
        <v>0</v>
      </c>
      <c r="AH509" s="131">
        <f t="shared" si="156"/>
        <v>0</v>
      </c>
      <c r="AI509" s="131">
        <f t="shared" si="157"/>
        <v>4</v>
      </c>
      <c r="AJ509" s="132">
        <f t="shared" si="158"/>
        <v>0</v>
      </c>
      <c r="AK509" s="128">
        <f t="shared" si="159"/>
        <v>0</v>
      </c>
      <c r="AL509" s="40">
        <f t="shared" si="160"/>
        <v>0</v>
      </c>
      <c r="AM509" s="40">
        <f t="shared" si="161"/>
        <v>0</v>
      </c>
      <c r="AN509" s="40">
        <f t="shared" si="162"/>
        <v>0</v>
      </c>
      <c r="AO509" s="40">
        <f t="shared" si="163"/>
        <v>1</v>
      </c>
      <c r="AP509" s="76">
        <f t="shared" si="164"/>
        <v>0</v>
      </c>
      <c r="AQ509" s="127">
        <f t="shared" si="165"/>
        <v>0</v>
      </c>
      <c r="AR509" s="193">
        <v>0.62</v>
      </c>
      <c r="AS509" s="41" t="e">
        <f t="shared" si="166"/>
        <v>#VALUE!</v>
      </c>
      <c r="AT509" s="146"/>
      <c r="AU509" s="146"/>
      <c r="AV509" s="146"/>
      <c r="AW509" s="146"/>
      <c r="AX509" s="146"/>
      <c r="AY509" s="146"/>
      <c r="AZ509" s="146"/>
      <c r="BA509" s="146"/>
      <c r="BB509" s="146"/>
      <c r="BC509" s="140" t="s">
        <v>1709</v>
      </c>
      <c r="BD509" s="32">
        <v>1</v>
      </c>
    </row>
    <row r="510" spans="1:56" s="152" customFormat="1" ht="72">
      <c r="A510" s="153" t="s">
        <v>1674</v>
      </c>
      <c r="B510" s="146" t="s">
        <v>28</v>
      </c>
      <c r="C510" s="146" t="s">
        <v>450</v>
      </c>
      <c r="D510" s="146">
        <v>122578</v>
      </c>
      <c r="E510" s="146" t="s">
        <v>2307</v>
      </c>
      <c r="F510" s="146" t="s">
        <v>1193</v>
      </c>
      <c r="G510" s="146" t="s">
        <v>1676</v>
      </c>
      <c r="H510" s="146">
        <v>1</v>
      </c>
      <c r="I510" s="146">
        <v>2</v>
      </c>
      <c r="J510" s="146" t="s">
        <v>2283</v>
      </c>
      <c r="K510" s="187">
        <v>17333806.449999999</v>
      </c>
      <c r="L510" s="211">
        <v>17135103.629999999</v>
      </c>
      <c r="M510" s="211" t="s">
        <v>514</v>
      </c>
      <c r="N510" s="211">
        <v>0.64</v>
      </c>
      <c r="O510" s="213">
        <v>45676</v>
      </c>
      <c r="P510" s="213">
        <v>0</v>
      </c>
      <c r="Q510" s="211" t="s">
        <v>2308</v>
      </c>
      <c r="R510" s="211" t="s">
        <v>2308</v>
      </c>
      <c r="S510" s="211">
        <v>45212</v>
      </c>
      <c r="T510" s="211">
        <v>45223</v>
      </c>
      <c r="U510" s="211">
        <v>45238</v>
      </c>
      <c r="V510" s="211">
        <v>45414</v>
      </c>
      <c r="W510" s="211">
        <v>45419</v>
      </c>
      <c r="X510" s="211" t="s">
        <v>2309</v>
      </c>
      <c r="Y510" s="211">
        <v>0</v>
      </c>
      <c r="Z510" s="131">
        <f t="shared" si="148"/>
        <v>0</v>
      </c>
      <c r="AA510" s="131">
        <f t="shared" si="149"/>
        <v>0</v>
      </c>
      <c r="AB510" s="131">
        <f t="shared" si="150"/>
        <v>0</v>
      </c>
      <c r="AC510" s="131">
        <f t="shared" si="151"/>
        <v>1</v>
      </c>
      <c r="AD510" s="131">
        <f t="shared" si="152"/>
        <v>0</v>
      </c>
      <c r="AE510" s="127">
        <f t="shared" si="153"/>
        <v>0</v>
      </c>
      <c r="AF510" s="131">
        <f t="shared" si="154"/>
        <v>0</v>
      </c>
      <c r="AG510" s="131">
        <f t="shared" si="155"/>
        <v>0</v>
      </c>
      <c r="AH510" s="131">
        <f t="shared" si="156"/>
        <v>0</v>
      </c>
      <c r="AI510" s="131">
        <f t="shared" si="157"/>
        <v>2</v>
      </c>
      <c r="AJ510" s="132">
        <f t="shared" si="158"/>
        <v>0</v>
      </c>
      <c r="AK510" s="128">
        <f t="shared" si="159"/>
        <v>0</v>
      </c>
      <c r="AL510" s="40">
        <f t="shared" si="160"/>
        <v>0</v>
      </c>
      <c r="AM510" s="40">
        <f t="shared" si="161"/>
        <v>0</v>
      </c>
      <c r="AN510" s="40">
        <f t="shared" si="162"/>
        <v>0</v>
      </c>
      <c r="AO510" s="40">
        <f t="shared" si="163"/>
        <v>1</v>
      </c>
      <c r="AP510" s="76">
        <f t="shared" si="164"/>
        <v>0</v>
      </c>
      <c r="AQ510" s="127">
        <f t="shared" si="165"/>
        <v>0</v>
      </c>
      <c r="AR510" s="193">
        <v>0.64</v>
      </c>
      <c r="AS510" s="41">
        <f t="shared" si="166"/>
        <v>0</v>
      </c>
      <c r="AT510" s="146"/>
      <c r="AU510" s="146"/>
      <c r="AV510" s="146"/>
      <c r="AW510" s="146"/>
      <c r="AX510" s="146"/>
      <c r="AY510" s="146"/>
      <c r="AZ510" s="146"/>
      <c r="BA510" s="146"/>
      <c r="BB510" s="146"/>
      <c r="BC510" s="140" t="s">
        <v>1686</v>
      </c>
      <c r="BD510" s="32">
        <v>1</v>
      </c>
    </row>
    <row r="511" spans="1:56" s="152" customFormat="1" ht="108">
      <c r="A511" s="153" t="s">
        <v>1674</v>
      </c>
      <c r="B511" s="146" t="s">
        <v>28</v>
      </c>
      <c r="C511" s="146" t="s">
        <v>462</v>
      </c>
      <c r="D511" s="146">
        <v>121208</v>
      </c>
      <c r="E511" s="146" t="s">
        <v>2310</v>
      </c>
      <c r="F511" s="146" t="s">
        <v>2311</v>
      </c>
      <c r="G511" s="146" t="s">
        <v>1701</v>
      </c>
      <c r="H511" s="146">
        <v>1</v>
      </c>
      <c r="I511" s="146">
        <v>4</v>
      </c>
      <c r="J511" s="146" t="s">
        <v>2312</v>
      </c>
      <c r="K511" s="187">
        <v>17489186</v>
      </c>
      <c r="L511" s="211">
        <v>17261863.559999999</v>
      </c>
      <c r="M511" s="211" t="s">
        <v>514</v>
      </c>
      <c r="N511" s="211">
        <v>0.4</v>
      </c>
      <c r="O511" s="213">
        <v>0</v>
      </c>
      <c r="P511" s="213" t="s">
        <v>649</v>
      </c>
      <c r="Q511" s="211" t="s">
        <v>2313</v>
      </c>
      <c r="R511" s="211" t="s">
        <v>2313</v>
      </c>
      <c r="S511" s="211">
        <v>45448</v>
      </c>
      <c r="T511" s="211">
        <v>45456</v>
      </c>
      <c r="U511" s="211">
        <v>45468</v>
      </c>
      <c r="V511" s="211">
        <v>45492</v>
      </c>
      <c r="W511" s="211">
        <v>45533</v>
      </c>
      <c r="X511" s="211" t="s">
        <v>2314</v>
      </c>
      <c r="Y511" s="211">
        <v>0</v>
      </c>
      <c r="Z511" s="131">
        <f t="shared" si="148"/>
        <v>0</v>
      </c>
      <c r="AA511" s="131">
        <f t="shared" si="149"/>
        <v>0</v>
      </c>
      <c r="AB511" s="131">
        <f t="shared" si="150"/>
        <v>0</v>
      </c>
      <c r="AC511" s="131">
        <f t="shared" si="151"/>
        <v>1</v>
      </c>
      <c r="AD511" s="131">
        <f t="shared" si="152"/>
        <v>0</v>
      </c>
      <c r="AE511" s="127">
        <f t="shared" si="153"/>
        <v>0</v>
      </c>
      <c r="AF511" s="131">
        <f t="shared" si="154"/>
        <v>0</v>
      </c>
      <c r="AG511" s="131">
        <f t="shared" si="155"/>
        <v>0</v>
      </c>
      <c r="AH511" s="131">
        <f t="shared" si="156"/>
        <v>0</v>
      </c>
      <c r="AI511" s="131">
        <f t="shared" si="157"/>
        <v>4</v>
      </c>
      <c r="AJ511" s="132">
        <f t="shared" si="158"/>
        <v>0</v>
      </c>
      <c r="AK511" s="128">
        <f t="shared" si="159"/>
        <v>0</v>
      </c>
      <c r="AL511" s="40">
        <f t="shared" si="160"/>
        <v>0</v>
      </c>
      <c r="AM511" s="40">
        <f t="shared" si="161"/>
        <v>0</v>
      </c>
      <c r="AN511" s="40">
        <f t="shared" si="162"/>
        <v>0</v>
      </c>
      <c r="AO511" s="40">
        <f t="shared" si="163"/>
        <v>1</v>
      </c>
      <c r="AP511" s="76">
        <f t="shared" si="164"/>
        <v>0</v>
      </c>
      <c r="AQ511" s="127">
        <f t="shared" si="165"/>
        <v>0</v>
      </c>
      <c r="AR511" s="193">
        <v>0.25</v>
      </c>
      <c r="AS511" s="41">
        <f t="shared" si="166"/>
        <v>0.15000000000000002</v>
      </c>
      <c r="AT511" s="146"/>
      <c r="AU511" s="146"/>
      <c r="AV511" s="146"/>
      <c r="AW511" s="146"/>
      <c r="AX511" s="146"/>
      <c r="AY511" s="146"/>
      <c r="AZ511" s="146"/>
      <c r="BA511" s="146"/>
      <c r="BB511" s="146"/>
      <c r="BC511" s="140" t="s">
        <v>1709</v>
      </c>
      <c r="BD511" s="32">
        <v>1</v>
      </c>
    </row>
    <row r="512" spans="1:56" s="152" customFormat="1" ht="72">
      <c r="A512" s="153" t="s">
        <v>1674</v>
      </c>
      <c r="B512" s="146" t="s">
        <v>28</v>
      </c>
      <c r="C512" s="146" t="s">
        <v>462</v>
      </c>
      <c r="D512" s="146">
        <v>133375</v>
      </c>
      <c r="E512" s="146" t="s">
        <v>2315</v>
      </c>
      <c r="F512" s="146" t="s">
        <v>2316</v>
      </c>
      <c r="G512" s="146" t="s">
        <v>1701</v>
      </c>
      <c r="H512" s="146">
        <v>1</v>
      </c>
      <c r="I512" s="146">
        <v>2</v>
      </c>
      <c r="J512" s="146" t="s">
        <v>2312</v>
      </c>
      <c r="K512" s="187">
        <v>17325083.739999998</v>
      </c>
      <c r="L512" s="211">
        <v>15179372.220000001</v>
      </c>
      <c r="M512" s="211" t="s">
        <v>514</v>
      </c>
      <c r="N512" s="211">
        <v>0.95</v>
      </c>
      <c r="O512" s="213">
        <v>0</v>
      </c>
      <c r="P512" s="213" t="s">
        <v>649</v>
      </c>
      <c r="Q512" s="211" t="s">
        <v>2317</v>
      </c>
      <c r="R512" s="211" t="s">
        <v>2317</v>
      </c>
      <c r="S512" s="211">
        <v>45239</v>
      </c>
      <c r="T512" s="211">
        <v>45247</v>
      </c>
      <c r="U512" s="211">
        <v>45264</v>
      </c>
      <c r="V512" s="211">
        <v>45440</v>
      </c>
      <c r="W512" s="211">
        <v>45454</v>
      </c>
      <c r="X512" s="211" t="s">
        <v>1270</v>
      </c>
      <c r="Y512" s="211" t="s">
        <v>2318</v>
      </c>
      <c r="Z512" s="131">
        <f t="shared" si="148"/>
        <v>0</v>
      </c>
      <c r="AA512" s="131">
        <f t="shared" si="149"/>
        <v>0</v>
      </c>
      <c r="AB512" s="131">
        <f t="shared" si="150"/>
        <v>0</v>
      </c>
      <c r="AC512" s="131">
        <f t="shared" si="151"/>
        <v>1</v>
      </c>
      <c r="AD512" s="131">
        <f t="shared" si="152"/>
        <v>0</v>
      </c>
      <c r="AE512" s="127">
        <f t="shared" si="153"/>
        <v>0</v>
      </c>
      <c r="AF512" s="131">
        <f t="shared" si="154"/>
        <v>0</v>
      </c>
      <c r="AG512" s="131">
        <f t="shared" si="155"/>
        <v>0</v>
      </c>
      <c r="AH512" s="131">
        <f t="shared" si="156"/>
        <v>0</v>
      </c>
      <c r="AI512" s="131">
        <f t="shared" si="157"/>
        <v>2</v>
      </c>
      <c r="AJ512" s="132">
        <f t="shared" si="158"/>
        <v>0</v>
      </c>
      <c r="AK512" s="128">
        <f t="shared" si="159"/>
        <v>0</v>
      </c>
      <c r="AL512" s="40">
        <f t="shared" si="160"/>
        <v>0</v>
      </c>
      <c r="AM512" s="40">
        <f t="shared" si="161"/>
        <v>0</v>
      </c>
      <c r="AN512" s="40">
        <f t="shared" si="162"/>
        <v>0</v>
      </c>
      <c r="AO512" s="40">
        <f t="shared" si="163"/>
        <v>1</v>
      </c>
      <c r="AP512" s="76">
        <f t="shared" si="164"/>
        <v>0</v>
      </c>
      <c r="AQ512" s="127">
        <f t="shared" si="165"/>
        <v>0</v>
      </c>
      <c r="AR512" s="193">
        <v>0.85</v>
      </c>
      <c r="AS512" s="41">
        <f t="shared" si="166"/>
        <v>9.9999999999999978E-2</v>
      </c>
      <c r="AT512" s="146"/>
      <c r="AU512" s="146"/>
      <c r="AV512" s="146"/>
      <c r="AW512" s="146"/>
      <c r="AX512" s="146">
        <v>1</v>
      </c>
      <c r="AY512" s="146">
        <v>2</v>
      </c>
      <c r="AZ512" s="187">
        <v>17325083.739999998</v>
      </c>
      <c r="BA512" s="146"/>
      <c r="BB512" s="146"/>
      <c r="BC512" s="140" t="s">
        <v>1701</v>
      </c>
      <c r="BD512" s="32">
        <v>1</v>
      </c>
    </row>
    <row r="513" spans="1:56" s="152" customFormat="1" ht="72">
      <c r="A513" s="153" t="s">
        <v>1674</v>
      </c>
      <c r="B513" s="146" t="s">
        <v>28</v>
      </c>
      <c r="C513" s="146" t="s">
        <v>462</v>
      </c>
      <c r="D513" s="146">
        <v>121660</v>
      </c>
      <c r="E513" s="146" t="s">
        <v>2319</v>
      </c>
      <c r="F513" s="146" t="s">
        <v>469</v>
      </c>
      <c r="G513" s="146" t="s">
        <v>1709</v>
      </c>
      <c r="H513" s="146">
        <v>1</v>
      </c>
      <c r="I513" s="146">
        <v>2</v>
      </c>
      <c r="J513" s="146" t="s">
        <v>2320</v>
      </c>
      <c r="K513" s="187">
        <v>12894514.92</v>
      </c>
      <c r="L513" s="211">
        <v>10340542.52</v>
      </c>
      <c r="M513" s="211" t="s">
        <v>90</v>
      </c>
      <c r="N513" s="212">
        <v>1</v>
      </c>
      <c r="O513" s="213">
        <v>45611</v>
      </c>
      <c r="P513" s="213">
        <v>45637</v>
      </c>
      <c r="Q513" s="211" t="s">
        <v>2321</v>
      </c>
      <c r="R513" s="211" t="s">
        <v>2321</v>
      </c>
      <c r="S513" s="211">
        <v>45239</v>
      </c>
      <c r="T513" s="211">
        <v>45247</v>
      </c>
      <c r="U513" s="211">
        <v>45264</v>
      </c>
      <c r="V513" s="211">
        <v>45345</v>
      </c>
      <c r="W513" s="211">
        <v>45454</v>
      </c>
      <c r="X513" s="211" t="s">
        <v>2322</v>
      </c>
      <c r="Y513" s="211">
        <v>0</v>
      </c>
      <c r="Z513" s="131">
        <f t="shared" si="148"/>
        <v>0</v>
      </c>
      <c r="AA513" s="131">
        <f t="shared" si="149"/>
        <v>0</v>
      </c>
      <c r="AB513" s="131">
        <f t="shared" si="150"/>
        <v>0</v>
      </c>
      <c r="AC513" s="131">
        <f t="shared" si="151"/>
        <v>0</v>
      </c>
      <c r="AD513" s="131">
        <f t="shared" si="152"/>
        <v>1</v>
      </c>
      <c r="AE513" s="127">
        <f t="shared" si="153"/>
        <v>0</v>
      </c>
      <c r="AF513" s="131">
        <f t="shared" si="154"/>
        <v>0</v>
      </c>
      <c r="AG513" s="131">
        <f t="shared" si="155"/>
        <v>0</v>
      </c>
      <c r="AH513" s="131">
        <f t="shared" si="156"/>
        <v>0</v>
      </c>
      <c r="AI513" s="131">
        <f t="shared" si="157"/>
        <v>0</v>
      </c>
      <c r="AJ513" s="132">
        <f t="shared" si="158"/>
        <v>2</v>
      </c>
      <c r="AK513" s="128">
        <f t="shared" si="159"/>
        <v>0</v>
      </c>
      <c r="AL513" s="40">
        <f t="shared" si="160"/>
        <v>0</v>
      </c>
      <c r="AM513" s="40">
        <f t="shared" si="161"/>
        <v>0</v>
      </c>
      <c r="AN513" s="40">
        <f t="shared" si="162"/>
        <v>0</v>
      </c>
      <c r="AO513" s="40">
        <f t="shared" si="163"/>
        <v>0</v>
      </c>
      <c r="AP513" s="76">
        <f t="shared" si="164"/>
        <v>1</v>
      </c>
      <c r="AQ513" s="127">
        <f t="shared" si="165"/>
        <v>0</v>
      </c>
      <c r="AR513" s="193">
        <v>1</v>
      </c>
      <c r="AS513" s="41">
        <f t="shared" si="166"/>
        <v>0</v>
      </c>
      <c r="AT513" s="156">
        <v>12.24</v>
      </c>
      <c r="AU513" s="146"/>
      <c r="AV513" s="146"/>
      <c r="AW513" s="146"/>
      <c r="AX513" s="146"/>
      <c r="AY513" s="146"/>
      <c r="AZ513" s="146"/>
      <c r="BA513" s="146"/>
      <c r="BB513" s="146"/>
      <c r="BC513" s="140" t="s">
        <v>1709</v>
      </c>
      <c r="BD513" s="32">
        <v>1</v>
      </c>
    </row>
    <row r="514" spans="1:56" s="152" customFormat="1" ht="90">
      <c r="A514" s="153" t="s">
        <v>1674</v>
      </c>
      <c r="B514" s="146" t="s">
        <v>28</v>
      </c>
      <c r="C514" s="146" t="s">
        <v>462</v>
      </c>
      <c r="D514" s="146">
        <v>120922</v>
      </c>
      <c r="E514" s="146" t="s">
        <v>2323</v>
      </c>
      <c r="F514" s="146" t="s">
        <v>471</v>
      </c>
      <c r="G514" s="146" t="s">
        <v>1686</v>
      </c>
      <c r="H514" s="146">
        <v>1</v>
      </c>
      <c r="I514" s="146">
        <v>2</v>
      </c>
      <c r="J514" s="146" t="s">
        <v>2324</v>
      </c>
      <c r="K514" s="187">
        <v>12463277.09</v>
      </c>
      <c r="L514" s="211">
        <v>9154186.7300000004</v>
      </c>
      <c r="M514" s="211" t="s">
        <v>90</v>
      </c>
      <c r="N514" s="212">
        <v>1</v>
      </c>
      <c r="O514" s="213">
        <v>45603</v>
      </c>
      <c r="P514" s="213">
        <v>45636</v>
      </c>
      <c r="Q514" s="211" t="s">
        <v>2325</v>
      </c>
      <c r="R514" s="211" t="s">
        <v>2325</v>
      </c>
      <c r="S514" s="211">
        <v>45239</v>
      </c>
      <c r="T514" s="211">
        <v>45247</v>
      </c>
      <c r="U514" s="211">
        <v>45264</v>
      </c>
      <c r="V514" s="211">
        <v>45327</v>
      </c>
      <c r="W514" s="211">
        <v>45439</v>
      </c>
      <c r="X514" s="211" t="s">
        <v>2326</v>
      </c>
      <c r="Y514" s="211">
        <v>0</v>
      </c>
      <c r="Z514" s="131">
        <f t="shared" si="148"/>
        <v>0</v>
      </c>
      <c r="AA514" s="131">
        <f t="shared" si="149"/>
        <v>0</v>
      </c>
      <c r="AB514" s="131">
        <f t="shared" si="150"/>
        <v>0</v>
      </c>
      <c r="AC514" s="131">
        <f t="shared" si="151"/>
        <v>0</v>
      </c>
      <c r="AD514" s="131">
        <f t="shared" si="152"/>
        <v>1</v>
      </c>
      <c r="AE514" s="127">
        <f t="shared" si="153"/>
        <v>0</v>
      </c>
      <c r="AF514" s="131">
        <f t="shared" si="154"/>
        <v>0</v>
      </c>
      <c r="AG514" s="131">
        <f t="shared" si="155"/>
        <v>0</v>
      </c>
      <c r="AH514" s="131">
        <f t="shared" si="156"/>
        <v>0</v>
      </c>
      <c r="AI514" s="131">
        <f t="shared" si="157"/>
        <v>0</v>
      </c>
      <c r="AJ514" s="132">
        <f t="shared" si="158"/>
        <v>2</v>
      </c>
      <c r="AK514" s="128">
        <f t="shared" si="159"/>
        <v>0</v>
      </c>
      <c r="AL514" s="40">
        <f t="shared" si="160"/>
        <v>0</v>
      </c>
      <c r="AM514" s="40">
        <f t="shared" si="161"/>
        <v>0</v>
      </c>
      <c r="AN514" s="40">
        <f t="shared" si="162"/>
        <v>0</v>
      </c>
      <c r="AO514" s="40">
        <f t="shared" si="163"/>
        <v>0</v>
      </c>
      <c r="AP514" s="76">
        <f t="shared" si="164"/>
        <v>1</v>
      </c>
      <c r="AQ514" s="127">
        <f t="shared" si="165"/>
        <v>0</v>
      </c>
      <c r="AR514" s="193">
        <v>1</v>
      </c>
      <c r="AS514" s="41">
        <f t="shared" si="166"/>
        <v>0</v>
      </c>
      <c r="AT514" s="156">
        <v>12.24</v>
      </c>
      <c r="AU514" s="146"/>
      <c r="AV514" s="146"/>
      <c r="AW514" s="146"/>
      <c r="AX514" s="146"/>
      <c r="AY514" s="146"/>
      <c r="AZ514" s="146"/>
      <c r="BA514" s="146"/>
      <c r="BB514" s="146"/>
      <c r="BC514" s="140" t="s">
        <v>1701</v>
      </c>
      <c r="BD514" s="32">
        <v>1</v>
      </c>
    </row>
    <row r="515" spans="1:56" s="152" customFormat="1" ht="108">
      <c r="A515" s="153" t="s">
        <v>1674</v>
      </c>
      <c r="B515" s="146" t="s">
        <v>28</v>
      </c>
      <c r="C515" s="146" t="s">
        <v>815</v>
      </c>
      <c r="D515" s="146">
        <v>122143</v>
      </c>
      <c r="E515" s="146" t="s">
        <v>2327</v>
      </c>
      <c r="F515" s="146" t="s">
        <v>817</v>
      </c>
      <c r="G515" s="146" t="s">
        <v>1496</v>
      </c>
      <c r="H515" s="146">
        <v>1</v>
      </c>
      <c r="I515" s="146">
        <v>4</v>
      </c>
      <c r="J515" s="146" t="s">
        <v>2328</v>
      </c>
      <c r="K515" s="187">
        <v>20363491.720000003</v>
      </c>
      <c r="L515" s="211">
        <v>16705170.369999999</v>
      </c>
      <c r="M515" s="211" t="s">
        <v>514</v>
      </c>
      <c r="N515" s="211">
        <v>0.98</v>
      </c>
      <c r="O515" s="213">
        <v>45698</v>
      </c>
      <c r="P515" s="213" t="s">
        <v>649</v>
      </c>
      <c r="Q515" s="211" t="s">
        <v>2329</v>
      </c>
      <c r="R515" s="211" t="s">
        <v>2329</v>
      </c>
      <c r="S515" s="211">
        <v>45349</v>
      </c>
      <c r="T515" s="211">
        <v>45363</v>
      </c>
      <c r="U515" s="211">
        <v>45378</v>
      </c>
      <c r="V515" s="211">
        <v>45439</v>
      </c>
      <c r="W515" s="211">
        <v>45502</v>
      </c>
      <c r="X515" s="211" t="s">
        <v>510</v>
      </c>
      <c r="Y515" s="211" t="s">
        <v>2330</v>
      </c>
      <c r="Z515" s="131">
        <f t="shared" si="148"/>
        <v>0</v>
      </c>
      <c r="AA515" s="131">
        <f t="shared" si="149"/>
        <v>0</v>
      </c>
      <c r="AB515" s="131">
        <f t="shared" si="150"/>
        <v>0</v>
      </c>
      <c r="AC515" s="131">
        <f t="shared" si="151"/>
        <v>1</v>
      </c>
      <c r="AD515" s="131">
        <f t="shared" si="152"/>
        <v>0</v>
      </c>
      <c r="AE515" s="127">
        <f t="shared" si="153"/>
        <v>0</v>
      </c>
      <c r="AF515" s="131">
        <f t="shared" si="154"/>
        <v>0</v>
      </c>
      <c r="AG515" s="131">
        <f t="shared" si="155"/>
        <v>0</v>
      </c>
      <c r="AH515" s="131">
        <f t="shared" si="156"/>
        <v>0</v>
      </c>
      <c r="AI515" s="131">
        <f t="shared" si="157"/>
        <v>4</v>
      </c>
      <c r="AJ515" s="132">
        <f t="shared" si="158"/>
        <v>0</v>
      </c>
      <c r="AK515" s="128">
        <f t="shared" si="159"/>
        <v>0</v>
      </c>
      <c r="AL515" s="40">
        <f t="shared" si="160"/>
        <v>0</v>
      </c>
      <c r="AM515" s="40">
        <f t="shared" si="161"/>
        <v>0</v>
      </c>
      <c r="AN515" s="40">
        <f t="shared" si="162"/>
        <v>0</v>
      </c>
      <c r="AO515" s="40">
        <f t="shared" si="163"/>
        <v>1</v>
      </c>
      <c r="AP515" s="76">
        <f t="shared" si="164"/>
        <v>0</v>
      </c>
      <c r="AQ515" s="127">
        <f t="shared" si="165"/>
        <v>0</v>
      </c>
      <c r="AR515" s="193">
        <v>0.85</v>
      </c>
      <c r="AS515" s="41">
        <f t="shared" si="166"/>
        <v>0.13</v>
      </c>
      <c r="AT515" s="146"/>
      <c r="AU515" s="146"/>
      <c r="AV515" s="146"/>
      <c r="AW515" s="146"/>
      <c r="AX515" s="146"/>
      <c r="AY515" s="146"/>
      <c r="AZ515" s="146"/>
      <c r="BA515" s="146"/>
      <c r="BB515" s="146"/>
      <c r="BC515" s="140" t="s">
        <v>1496</v>
      </c>
      <c r="BD515" s="32">
        <v>1</v>
      </c>
    </row>
    <row r="516" spans="1:56" s="152" customFormat="1" ht="72">
      <c r="A516" s="153" t="s">
        <v>1674</v>
      </c>
      <c r="B516" s="146" t="s">
        <v>28</v>
      </c>
      <c r="C516" s="146" t="s">
        <v>472</v>
      </c>
      <c r="D516" s="146">
        <v>122817</v>
      </c>
      <c r="E516" s="146" t="s">
        <v>2331</v>
      </c>
      <c r="F516" s="146" t="s">
        <v>2332</v>
      </c>
      <c r="G516" s="146" t="s">
        <v>1496</v>
      </c>
      <c r="H516" s="146">
        <v>1</v>
      </c>
      <c r="I516" s="146">
        <v>3</v>
      </c>
      <c r="J516" s="146" t="s">
        <v>1083</v>
      </c>
      <c r="K516" s="187">
        <v>16684815.110000001</v>
      </c>
      <c r="L516" s="211">
        <v>14031008.57</v>
      </c>
      <c r="M516" s="211" t="s">
        <v>514</v>
      </c>
      <c r="N516" s="212">
        <v>0.95</v>
      </c>
      <c r="O516" s="213">
        <v>45746</v>
      </c>
      <c r="P516" s="213">
        <v>0</v>
      </c>
      <c r="Q516" s="211" t="s">
        <v>2333</v>
      </c>
      <c r="R516" s="211" t="s">
        <v>2333</v>
      </c>
      <c r="S516" s="211">
        <v>45230</v>
      </c>
      <c r="T516" s="211">
        <v>45237</v>
      </c>
      <c r="U516" s="211">
        <v>45258</v>
      </c>
      <c r="V516" s="211">
        <v>45523</v>
      </c>
      <c r="W516" s="211">
        <v>45589</v>
      </c>
      <c r="X516" s="211" t="s">
        <v>2334</v>
      </c>
      <c r="Y516" s="211" t="s">
        <v>2335</v>
      </c>
      <c r="Z516" s="131">
        <f t="shared" si="148"/>
        <v>0</v>
      </c>
      <c r="AA516" s="131">
        <f t="shared" si="149"/>
        <v>0</v>
      </c>
      <c r="AB516" s="131">
        <f t="shared" si="150"/>
        <v>0</v>
      </c>
      <c r="AC516" s="131">
        <f t="shared" si="151"/>
        <v>1</v>
      </c>
      <c r="AD516" s="131">
        <f t="shared" si="152"/>
        <v>0</v>
      </c>
      <c r="AE516" s="127">
        <f t="shared" si="153"/>
        <v>0</v>
      </c>
      <c r="AF516" s="131">
        <f t="shared" si="154"/>
        <v>0</v>
      </c>
      <c r="AG516" s="131">
        <f t="shared" si="155"/>
        <v>0</v>
      </c>
      <c r="AH516" s="131">
        <f t="shared" si="156"/>
        <v>0</v>
      </c>
      <c r="AI516" s="131">
        <f t="shared" si="157"/>
        <v>3</v>
      </c>
      <c r="AJ516" s="132">
        <f t="shared" si="158"/>
        <v>0</v>
      </c>
      <c r="AK516" s="128">
        <f t="shared" si="159"/>
        <v>0</v>
      </c>
      <c r="AL516" s="40">
        <f t="shared" si="160"/>
        <v>0</v>
      </c>
      <c r="AM516" s="40">
        <f t="shared" si="161"/>
        <v>0</v>
      </c>
      <c r="AN516" s="40">
        <f t="shared" si="162"/>
        <v>0</v>
      </c>
      <c r="AO516" s="40">
        <f t="shared" si="163"/>
        <v>1</v>
      </c>
      <c r="AP516" s="76">
        <f t="shared" si="164"/>
        <v>0</v>
      </c>
      <c r="AQ516" s="127">
        <f t="shared" si="165"/>
        <v>0</v>
      </c>
      <c r="AR516" s="193">
        <v>0</v>
      </c>
      <c r="AS516" s="41">
        <f t="shared" si="166"/>
        <v>0.95</v>
      </c>
      <c r="AT516" s="146"/>
      <c r="AU516" s="146"/>
      <c r="AV516" s="146"/>
      <c r="AW516" s="146"/>
      <c r="AX516" s="146"/>
      <c r="AY516" s="146"/>
      <c r="AZ516" s="146"/>
      <c r="BA516" s="146"/>
      <c r="BB516" s="146"/>
      <c r="BC516" s="140" t="s">
        <v>1496</v>
      </c>
      <c r="BD516" s="32">
        <v>1</v>
      </c>
    </row>
    <row r="517" spans="1:56" s="152" customFormat="1" ht="72">
      <c r="A517" s="153" t="s">
        <v>1674</v>
      </c>
      <c r="B517" s="146" t="s">
        <v>28</v>
      </c>
      <c r="C517" s="146" t="s">
        <v>472</v>
      </c>
      <c r="D517" s="146">
        <v>122890</v>
      </c>
      <c r="E517" s="146" t="s">
        <v>2336</v>
      </c>
      <c r="F517" s="146" t="s">
        <v>484</v>
      </c>
      <c r="G517" s="146" t="s">
        <v>1411</v>
      </c>
      <c r="H517" s="146">
        <v>1</v>
      </c>
      <c r="I517" s="146">
        <v>3</v>
      </c>
      <c r="J517" s="146" t="s">
        <v>1083</v>
      </c>
      <c r="K517" s="187">
        <v>16959472.600000001</v>
      </c>
      <c r="L517" s="211">
        <v>0</v>
      </c>
      <c r="M517" s="211" t="s">
        <v>2337</v>
      </c>
      <c r="N517" s="211">
        <v>0</v>
      </c>
      <c r="O517" s="213">
        <v>0</v>
      </c>
      <c r="P517" s="213">
        <v>0</v>
      </c>
      <c r="Q517" s="211" t="s">
        <v>1618</v>
      </c>
      <c r="R517" s="211" t="s">
        <v>1618</v>
      </c>
      <c r="S517" s="211">
        <v>45472</v>
      </c>
      <c r="T517" s="211">
        <v>45481</v>
      </c>
      <c r="U517" s="211">
        <v>45495</v>
      </c>
      <c r="V517" s="211">
        <v>0</v>
      </c>
      <c r="W517" s="211">
        <v>0</v>
      </c>
      <c r="X517" s="211">
        <v>0</v>
      </c>
      <c r="Y517" s="211" t="s">
        <v>2338</v>
      </c>
      <c r="Z517" s="131">
        <f t="shared" si="148"/>
        <v>0</v>
      </c>
      <c r="AA517" s="131">
        <f t="shared" si="149"/>
        <v>1</v>
      </c>
      <c r="AB517" s="131">
        <f t="shared" si="150"/>
        <v>0</v>
      </c>
      <c r="AC517" s="131">
        <f t="shared" si="151"/>
        <v>0</v>
      </c>
      <c r="AD517" s="131">
        <f t="shared" si="152"/>
        <v>0</v>
      </c>
      <c r="AE517" s="127">
        <f t="shared" si="153"/>
        <v>0</v>
      </c>
      <c r="AF517" s="131">
        <f t="shared" si="154"/>
        <v>0</v>
      </c>
      <c r="AG517" s="131">
        <f t="shared" si="155"/>
        <v>3</v>
      </c>
      <c r="AH517" s="131">
        <f t="shared" si="156"/>
        <v>0</v>
      </c>
      <c r="AI517" s="131">
        <f t="shared" si="157"/>
        <v>0</v>
      </c>
      <c r="AJ517" s="132">
        <f t="shared" si="158"/>
        <v>0</v>
      </c>
      <c r="AK517" s="128">
        <f t="shared" si="159"/>
        <v>0</v>
      </c>
      <c r="AL517" s="40">
        <f t="shared" si="160"/>
        <v>0</v>
      </c>
      <c r="AM517" s="40">
        <f t="shared" si="161"/>
        <v>1</v>
      </c>
      <c r="AN517" s="40">
        <f t="shared" si="162"/>
        <v>0</v>
      </c>
      <c r="AO517" s="40">
        <f t="shared" si="163"/>
        <v>0</v>
      </c>
      <c r="AP517" s="76">
        <f t="shared" si="164"/>
        <v>0</v>
      </c>
      <c r="AQ517" s="127">
        <f t="shared" si="165"/>
        <v>0</v>
      </c>
      <c r="AR517" s="193">
        <v>0</v>
      </c>
      <c r="AS517" s="41">
        <f t="shared" si="166"/>
        <v>0</v>
      </c>
      <c r="AT517" s="146"/>
      <c r="AU517" s="146"/>
      <c r="AV517" s="146"/>
      <c r="AW517" s="146"/>
      <c r="AX517" s="146"/>
      <c r="AY517" s="146"/>
      <c r="AZ517" s="146"/>
      <c r="BA517" s="146"/>
      <c r="BB517" s="146"/>
      <c r="BC517" s="140" t="s">
        <v>1709</v>
      </c>
      <c r="BD517" s="32">
        <v>1</v>
      </c>
    </row>
    <row r="518" spans="1:56" s="152" customFormat="1" ht="54">
      <c r="A518" s="153" t="s">
        <v>1674</v>
      </c>
      <c r="B518" s="146" t="s">
        <v>28</v>
      </c>
      <c r="C518" s="146" t="s">
        <v>486</v>
      </c>
      <c r="D518" s="146">
        <v>123703</v>
      </c>
      <c r="E518" s="146" t="s">
        <v>2339</v>
      </c>
      <c r="F518" s="146" t="s">
        <v>2340</v>
      </c>
      <c r="G518" s="146" t="s">
        <v>1496</v>
      </c>
      <c r="H518" s="146">
        <v>1</v>
      </c>
      <c r="I518" s="146">
        <v>4</v>
      </c>
      <c r="J518" s="146" t="s">
        <v>2341</v>
      </c>
      <c r="K518" s="187">
        <v>19679125.210000001</v>
      </c>
      <c r="L518" s="211">
        <v>14042674.27</v>
      </c>
      <c r="M518" s="211" t="s">
        <v>90</v>
      </c>
      <c r="N518" s="212">
        <v>1</v>
      </c>
      <c r="O518" s="213">
        <v>45710</v>
      </c>
      <c r="P518" s="213">
        <v>45735</v>
      </c>
      <c r="Q518" s="211" t="s">
        <v>1623</v>
      </c>
      <c r="R518" s="211" t="s">
        <v>2342</v>
      </c>
      <c r="S518" s="211">
        <v>45224</v>
      </c>
      <c r="T518" s="211">
        <v>45238</v>
      </c>
      <c r="U518" s="211">
        <v>45261</v>
      </c>
      <c r="V518" s="211">
        <v>45420</v>
      </c>
      <c r="W518" s="211">
        <v>45426</v>
      </c>
      <c r="X518" s="211" t="s">
        <v>2343</v>
      </c>
      <c r="Y518" s="211" t="s">
        <v>2344</v>
      </c>
      <c r="Z518" s="131">
        <f t="shared" si="148"/>
        <v>0</v>
      </c>
      <c r="AA518" s="131">
        <f t="shared" si="149"/>
        <v>0</v>
      </c>
      <c r="AB518" s="131">
        <f t="shared" si="150"/>
        <v>0</v>
      </c>
      <c r="AC518" s="131">
        <f t="shared" si="151"/>
        <v>0</v>
      </c>
      <c r="AD518" s="131">
        <f t="shared" si="152"/>
        <v>1</v>
      </c>
      <c r="AE518" s="127">
        <f t="shared" si="153"/>
        <v>0</v>
      </c>
      <c r="AF518" s="131">
        <f t="shared" si="154"/>
        <v>0</v>
      </c>
      <c r="AG518" s="131">
        <f t="shared" si="155"/>
        <v>0</v>
      </c>
      <c r="AH518" s="131">
        <f t="shared" si="156"/>
        <v>0</v>
      </c>
      <c r="AI518" s="131">
        <f t="shared" si="157"/>
        <v>0</v>
      </c>
      <c r="AJ518" s="132">
        <f t="shared" si="158"/>
        <v>4</v>
      </c>
      <c r="AK518" s="128">
        <f t="shared" si="159"/>
        <v>0</v>
      </c>
      <c r="AL518" s="40">
        <f t="shared" si="160"/>
        <v>0</v>
      </c>
      <c r="AM518" s="40">
        <f t="shared" si="161"/>
        <v>0</v>
      </c>
      <c r="AN518" s="40">
        <f t="shared" si="162"/>
        <v>0</v>
      </c>
      <c r="AO518" s="40">
        <f t="shared" si="163"/>
        <v>0</v>
      </c>
      <c r="AP518" s="76">
        <f t="shared" si="164"/>
        <v>1</v>
      </c>
      <c r="AQ518" s="127">
        <f t="shared" si="165"/>
        <v>0</v>
      </c>
      <c r="AR518" s="193">
        <v>0.95</v>
      </c>
      <c r="AS518" s="41">
        <f t="shared" si="166"/>
        <v>5.0000000000000044E-2</v>
      </c>
      <c r="AT518" s="156">
        <v>5.25</v>
      </c>
      <c r="AU518" s="146"/>
      <c r="AV518" s="146"/>
      <c r="AW518" s="146"/>
      <c r="AX518" s="146"/>
      <c r="AY518" s="146"/>
      <c r="AZ518" s="146"/>
      <c r="BA518" s="146"/>
      <c r="BB518" s="146"/>
      <c r="BC518" s="140" t="s">
        <v>1496</v>
      </c>
      <c r="BD518" s="32">
        <v>1</v>
      </c>
    </row>
    <row r="519" spans="1:56" s="152" customFormat="1" ht="54">
      <c r="A519" s="153" t="s">
        <v>1674</v>
      </c>
      <c r="B519" s="146" t="s">
        <v>28</v>
      </c>
      <c r="C519" s="146" t="s">
        <v>486</v>
      </c>
      <c r="D519" s="146">
        <v>501929</v>
      </c>
      <c r="E519" s="146" t="s">
        <v>2345</v>
      </c>
      <c r="F519" s="146" t="s">
        <v>2346</v>
      </c>
      <c r="G519" s="146" t="s">
        <v>1411</v>
      </c>
      <c r="H519" s="146">
        <v>1</v>
      </c>
      <c r="I519" s="146">
        <v>5</v>
      </c>
      <c r="J519" s="146" t="s">
        <v>2347</v>
      </c>
      <c r="K519" s="187">
        <v>25049393.91</v>
      </c>
      <c r="L519" s="211">
        <v>24746651.559999999</v>
      </c>
      <c r="M519" s="211" t="s">
        <v>90</v>
      </c>
      <c r="N519" s="212">
        <v>1</v>
      </c>
      <c r="O519" s="213">
        <v>45613</v>
      </c>
      <c r="P519" s="213">
        <v>45719</v>
      </c>
      <c r="Q519" s="211" t="s">
        <v>1628</v>
      </c>
      <c r="R519" s="211" t="s">
        <v>2348</v>
      </c>
      <c r="S519" s="211">
        <v>45224</v>
      </c>
      <c r="T519" s="211">
        <v>45238</v>
      </c>
      <c r="U519" s="211">
        <v>45261</v>
      </c>
      <c r="V519" s="211">
        <v>45420</v>
      </c>
      <c r="W519" s="211">
        <v>45426</v>
      </c>
      <c r="X519" s="211" t="s">
        <v>2349</v>
      </c>
      <c r="Y519" s="211" t="s">
        <v>2350</v>
      </c>
      <c r="Z519" s="131">
        <f t="shared" si="148"/>
        <v>0</v>
      </c>
      <c r="AA519" s="131">
        <f t="shared" si="149"/>
        <v>0</v>
      </c>
      <c r="AB519" s="131">
        <f t="shared" si="150"/>
        <v>0</v>
      </c>
      <c r="AC519" s="131">
        <f t="shared" si="151"/>
        <v>0</v>
      </c>
      <c r="AD519" s="131">
        <f t="shared" si="152"/>
        <v>1</v>
      </c>
      <c r="AE519" s="127">
        <f t="shared" si="153"/>
        <v>0</v>
      </c>
      <c r="AF519" s="131">
        <f t="shared" si="154"/>
        <v>0</v>
      </c>
      <c r="AG519" s="131">
        <f t="shared" si="155"/>
        <v>0</v>
      </c>
      <c r="AH519" s="131">
        <f t="shared" si="156"/>
        <v>0</v>
      </c>
      <c r="AI519" s="131">
        <f t="shared" si="157"/>
        <v>0</v>
      </c>
      <c r="AJ519" s="132">
        <f t="shared" si="158"/>
        <v>5</v>
      </c>
      <c r="AK519" s="128">
        <f t="shared" si="159"/>
        <v>0</v>
      </c>
      <c r="AL519" s="40">
        <f t="shared" si="160"/>
        <v>0</v>
      </c>
      <c r="AM519" s="40">
        <f t="shared" si="161"/>
        <v>0</v>
      </c>
      <c r="AN519" s="40">
        <f t="shared" si="162"/>
        <v>0</v>
      </c>
      <c r="AO519" s="40">
        <f t="shared" si="163"/>
        <v>0</v>
      </c>
      <c r="AP519" s="76">
        <f t="shared" si="164"/>
        <v>1</v>
      </c>
      <c r="AQ519" s="127">
        <f t="shared" si="165"/>
        <v>0</v>
      </c>
      <c r="AR519" s="193">
        <v>1</v>
      </c>
      <c r="AS519" s="41">
        <f t="shared" si="166"/>
        <v>0</v>
      </c>
      <c r="AT519" s="156">
        <v>4.25</v>
      </c>
      <c r="AU519" s="146"/>
      <c r="AV519" s="146"/>
      <c r="AW519" s="146"/>
      <c r="AX519" s="146"/>
      <c r="AY519" s="146"/>
      <c r="AZ519" s="146"/>
      <c r="BA519" s="146"/>
      <c r="BB519" s="146"/>
      <c r="BC519" s="140" t="s">
        <v>1701</v>
      </c>
      <c r="BD519" s="32">
        <v>1</v>
      </c>
    </row>
    <row r="520" spans="1:56" s="152" customFormat="1" ht="108">
      <c r="A520" s="153" t="s">
        <v>1674</v>
      </c>
      <c r="B520" s="146" t="s">
        <v>28</v>
      </c>
      <c r="C520" s="146" t="s">
        <v>497</v>
      </c>
      <c r="D520" s="146">
        <v>121994</v>
      </c>
      <c r="E520" s="146" t="s">
        <v>2351</v>
      </c>
      <c r="F520" s="146" t="s">
        <v>2352</v>
      </c>
      <c r="G520" s="146" t="s">
        <v>1496</v>
      </c>
      <c r="H520" s="146">
        <v>1</v>
      </c>
      <c r="I520" s="146">
        <v>2</v>
      </c>
      <c r="J520" s="146" t="s">
        <v>2353</v>
      </c>
      <c r="K520" s="187">
        <v>13995289.43</v>
      </c>
      <c r="L520" s="211">
        <v>9708987.7400000002</v>
      </c>
      <c r="M520" s="211" t="s">
        <v>90</v>
      </c>
      <c r="N520" s="212">
        <v>1</v>
      </c>
      <c r="O520" s="213">
        <v>45591</v>
      </c>
      <c r="P520" s="213">
        <v>45672</v>
      </c>
      <c r="Q520" s="211" t="s">
        <v>2354</v>
      </c>
      <c r="R520" s="211" t="s">
        <v>2354</v>
      </c>
      <c r="S520" s="211">
        <v>45219</v>
      </c>
      <c r="T520" s="211">
        <v>45226</v>
      </c>
      <c r="U520" s="211">
        <v>45238</v>
      </c>
      <c r="V520" s="211">
        <v>45309</v>
      </c>
      <c r="W520" s="211">
        <v>45456</v>
      </c>
      <c r="X520" s="211" t="s">
        <v>510</v>
      </c>
      <c r="Y520" s="211" t="s">
        <v>90</v>
      </c>
      <c r="Z520" s="131">
        <f t="shared" ref="Z520:Z544" si="167">IF($M520="Reverted",1,0)</f>
        <v>0</v>
      </c>
      <c r="AA520" s="131">
        <f t="shared" ref="AA520:AA544" si="168">IF($M520="Not yet started",1,0)</f>
        <v>0</v>
      </c>
      <c r="AB520" s="131">
        <f t="shared" ref="AB520:AB544" si="169">IF($M520="Under Procurement",1,0)</f>
        <v>0</v>
      </c>
      <c r="AC520" s="131">
        <f t="shared" ref="AC520:AC544" si="170">IF($M520="Ongoing",1,0)</f>
        <v>0</v>
      </c>
      <c r="AD520" s="131">
        <f t="shared" ref="AD520:AD544" si="171">IF($M520="Completed",1,0)</f>
        <v>1</v>
      </c>
      <c r="AE520" s="127">
        <f t="shared" ref="AE520:AE544" si="172">IF(OR($M520="Terminated",$M520="Abandoned"),1,0)</f>
        <v>0</v>
      </c>
      <c r="AF520" s="131">
        <f t="shared" ref="AF520:AF544" si="173">IF($Z520=1,$I520,0)</f>
        <v>0</v>
      </c>
      <c r="AG520" s="131">
        <f t="shared" ref="AG520:AG544" si="174">IF($AA520=1,$I520,0)</f>
        <v>0</v>
      </c>
      <c r="AH520" s="131">
        <f t="shared" ref="AH520:AH544" si="175">IF($AB520=1,$I520,0)</f>
        <v>0</v>
      </c>
      <c r="AI520" s="131">
        <f t="shared" ref="AI520:AI544" si="176">IF($AC520=1,$I520,0)</f>
        <v>0</v>
      </c>
      <c r="AJ520" s="132">
        <f t="shared" ref="AJ520:AJ544" si="177">IF($AD520=1,$I520,0)</f>
        <v>2</v>
      </c>
      <c r="AK520" s="128">
        <f t="shared" ref="AK520:AK544" si="178">IF($AE520=1,$I520,0)</f>
        <v>0</v>
      </c>
      <c r="AL520" s="40">
        <f t="shared" ref="AL520:AL544" si="179">IF($M520="Reverted",H520,0)</f>
        <v>0</v>
      </c>
      <c r="AM520" s="40">
        <f t="shared" ref="AM520:AM544" si="180">IF($M520="Not Yet Started",H520,0)</f>
        <v>0</v>
      </c>
      <c r="AN520" s="40">
        <f t="shared" ref="AN520:AN544" si="181">IF($M520="Under Procurement",H520,0)</f>
        <v>0</v>
      </c>
      <c r="AO520" s="40">
        <f t="shared" ref="AO520:AO544" si="182">IF($M520="Ongoing",H520,0)</f>
        <v>0</v>
      </c>
      <c r="AP520" s="76">
        <f t="shared" ref="AP520:AP544" si="183">IF($M520="Completed",H520,0)</f>
        <v>1</v>
      </c>
      <c r="AQ520" s="127">
        <f t="shared" ref="AQ520:AQ544" si="184">IF(OR($M520="Terminated",$M520="Abandoned"),H520,0)</f>
        <v>0</v>
      </c>
      <c r="AR520" s="193">
        <v>1</v>
      </c>
      <c r="AS520" s="41">
        <f t="shared" ref="AS520:AS544" si="185">N520-AR520</f>
        <v>0</v>
      </c>
      <c r="AT520" s="156">
        <v>4.25</v>
      </c>
      <c r="AU520" s="146"/>
      <c r="AV520" s="146"/>
      <c r="AW520" s="146"/>
      <c r="AX520" s="146"/>
      <c r="AY520" s="146"/>
      <c r="AZ520" s="146"/>
      <c r="BA520" s="146"/>
      <c r="BB520" s="146"/>
      <c r="BC520" s="140" t="s">
        <v>1496</v>
      </c>
      <c r="BD520" s="32">
        <v>1</v>
      </c>
    </row>
    <row r="521" spans="1:56" s="152" customFormat="1" ht="72">
      <c r="A521" s="153" t="s">
        <v>1674</v>
      </c>
      <c r="B521" s="146" t="s">
        <v>28</v>
      </c>
      <c r="C521" s="146" t="s">
        <v>497</v>
      </c>
      <c r="D521" s="146">
        <v>122211</v>
      </c>
      <c r="E521" s="146" t="s">
        <v>2355</v>
      </c>
      <c r="F521" s="146" t="s">
        <v>504</v>
      </c>
      <c r="G521" s="146" t="s">
        <v>1496</v>
      </c>
      <c r="H521" s="146">
        <v>1</v>
      </c>
      <c r="I521" s="146">
        <v>2</v>
      </c>
      <c r="J521" s="146" t="s">
        <v>2353</v>
      </c>
      <c r="K521" s="187">
        <v>12789868.289999999</v>
      </c>
      <c r="L521" s="211">
        <v>7657657.3899999997</v>
      </c>
      <c r="M521" s="211" t="s">
        <v>90</v>
      </c>
      <c r="N521" s="212">
        <v>1</v>
      </c>
      <c r="O521" s="213">
        <v>45619</v>
      </c>
      <c r="P521" s="213">
        <v>45687</v>
      </c>
      <c r="Q521" s="211" t="s">
        <v>2356</v>
      </c>
      <c r="R521" s="211" t="s">
        <v>2356</v>
      </c>
      <c r="S521" s="211">
        <v>45219</v>
      </c>
      <c r="T521" s="211">
        <v>45226</v>
      </c>
      <c r="U521" s="211">
        <v>45238</v>
      </c>
      <c r="V521" s="211">
        <v>45309</v>
      </c>
      <c r="W521" s="211">
        <v>45456</v>
      </c>
      <c r="X521" s="211" t="s">
        <v>2357</v>
      </c>
      <c r="Y521" s="211" t="s">
        <v>90</v>
      </c>
      <c r="Z521" s="131">
        <f t="shared" si="167"/>
        <v>0</v>
      </c>
      <c r="AA521" s="131">
        <f t="shared" si="168"/>
        <v>0</v>
      </c>
      <c r="AB521" s="131">
        <f t="shared" si="169"/>
        <v>0</v>
      </c>
      <c r="AC521" s="131">
        <f t="shared" si="170"/>
        <v>0</v>
      </c>
      <c r="AD521" s="131">
        <f t="shared" si="171"/>
        <v>1</v>
      </c>
      <c r="AE521" s="127">
        <f t="shared" si="172"/>
        <v>0</v>
      </c>
      <c r="AF521" s="131">
        <f t="shared" si="173"/>
        <v>0</v>
      </c>
      <c r="AG521" s="131">
        <f t="shared" si="174"/>
        <v>0</v>
      </c>
      <c r="AH521" s="131">
        <f t="shared" si="175"/>
        <v>0</v>
      </c>
      <c r="AI521" s="131">
        <f t="shared" si="176"/>
        <v>0</v>
      </c>
      <c r="AJ521" s="132">
        <f t="shared" si="177"/>
        <v>2</v>
      </c>
      <c r="AK521" s="128">
        <f t="shared" si="178"/>
        <v>0</v>
      </c>
      <c r="AL521" s="40">
        <f t="shared" si="179"/>
        <v>0</v>
      </c>
      <c r="AM521" s="40">
        <f t="shared" si="180"/>
        <v>0</v>
      </c>
      <c r="AN521" s="40">
        <f t="shared" si="181"/>
        <v>0</v>
      </c>
      <c r="AO521" s="40">
        <f t="shared" si="182"/>
        <v>0</v>
      </c>
      <c r="AP521" s="76">
        <f t="shared" si="183"/>
        <v>1</v>
      </c>
      <c r="AQ521" s="127">
        <f t="shared" si="184"/>
        <v>0</v>
      </c>
      <c r="AR521" s="193">
        <v>1</v>
      </c>
      <c r="AS521" s="41">
        <f t="shared" si="185"/>
        <v>0</v>
      </c>
      <c r="AT521" s="156">
        <v>4.25</v>
      </c>
      <c r="AU521" s="146"/>
      <c r="AV521" s="146"/>
      <c r="AW521" s="146"/>
      <c r="AX521" s="146"/>
      <c r="AY521" s="146"/>
      <c r="AZ521" s="146"/>
      <c r="BA521" s="146"/>
      <c r="BB521" s="146"/>
      <c r="BC521" s="140" t="s">
        <v>1496</v>
      </c>
      <c r="BD521" s="32">
        <v>1</v>
      </c>
    </row>
    <row r="522" spans="1:56" s="152" customFormat="1" ht="108">
      <c r="A522" s="153" t="s">
        <v>1674</v>
      </c>
      <c r="B522" s="146" t="s">
        <v>28</v>
      </c>
      <c r="C522" s="146" t="s">
        <v>497</v>
      </c>
      <c r="D522" s="146">
        <v>122281</v>
      </c>
      <c r="E522" s="146" t="s">
        <v>2358</v>
      </c>
      <c r="F522" s="146" t="s">
        <v>2359</v>
      </c>
      <c r="G522" s="146" t="s">
        <v>1411</v>
      </c>
      <c r="H522" s="146">
        <v>1</v>
      </c>
      <c r="I522" s="146">
        <v>2</v>
      </c>
      <c r="J522" s="146" t="s">
        <v>2353</v>
      </c>
      <c r="K522" s="187">
        <v>14050064.960000001</v>
      </c>
      <c r="L522" s="211">
        <v>9864549.2899999991</v>
      </c>
      <c r="M522" s="211" t="s">
        <v>90</v>
      </c>
      <c r="N522" s="212">
        <v>1</v>
      </c>
      <c r="O522" s="213">
        <v>45591</v>
      </c>
      <c r="P522" s="213">
        <v>45672</v>
      </c>
      <c r="Q522" s="211" t="s">
        <v>2360</v>
      </c>
      <c r="R522" s="211" t="s">
        <v>2360</v>
      </c>
      <c r="S522" s="211">
        <v>45219</v>
      </c>
      <c r="T522" s="211">
        <v>45226</v>
      </c>
      <c r="U522" s="211">
        <v>45238</v>
      </c>
      <c r="V522" s="211">
        <v>45309</v>
      </c>
      <c r="W522" s="211">
        <v>45456</v>
      </c>
      <c r="X522" s="211" t="s">
        <v>510</v>
      </c>
      <c r="Y522" s="211" t="s">
        <v>90</v>
      </c>
      <c r="Z522" s="131">
        <f t="shared" si="167"/>
        <v>0</v>
      </c>
      <c r="AA522" s="131">
        <f t="shared" si="168"/>
        <v>0</v>
      </c>
      <c r="AB522" s="131">
        <f t="shared" si="169"/>
        <v>0</v>
      </c>
      <c r="AC522" s="131">
        <f t="shared" si="170"/>
        <v>0</v>
      </c>
      <c r="AD522" s="131">
        <f t="shared" si="171"/>
        <v>1</v>
      </c>
      <c r="AE522" s="127">
        <f t="shared" si="172"/>
        <v>0</v>
      </c>
      <c r="AF522" s="131">
        <f t="shared" si="173"/>
        <v>0</v>
      </c>
      <c r="AG522" s="131">
        <f t="shared" si="174"/>
        <v>0</v>
      </c>
      <c r="AH522" s="131">
        <f t="shared" si="175"/>
        <v>0</v>
      </c>
      <c r="AI522" s="131">
        <f t="shared" si="176"/>
        <v>0</v>
      </c>
      <c r="AJ522" s="132">
        <f t="shared" si="177"/>
        <v>2</v>
      </c>
      <c r="AK522" s="128">
        <f t="shared" si="178"/>
        <v>0</v>
      </c>
      <c r="AL522" s="40">
        <f t="shared" si="179"/>
        <v>0</v>
      </c>
      <c r="AM522" s="40">
        <f t="shared" si="180"/>
        <v>0</v>
      </c>
      <c r="AN522" s="40">
        <f t="shared" si="181"/>
        <v>0</v>
      </c>
      <c r="AO522" s="40">
        <f t="shared" si="182"/>
        <v>0</v>
      </c>
      <c r="AP522" s="76">
        <f t="shared" si="183"/>
        <v>1</v>
      </c>
      <c r="AQ522" s="127">
        <f t="shared" si="184"/>
        <v>0</v>
      </c>
      <c r="AR522" s="193">
        <v>1</v>
      </c>
      <c r="AS522" s="41">
        <f t="shared" si="185"/>
        <v>0</v>
      </c>
      <c r="AT522" s="156">
        <v>4.25</v>
      </c>
      <c r="AU522" s="146"/>
      <c r="AV522" s="146"/>
      <c r="AW522" s="146"/>
      <c r="AX522" s="146"/>
      <c r="AY522" s="146"/>
      <c r="AZ522" s="146"/>
      <c r="BA522" s="146"/>
      <c r="BB522" s="146"/>
      <c r="BC522" s="140" t="s">
        <v>1496</v>
      </c>
      <c r="BD522" s="32">
        <v>1</v>
      </c>
    </row>
    <row r="523" spans="1:56" s="152" customFormat="1" ht="162">
      <c r="A523" s="153" t="s">
        <v>1674</v>
      </c>
      <c r="B523" s="146" t="s">
        <v>29</v>
      </c>
      <c r="C523" s="146" t="s">
        <v>511</v>
      </c>
      <c r="D523" s="146">
        <v>113847</v>
      </c>
      <c r="E523" s="146" t="s">
        <v>2361</v>
      </c>
      <c r="F523" s="146" t="s">
        <v>2014</v>
      </c>
      <c r="G523" s="146" t="s">
        <v>1791</v>
      </c>
      <c r="H523" s="146">
        <v>1</v>
      </c>
      <c r="I523" s="146">
        <v>3</v>
      </c>
      <c r="J523" s="146" t="s">
        <v>2362</v>
      </c>
      <c r="K523" s="187">
        <v>11198312.239999998</v>
      </c>
      <c r="L523" s="211">
        <v>8493552.5</v>
      </c>
      <c r="M523" s="211" t="s">
        <v>514</v>
      </c>
      <c r="N523" s="212">
        <v>0.95</v>
      </c>
      <c r="O523" s="213" t="s">
        <v>2363</v>
      </c>
      <c r="P523" s="213">
        <v>0</v>
      </c>
      <c r="Q523" s="211" t="s">
        <v>2364</v>
      </c>
      <c r="R523" s="211" t="s">
        <v>2365</v>
      </c>
      <c r="S523" s="213">
        <v>45256</v>
      </c>
      <c r="T523" s="213">
        <v>45264</v>
      </c>
      <c r="U523" s="213">
        <v>45278</v>
      </c>
      <c r="V523" s="213">
        <v>45287</v>
      </c>
      <c r="W523" s="213">
        <v>45432</v>
      </c>
      <c r="X523" s="211" t="s">
        <v>2366</v>
      </c>
      <c r="Y523" s="211" t="s">
        <v>2367</v>
      </c>
      <c r="Z523" s="131">
        <f t="shared" si="167"/>
        <v>0</v>
      </c>
      <c r="AA523" s="131">
        <f t="shared" si="168"/>
        <v>0</v>
      </c>
      <c r="AB523" s="131">
        <f t="shared" si="169"/>
        <v>0</v>
      </c>
      <c r="AC523" s="131">
        <f t="shared" si="170"/>
        <v>1</v>
      </c>
      <c r="AD523" s="131">
        <f t="shared" si="171"/>
        <v>0</v>
      </c>
      <c r="AE523" s="127">
        <f t="shared" si="172"/>
        <v>0</v>
      </c>
      <c r="AF523" s="131">
        <f t="shared" si="173"/>
        <v>0</v>
      </c>
      <c r="AG523" s="131">
        <f t="shared" si="174"/>
        <v>0</v>
      </c>
      <c r="AH523" s="131">
        <f t="shared" si="175"/>
        <v>0</v>
      </c>
      <c r="AI523" s="131">
        <f t="shared" si="176"/>
        <v>3</v>
      </c>
      <c r="AJ523" s="132">
        <f t="shared" si="177"/>
        <v>0</v>
      </c>
      <c r="AK523" s="128">
        <f t="shared" si="178"/>
        <v>0</v>
      </c>
      <c r="AL523" s="40">
        <f t="shared" si="179"/>
        <v>0</v>
      </c>
      <c r="AM523" s="40">
        <f t="shared" si="180"/>
        <v>0</v>
      </c>
      <c r="AN523" s="40">
        <f t="shared" si="181"/>
        <v>0</v>
      </c>
      <c r="AO523" s="40">
        <f t="shared" si="182"/>
        <v>1</v>
      </c>
      <c r="AP523" s="76">
        <f t="shared" si="183"/>
        <v>0</v>
      </c>
      <c r="AQ523" s="127">
        <f t="shared" si="184"/>
        <v>0</v>
      </c>
      <c r="AR523" s="193">
        <v>0.95</v>
      </c>
      <c r="AS523" s="41">
        <f t="shared" si="185"/>
        <v>0</v>
      </c>
      <c r="AT523" s="146"/>
      <c r="AU523" s="146"/>
      <c r="AV523" s="146"/>
      <c r="AW523" s="146"/>
      <c r="AX523" s="146"/>
      <c r="AY523" s="146"/>
      <c r="AZ523" s="146"/>
      <c r="BA523" s="146"/>
      <c r="BB523" s="146"/>
      <c r="BC523" s="140" t="s">
        <v>1496</v>
      </c>
      <c r="BD523" s="32">
        <v>0</v>
      </c>
    </row>
    <row r="524" spans="1:56" s="152" customFormat="1" ht="162">
      <c r="A524" s="153" t="s">
        <v>1674</v>
      </c>
      <c r="B524" s="146" t="s">
        <v>29</v>
      </c>
      <c r="C524" s="146" t="s">
        <v>511</v>
      </c>
      <c r="D524" s="146">
        <v>113847</v>
      </c>
      <c r="E524" s="146" t="s">
        <v>2361</v>
      </c>
      <c r="F524" s="146" t="s">
        <v>2014</v>
      </c>
      <c r="G524" s="146" t="s">
        <v>1791</v>
      </c>
      <c r="H524" s="146"/>
      <c r="I524" s="146">
        <v>2</v>
      </c>
      <c r="J524" s="146" t="s">
        <v>2368</v>
      </c>
      <c r="K524" s="187">
        <v>14860395.239999998</v>
      </c>
      <c r="L524" s="211">
        <v>8493552.5</v>
      </c>
      <c r="M524" s="211" t="s">
        <v>514</v>
      </c>
      <c r="N524" s="212">
        <v>0.95</v>
      </c>
      <c r="O524" s="213" t="s">
        <v>2363</v>
      </c>
      <c r="P524" s="213">
        <v>0</v>
      </c>
      <c r="Q524" s="211" t="s">
        <v>2364</v>
      </c>
      <c r="R524" s="211" t="s">
        <v>2365</v>
      </c>
      <c r="S524" s="213">
        <v>45256</v>
      </c>
      <c r="T524" s="213">
        <v>45264</v>
      </c>
      <c r="U524" s="213">
        <v>45278</v>
      </c>
      <c r="V524" s="213">
        <v>45287</v>
      </c>
      <c r="W524" s="213">
        <v>45432</v>
      </c>
      <c r="X524" s="211" t="s">
        <v>2366</v>
      </c>
      <c r="Y524" s="211" t="s">
        <v>2369</v>
      </c>
      <c r="Z524" s="131">
        <f t="shared" si="167"/>
        <v>0</v>
      </c>
      <c r="AA524" s="131">
        <f t="shared" si="168"/>
        <v>0</v>
      </c>
      <c r="AB524" s="131">
        <f t="shared" si="169"/>
        <v>0</v>
      </c>
      <c r="AC524" s="131">
        <f t="shared" si="170"/>
        <v>1</v>
      </c>
      <c r="AD524" s="131">
        <f t="shared" si="171"/>
        <v>0</v>
      </c>
      <c r="AE524" s="127">
        <f t="shared" si="172"/>
        <v>0</v>
      </c>
      <c r="AF524" s="131">
        <f t="shared" si="173"/>
        <v>0</v>
      </c>
      <c r="AG524" s="131">
        <f t="shared" si="174"/>
        <v>0</v>
      </c>
      <c r="AH524" s="131">
        <f t="shared" si="175"/>
        <v>0</v>
      </c>
      <c r="AI524" s="131">
        <f t="shared" si="176"/>
        <v>2</v>
      </c>
      <c r="AJ524" s="132">
        <f t="shared" si="177"/>
        <v>0</v>
      </c>
      <c r="AK524" s="128">
        <f t="shared" si="178"/>
        <v>0</v>
      </c>
      <c r="AL524" s="40">
        <f t="shared" si="179"/>
        <v>0</v>
      </c>
      <c r="AM524" s="40">
        <f t="shared" si="180"/>
        <v>0</v>
      </c>
      <c r="AN524" s="40">
        <f t="shared" si="181"/>
        <v>0</v>
      </c>
      <c r="AO524" s="40">
        <f t="shared" si="182"/>
        <v>0</v>
      </c>
      <c r="AP524" s="76">
        <f t="shared" si="183"/>
        <v>0</v>
      </c>
      <c r="AQ524" s="127">
        <f t="shared" si="184"/>
        <v>0</v>
      </c>
      <c r="AR524" s="193">
        <v>0.85</v>
      </c>
      <c r="AS524" s="41">
        <f t="shared" si="185"/>
        <v>9.9999999999999978E-2</v>
      </c>
      <c r="AT524" s="146"/>
      <c r="AU524" s="146"/>
      <c r="AV524" s="146"/>
      <c r="AW524" s="146"/>
      <c r="AX524" s="146"/>
      <c r="AY524" s="146"/>
      <c r="AZ524" s="146"/>
      <c r="BA524" s="146"/>
      <c r="BB524" s="146"/>
      <c r="BC524" s="140" t="s">
        <v>1496</v>
      </c>
      <c r="BD524" s="32">
        <v>1</v>
      </c>
    </row>
    <row r="525" spans="1:56" s="152" customFormat="1" ht="54">
      <c r="A525" s="153" t="s">
        <v>1674</v>
      </c>
      <c r="B525" s="146" t="s">
        <v>29</v>
      </c>
      <c r="C525" s="146" t="s">
        <v>1277</v>
      </c>
      <c r="D525" s="146">
        <v>305683</v>
      </c>
      <c r="E525" s="146" t="s">
        <v>1283</v>
      </c>
      <c r="F525" s="146" t="s">
        <v>1279</v>
      </c>
      <c r="G525" s="146" t="s">
        <v>1791</v>
      </c>
      <c r="H525" s="146">
        <v>1</v>
      </c>
      <c r="I525" s="146">
        <v>3</v>
      </c>
      <c r="J525" s="146" t="s">
        <v>2370</v>
      </c>
      <c r="K525" s="187">
        <v>16488351.52</v>
      </c>
      <c r="L525" s="211">
        <v>12568813.6</v>
      </c>
      <c r="M525" s="211" t="s">
        <v>90</v>
      </c>
      <c r="N525" s="212">
        <v>1</v>
      </c>
      <c r="O525" s="213">
        <v>45580</v>
      </c>
      <c r="P525" s="213">
        <v>45608</v>
      </c>
      <c r="Q525" s="211" t="s">
        <v>2371</v>
      </c>
      <c r="R525" s="211" t="s">
        <v>2372</v>
      </c>
      <c r="S525" s="213">
        <v>45295</v>
      </c>
      <c r="T525" s="213">
        <v>45314</v>
      </c>
      <c r="U525" s="213">
        <v>45329</v>
      </c>
      <c r="V525" s="213">
        <v>45420</v>
      </c>
      <c r="W525" s="213">
        <v>45433</v>
      </c>
      <c r="X525" s="211" t="s">
        <v>2373</v>
      </c>
      <c r="Y525" s="211" t="s">
        <v>90</v>
      </c>
      <c r="Z525" s="131">
        <f t="shared" si="167"/>
        <v>0</v>
      </c>
      <c r="AA525" s="131">
        <f t="shared" si="168"/>
        <v>0</v>
      </c>
      <c r="AB525" s="131">
        <f t="shared" si="169"/>
        <v>0</v>
      </c>
      <c r="AC525" s="131">
        <f t="shared" si="170"/>
        <v>0</v>
      </c>
      <c r="AD525" s="131">
        <f t="shared" si="171"/>
        <v>1</v>
      </c>
      <c r="AE525" s="127">
        <f t="shared" si="172"/>
        <v>0</v>
      </c>
      <c r="AF525" s="131">
        <f t="shared" si="173"/>
        <v>0</v>
      </c>
      <c r="AG525" s="131">
        <f t="shared" si="174"/>
        <v>0</v>
      </c>
      <c r="AH525" s="131">
        <f t="shared" si="175"/>
        <v>0</v>
      </c>
      <c r="AI525" s="131">
        <f t="shared" si="176"/>
        <v>0</v>
      </c>
      <c r="AJ525" s="132">
        <f t="shared" si="177"/>
        <v>3</v>
      </c>
      <c r="AK525" s="128">
        <f t="shared" si="178"/>
        <v>0</v>
      </c>
      <c r="AL525" s="40">
        <f t="shared" si="179"/>
        <v>0</v>
      </c>
      <c r="AM525" s="40">
        <f t="shared" si="180"/>
        <v>0</v>
      </c>
      <c r="AN525" s="40">
        <f t="shared" si="181"/>
        <v>0</v>
      </c>
      <c r="AO525" s="40">
        <f t="shared" si="182"/>
        <v>0</v>
      </c>
      <c r="AP525" s="76">
        <f t="shared" si="183"/>
        <v>1</v>
      </c>
      <c r="AQ525" s="127">
        <f t="shared" si="184"/>
        <v>0</v>
      </c>
      <c r="AR525" s="193">
        <v>1</v>
      </c>
      <c r="AS525" s="41">
        <f t="shared" si="185"/>
        <v>0</v>
      </c>
      <c r="AT525" s="156">
        <v>12.24</v>
      </c>
      <c r="AU525" s="146"/>
      <c r="AV525" s="146"/>
      <c r="AW525" s="146"/>
      <c r="AX525" s="146"/>
      <c r="AY525" s="146"/>
      <c r="AZ525" s="146"/>
      <c r="BA525" s="146"/>
      <c r="BB525" s="146"/>
      <c r="BC525" s="140" t="s">
        <v>1496</v>
      </c>
      <c r="BD525" s="32">
        <v>1</v>
      </c>
    </row>
    <row r="526" spans="1:56" s="152" customFormat="1" ht="72">
      <c r="A526" s="153" t="s">
        <v>1674</v>
      </c>
      <c r="B526" s="146" t="s">
        <v>29</v>
      </c>
      <c r="C526" s="146" t="s">
        <v>519</v>
      </c>
      <c r="D526" s="146">
        <v>111092</v>
      </c>
      <c r="E526" s="146" t="s">
        <v>2374</v>
      </c>
      <c r="F526" s="146" t="s">
        <v>521</v>
      </c>
      <c r="G526" s="146" t="s">
        <v>1770</v>
      </c>
      <c r="H526" s="146">
        <v>1</v>
      </c>
      <c r="I526" s="146">
        <v>4</v>
      </c>
      <c r="J526" s="146" t="s">
        <v>2375</v>
      </c>
      <c r="K526" s="187">
        <v>22120108.859999999</v>
      </c>
      <c r="L526" s="211">
        <v>21858003.57</v>
      </c>
      <c r="M526" s="211" t="s">
        <v>514</v>
      </c>
      <c r="N526" s="212">
        <v>0.5</v>
      </c>
      <c r="O526" s="213">
        <v>45802</v>
      </c>
      <c r="P526" s="213">
        <v>0</v>
      </c>
      <c r="Q526" s="211" t="s">
        <v>2376</v>
      </c>
      <c r="R526" s="211" t="s">
        <v>2377</v>
      </c>
      <c r="S526" s="213">
        <v>45233</v>
      </c>
      <c r="T526" s="213">
        <v>45240</v>
      </c>
      <c r="U526" s="213">
        <v>45251</v>
      </c>
      <c r="V526" s="213">
        <v>45433</v>
      </c>
      <c r="W526" s="213">
        <v>45446</v>
      </c>
      <c r="X526" s="211" t="s">
        <v>2378</v>
      </c>
      <c r="Y526" s="211" t="s">
        <v>2379</v>
      </c>
      <c r="Z526" s="131">
        <f t="shared" si="167"/>
        <v>0</v>
      </c>
      <c r="AA526" s="131">
        <f t="shared" si="168"/>
        <v>0</v>
      </c>
      <c r="AB526" s="131">
        <f t="shared" si="169"/>
        <v>0</v>
      </c>
      <c r="AC526" s="131">
        <f t="shared" si="170"/>
        <v>1</v>
      </c>
      <c r="AD526" s="131">
        <f t="shared" si="171"/>
        <v>0</v>
      </c>
      <c r="AE526" s="127">
        <f t="shared" si="172"/>
        <v>0</v>
      </c>
      <c r="AF526" s="131">
        <f t="shared" si="173"/>
        <v>0</v>
      </c>
      <c r="AG526" s="131">
        <f t="shared" si="174"/>
        <v>0</v>
      </c>
      <c r="AH526" s="131">
        <f t="shared" si="175"/>
        <v>0</v>
      </c>
      <c r="AI526" s="131">
        <f t="shared" si="176"/>
        <v>4</v>
      </c>
      <c r="AJ526" s="132">
        <f t="shared" si="177"/>
        <v>0</v>
      </c>
      <c r="AK526" s="128">
        <f t="shared" si="178"/>
        <v>0</v>
      </c>
      <c r="AL526" s="40">
        <f t="shared" si="179"/>
        <v>0</v>
      </c>
      <c r="AM526" s="40">
        <f t="shared" si="180"/>
        <v>0</v>
      </c>
      <c r="AN526" s="40">
        <f t="shared" si="181"/>
        <v>0</v>
      </c>
      <c r="AO526" s="40">
        <f t="shared" si="182"/>
        <v>1</v>
      </c>
      <c r="AP526" s="76">
        <f t="shared" si="183"/>
        <v>0</v>
      </c>
      <c r="AQ526" s="127">
        <f t="shared" si="184"/>
        <v>0</v>
      </c>
      <c r="AR526" s="193">
        <v>0.5</v>
      </c>
      <c r="AS526" s="41">
        <f t="shared" si="185"/>
        <v>0</v>
      </c>
      <c r="AT526" s="146"/>
      <c r="AU526" s="146"/>
      <c r="AV526" s="146"/>
      <c r="AW526" s="146"/>
      <c r="AX526" s="146"/>
      <c r="AY526" s="146"/>
      <c r="AZ526" s="146"/>
      <c r="BA526" s="146"/>
      <c r="BB526" s="146"/>
      <c r="BC526" s="140" t="s">
        <v>1496</v>
      </c>
      <c r="BD526" s="32">
        <v>1</v>
      </c>
    </row>
    <row r="527" spans="1:56" s="152" customFormat="1" ht="72">
      <c r="A527" s="153" t="s">
        <v>1674</v>
      </c>
      <c r="B527" s="146" t="s">
        <v>29</v>
      </c>
      <c r="C527" s="146" t="s">
        <v>2380</v>
      </c>
      <c r="D527" s="146">
        <v>128131</v>
      </c>
      <c r="E527" s="146" t="s">
        <v>2381</v>
      </c>
      <c r="F527" s="146" t="s">
        <v>2382</v>
      </c>
      <c r="G527" s="146" t="s">
        <v>1676</v>
      </c>
      <c r="H527" s="146">
        <v>1</v>
      </c>
      <c r="I527" s="146">
        <v>2</v>
      </c>
      <c r="J527" s="146" t="s">
        <v>166</v>
      </c>
      <c r="K527" s="187">
        <v>15851835.729999999</v>
      </c>
      <c r="L527" s="211">
        <v>12555775.140000001</v>
      </c>
      <c r="M527" s="211" t="s">
        <v>90</v>
      </c>
      <c r="N527" s="212">
        <v>1</v>
      </c>
      <c r="O527" s="213">
        <v>45667</v>
      </c>
      <c r="P527" s="213">
        <v>45700</v>
      </c>
      <c r="Q527" s="211" t="s">
        <v>2383</v>
      </c>
      <c r="R527" s="211" t="s">
        <v>2383</v>
      </c>
      <c r="S527" s="213">
        <v>45258</v>
      </c>
      <c r="T527" s="213">
        <v>45266</v>
      </c>
      <c r="U527" s="213">
        <v>45280</v>
      </c>
      <c r="V527" s="213">
        <v>45317</v>
      </c>
      <c r="W527" s="213">
        <v>45443</v>
      </c>
      <c r="X527" s="211" t="s">
        <v>2384</v>
      </c>
      <c r="Y527" s="211" t="s">
        <v>90</v>
      </c>
      <c r="Z527" s="131">
        <f t="shared" si="167"/>
        <v>0</v>
      </c>
      <c r="AA527" s="131">
        <f t="shared" si="168"/>
        <v>0</v>
      </c>
      <c r="AB527" s="131">
        <f t="shared" si="169"/>
        <v>0</v>
      </c>
      <c r="AC527" s="131">
        <f t="shared" si="170"/>
        <v>0</v>
      </c>
      <c r="AD527" s="131">
        <f t="shared" si="171"/>
        <v>1</v>
      </c>
      <c r="AE527" s="127">
        <f t="shared" si="172"/>
        <v>0</v>
      </c>
      <c r="AF527" s="131">
        <f t="shared" si="173"/>
        <v>0</v>
      </c>
      <c r="AG527" s="131">
        <f t="shared" si="174"/>
        <v>0</v>
      </c>
      <c r="AH527" s="131">
        <f t="shared" si="175"/>
        <v>0</v>
      </c>
      <c r="AI527" s="131">
        <f t="shared" si="176"/>
        <v>0</v>
      </c>
      <c r="AJ527" s="132">
        <f t="shared" si="177"/>
        <v>2</v>
      </c>
      <c r="AK527" s="128">
        <f t="shared" si="178"/>
        <v>0</v>
      </c>
      <c r="AL527" s="40">
        <f t="shared" si="179"/>
        <v>0</v>
      </c>
      <c r="AM527" s="40">
        <f t="shared" si="180"/>
        <v>0</v>
      </c>
      <c r="AN527" s="40">
        <f t="shared" si="181"/>
        <v>0</v>
      </c>
      <c r="AO527" s="40">
        <f t="shared" si="182"/>
        <v>0</v>
      </c>
      <c r="AP527" s="76">
        <f t="shared" si="183"/>
        <v>1</v>
      </c>
      <c r="AQ527" s="127">
        <f t="shared" si="184"/>
        <v>0</v>
      </c>
      <c r="AR527" s="193">
        <v>1</v>
      </c>
      <c r="AS527" s="41">
        <f t="shared" si="185"/>
        <v>0</v>
      </c>
      <c r="AT527" s="40">
        <v>2.25</v>
      </c>
      <c r="AU527" s="146"/>
      <c r="AV527" s="146"/>
      <c r="AW527" s="146"/>
      <c r="AX527" s="146"/>
      <c r="AY527" s="146"/>
      <c r="AZ527" s="146"/>
      <c r="BA527" s="146"/>
      <c r="BB527" s="146"/>
      <c r="BC527" s="140" t="s">
        <v>1496</v>
      </c>
      <c r="BD527" s="32">
        <v>1</v>
      </c>
    </row>
    <row r="528" spans="1:56" s="152" customFormat="1" ht="54">
      <c r="A528" s="153" t="s">
        <v>1674</v>
      </c>
      <c r="B528" s="146" t="s">
        <v>29</v>
      </c>
      <c r="C528" s="146" t="s">
        <v>2385</v>
      </c>
      <c r="D528" s="146">
        <v>501853</v>
      </c>
      <c r="E528" s="146" t="s">
        <v>2386</v>
      </c>
      <c r="F528" s="146" t="s">
        <v>2387</v>
      </c>
      <c r="G528" s="146" t="s">
        <v>1791</v>
      </c>
      <c r="H528" s="146">
        <v>1</v>
      </c>
      <c r="I528" s="146"/>
      <c r="J528" s="146" t="s">
        <v>1779</v>
      </c>
      <c r="K528" s="187">
        <v>18241095.239999998</v>
      </c>
      <c r="L528" s="211">
        <v>14778549.810000001</v>
      </c>
      <c r="M528" s="211" t="s">
        <v>514</v>
      </c>
      <c r="N528" s="212">
        <v>0.9</v>
      </c>
      <c r="O528" s="213">
        <v>45754</v>
      </c>
      <c r="P528" s="213">
        <v>0</v>
      </c>
      <c r="Q528" s="211" t="s">
        <v>2388</v>
      </c>
      <c r="R528" s="211" t="s">
        <v>2388</v>
      </c>
      <c r="S528" s="213">
        <v>45259</v>
      </c>
      <c r="T528" s="213">
        <v>45267</v>
      </c>
      <c r="U528" s="213">
        <v>45279</v>
      </c>
      <c r="V528" s="213">
        <v>45279</v>
      </c>
      <c r="W528" s="213">
        <v>45544</v>
      </c>
      <c r="X528" s="211" t="s">
        <v>2389</v>
      </c>
      <c r="Y528" s="211" t="s">
        <v>2390</v>
      </c>
      <c r="Z528" s="131">
        <f t="shared" si="167"/>
        <v>0</v>
      </c>
      <c r="AA528" s="131">
        <f t="shared" si="168"/>
        <v>0</v>
      </c>
      <c r="AB528" s="131">
        <f t="shared" si="169"/>
        <v>0</v>
      </c>
      <c r="AC528" s="131">
        <f t="shared" si="170"/>
        <v>1</v>
      </c>
      <c r="AD528" s="131">
        <f t="shared" si="171"/>
        <v>0</v>
      </c>
      <c r="AE528" s="127">
        <f t="shared" si="172"/>
        <v>0</v>
      </c>
      <c r="AF528" s="131">
        <f t="shared" si="173"/>
        <v>0</v>
      </c>
      <c r="AG528" s="131">
        <f t="shared" si="174"/>
        <v>0</v>
      </c>
      <c r="AH528" s="131">
        <f t="shared" si="175"/>
        <v>0</v>
      </c>
      <c r="AI528" s="131">
        <f t="shared" si="176"/>
        <v>0</v>
      </c>
      <c r="AJ528" s="132">
        <f t="shared" si="177"/>
        <v>0</v>
      </c>
      <c r="AK528" s="128">
        <f t="shared" si="178"/>
        <v>0</v>
      </c>
      <c r="AL528" s="40">
        <f t="shared" si="179"/>
        <v>0</v>
      </c>
      <c r="AM528" s="40">
        <f t="shared" si="180"/>
        <v>0</v>
      </c>
      <c r="AN528" s="40">
        <f t="shared" si="181"/>
        <v>0</v>
      </c>
      <c r="AO528" s="40">
        <f t="shared" si="182"/>
        <v>1</v>
      </c>
      <c r="AP528" s="76">
        <f t="shared" si="183"/>
        <v>0</v>
      </c>
      <c r="AQ528" s="127">
        <f t="shared" si="184"/>
        <v>0</v>
      </c>
      <c r="AR528" s="193">
        <v>0.85</v>
      </c>
      <c r="AS528" s="41">
        <f t="shared" si="185"/>
        <v>5.0000000000000044E-2</v>
      </c>
      <c r="AT528" s="146"/>
      <c r="AU528" s="146"/>
      <c r="AV528" s="146"/>
      <c r="AW528" s="146"/>
      <c r="AX528" s="146"/>
      <c r="AY528" s="146"/>
      <c r="AZ528" s="146"/>
      <c r="BA528" s="146"/>
      <c r="BB528" s="146"/>
      <c r="BC528" s="140" t="s">
        <v>1496</v>
      </c>
      <c r="BD528" s="32">
        <v>1</v>
      </c>
    </row>
    <row r="529" spans="1:56" s="152" customFormat="1" ht="72">
      <c r="A529" s="153" t="s">
        <v>1674</v>
      </c>
      <c r="B529" s="146" t="s">
        <v>29</v>
      </c>
      <c r="C529" s="146" t="s">
        <v>839</v>
      </c>
      <c r="D529" s="146">
        <v>127568</v>
      </c>
      <c r="E529" s="146" t="s">
        <v>2391</v>
      </c>
      <c r="F529" s="146" t="s">
        <v>2392</v>
      </c>
      <c r="G529" s="146" t="s">
        <v>1791</v>
      </c>
      <c r="H529" s="146">
        <v>1</v>
      </c>
      <c r="I529" s="146">
        <v>2</v>
      </c>
      <c r="J529" s="146" t="s">
        <v>166</v>
      </c>
      <c r="K529" s="187">
        <v>16544911.02</v>
      </c>
      <c r="L529" s="211">
        <v>16369981.76</v>
      </c>
      <c r="M529" s="211" t="s">
        <v>514</v>
      </c>
      <c r="N529" s="212">
        <v>0.95</v>
      </c>
      <c r="O529" s="213">
        <v>45370</v>
      </c>
      <c r="P529" s="213">
        <v>0</v>
      </c>
      <c r="Q529" s="211" t="s">
        <v>2393</v>
      </c>
      <c r="R529" s="211" t="s">
        <v>2394</v>
      </c>
      <c r="S529" s="213">
        <v>45307</v>
      </c>
      <c r="T529" s="213">
        <v>45315</v>
      </c>
      <c r="U529" s="213">
        <v>45327</v>
      </c>
      <c r="V529" s="213">
        <v>45375</v>
      </c>
      <c r="W529" s="213">
        <v>45495</v>
      </c>
      <c r="X529" s="211" t="s">
        <v>2395</v>
      </c>
      <c r="Y529" s="211" t="s">
        <v>2396</v>
      </c>
      <c r="Z529" s="131">
        <f t="shared" si="167"/>
        <v>0</v>
      </c>
      <c r="AA529" s="131">
        <f t="shared" si="168"/>
        <v>0</v>
      </c>
      <c r="AB529" s="131">
        <f t="shared" si="169"/>
        <v>0</v>
      </c>
      <c r="AC529" s="131">
        <f t="shared" si="170"/>
        <v>1</v>
      </c>
      <c r="AD529" s="131">
        <f t="shared" si="171"/>
        <v>0</v>
      </c>
      <c r="AE529" s="127">
        <f t="shared" si="172"/>
        <v>0</v>
      </c>
      <c r="AF529" s="131">
        <f t="shared" si="173"/>
        <v>0</v>
      </c>
      <c r="AG529" s="131">
        <f t="shared" si="174"/>
        <v>0</v>
      </c>
      <c r="AH529" s="131">
        <f t="shared" si="175"/>
        <v>0</v>
      </c>
      <c r="AI529" s="131">
        <f t="shared" si="176"/>
        <v>2</v>
      </c>
      <c r="AJ529" s="132">
        <f t="shared" si="177"/>
        <v>0</v>
      </c>
      <c r="AK529" s="128">
        <f t="shared" si="178"/>
        <v>0</v>
      </c>
      <c r="AL529" s="40">
        <f t="shared" si="179"/>
        <v>0</v>
      </c>
      <c r="AM529" s="40">
        <f t="shared" si="180"/>
        <v>0</v>
      </c>
      <c r="AN529" s="40">
        <f t="shared" si="181"/>
        <v>0</v>
      </c>
      <c r="AO529" s="40">
        <f t="shared" si="182"/>
        <v>1</v>
      </c>
      <c r="AP529" s="76">
        <f t="shared" si="183"/>
        <v>0</v>
      </c>
      <c r="AQ529" s="127">
        <f t="shared" si="184"/>
        <v>0</v>
      </c>
      <c r="AR529" s="193">
        <v>0.85</v>
      </c>
      <c r="AS529" s="41">
        <f t="shared" si="185"/>
        <v>9.9999999999999978E-2</v>
      </c>
      <c r="AT529" s="146"/>
      <c r="AU529" s="146"/>
      <c r="AV529" s="146"/>
      <c r="AW529" s="146"/>
      <c r="AX529" s="146"/>
      <c r="AY529" s="146"/>
      <c r="AZ529" s="146"/>
      <c r="BA529" s="146"/>
      <c r="BB529" s="146"/>
      <c r="BC529" s="140" t="s">
        <v>1411</v>
      </c>
      <c r="BD529" s="32">
        <v>1</v>
      </c>
    </row>
    <row r="530" spans="1:56" s="152" customFormat="1" ht="72">
      <c r="A530" s="153" t="s">
        <v>1674</v>
      </c>
      <c r="B530" s="146" t="s">
        <v>29</v>
      </c>
      <c r="C530" s="146" t="s">
        <v>846</v>
      </c>
      <c r="D530" s="146">
        <v>201506</v>
      </c>
      <c r="E530" s="146" t="s">
        <v>2397</v>
      </c>
      <c r="F530" s="146" t="s">
        <v>2398</v>
      </c>
      <c r="G530" s="146" t="s">
        <v>1770</v>
      </c>
      <c r="H530" s="146">
        <v>1</v>
      </c>
      <c r="I530" s="146">
        <v>2</v>
      </c>
      <c r="J530" s="146" t="s">
        <v>2399</v>
      </c>
      <c r="K530" s="187">
        <v>17917491.260000002</v>
      </c>
      <c r="L530" s="211">
        <v>14458743.76</v>
      </c>
      <c r="M530" s="211" t="s">
        <v>90</v>
      </c>
      <c r="N530" s="212">
        <v>1</v>
      </c>
      <c r="O530" s="213">
        <v>45613</v>
      </c>
      <c r="P530" s="213">
        <v>45644</v>
      </c>
      <c r="Q530" s="211" t="s">
        <v>2400</v>
      </c>
      <c r="R530" s="211">
        <v>4919317</v>
      </c>
      <c r="S530" s="213">
        <v>45308</v>
      </c>
      <c r="T530" s="213">
        <v>45315</v>
      </c>
      <c r="U530" s="213">
        <v>45327</v>
      </c>
      <c r="V530" s="213">
        <v>45343</v>
      </c>
      <c r="W530" s="213">
        <v>45456</v>
      </c>
      <c r="X530" s="211" t="s">
        <v>2401</v>
      </c>
      <c r="Y530" s="211" t="s">
        <v>2402</v>
      </c>
      <c r="Z530" s="131">
        <f t="shared" si="167"/>
        <v>0</v>
      </c>
      <c r="AA530" s="131">
        <f t="shared" si="168"/>
        <v>0</v>
      </c>
      <c r="AB530" s="131">
        <f t="shared" si="169"/>
        <v>0</v>
      </c>
      <c r="AC530" s="131">
        <f t="shared" si="170"/>
        <v>0</v>
      </c>
      <c r="AD530" s="131">
        <f t="shared" si="171"/>
        <v>1</v>
      </c>
      <c r="AE530" s="127">
        <f t="shared" si="172"/>
        <v>0</v>
      </c>
      <c r="AF530" s="131">
        <f t="shared" si="173"/>
        <v>0</v>
      </c>
      <c r="AG530" s="131">
        <f t="shared" si="174"/>
        <v>0</v>
      </c>
      <c r="AH530" s="131">
        <f t="shared" si="175"/>
        <v>0</v>
      </c>
      <c r="AI530" s="131">
        <f t="shared" si="176"/>
        <v>0</v>
      </c>
      <c r="AJ530" s="132">
        <f t="shared" si="177"/>
        <v>2</v>
      </c>
      <c r="AK530" s="128">
        <f t="shared" si="178"/>
        <v>0</v>
      </c>
      <c r="AL530" s="40">
        <f t="shared" si="179"/>
        <v>0</v>
      </c>
      <c r="AM530" s="40">
        <f t="shared" si="180"/>
        <v>0</v>
      </c>
      <c r="AN530" s="40">
        <f t="shared" si="181"/>
        <v>0</v>
      </c>
      <c r="AO530" s="40">
        <f t="shared" si="182"/>
        <v>0</v>
      </c>
      <c r="AP530" s="76">
        <f t="shared" si="183"/>
        <v>1</v>
      </c>
      <c r="AQ530" s="127">
        <f t="shared" si="184"/>
        <v>0</v>
      </c>
      <c r="AR530" s="193">
        <v>1</v>
      </c>
      <c r="AS530" s="41">
        <f t="shared" si="185"/>
        <v>0</v>
      </c>
      <c r="AT530" s="40">
        <v>2.25</v>
      </c>
      <c r="AU530" s="146"/>
      <c r="AV530" s="146"/>
      <c r="AW530" s="146"/>
      <c r="AX530" s="146"/>
      <c r="AY530" s="146"/>
      <c r="AZ530" s="146"/>
      <c r="BA530" s="146"/>
      <c r="BB530" s="146"/>
      <c r="BC530" s="140" t="s">
        <v>1496</v>
      </c>
      <c r="BD530" s="32">
        <v>1</v>
      </c>
    </row>
    <row r="531" spans="1:56" s="152" customFormat="1" ht="72">
      <c r="A531" s="153" t="s">
        <v>1674</v>
      </c>
      <c r="B531" s="146" t="s">
        <v>29</v>
      </c>
      <c r="C531" s="146" t="s">
        <v>846</v>
      </c>
      <c r="D531" s="146">
        <v>201503</v>
      </c>
      <c r="E531" s="146" t="s">
        <v>2403</v>
      </c>
      <c r="F531" s="146" t="s">
        <v>2404</v>
      </c>
      <c r="G531" s="146" t="s">
        <v>1791</v>
      </c>
      <c r="H531" s="146">
        <v>1</v>
      </c>
      <c r="I531" s="146">
        <v>2</v>
      </c>
      <c r="J531" s="146" t="s">
        <v>2399</v>
      </c>
      <c r="K531" s="187">
        <v>16902227.109999999</v>
      </c>
      <c r="L531" s="211">
        <v>13216388.970000001</v>
      </c>
      <c r="M531" s="211" t="s">
        <v>90</v>
      </c>
      <c r="N531" s="212">
        <v>1</v>
      </c>
      <c r="O531" s="213">
        <v>45613</v>
      </c>
      <c r="P531" s="213">
        <v>45736</v>
      </c>
      <c r="Q531" s="211" t="s">
        <v>2405</v>
      </c>
      <c r="R531" s="211">
        <v>4919350</v>
      </c>
      <c r="S531" s="213">
        <v>45308</v>
      </c>
      <c r="T531" s="213">
        <v>45315</v>
      </c>
      <c r="U531" s="213">
        <v>45327</v>
      </c>
      <c r="V531" s="213">
        <v>45343</v>
      </c>
      <c r="W531" s="213">
        <v>45456</v>
      </c>
      <c r="X531" s="211" t="s">
        <v>2406</v>
      </c>
      <c r="Y531" s="211" t="s">
        <v>2407</v>
      </c>
      <c r="Z531" s="131">
        <f t="shared" si="167"/>
        <v>0</v>
      </c>
      <c r="AA531" s="131">
        <f t="shared" si="168"/>
        <v>0</v>
      </c>
      <c r="AB531" s="131">
        <f t="shared" si="169"/>
        <v>0</v>
      </c>
      <c r="AC531" s="131">
        <f t="shared" si="170"/>
        <v>0</v>
      </c>
      <c r="AD531" s="131">
        <f t="shared" si="171"/>
        <v>1</v>
      </c>
      <c r="AE531" s="127">
        <f t="shared" si="172"/>
        <v>0</v>
      </c>
      <c r="AF531" s="131">
        <f t="shared" si="173"/>
        <v>0</v>
      </c>
      <c r="AG531" s="131">
        <f t="shared" si="174"/>
        <v>0</v>
      </c>
      <c r="AH531" s="131">
        <f t="shared" si="175"/>
        <v>0</v>
      </c>
      <c r="AI531" s="131">
        <f t="shared" si="176"/>
        <v>0</v>
      </c>
      <c r="AJ531" s="132">
        <f t="shared" si="177"/>
        <v>2</v>
      </c>
      <c r="AK531" s="128">
        <f t="shared" si="178"/>
        <v>0</v>
      </c>
      <c r="AL531" s="40">
        <f t="shared" si="179"/>
        <v>0</v>
      </c>
      <c r="AM531" s="40">
        <f t="shared" si="180"/>
        <v>0</v>
      </c>
      <c r="AN531" s="40">
        <f t="shared" si="181"/>
        <v>0</v>
      </c>
      <c r="AO531" s="40">
        <f t="shared" si="182"/>
        <v>0</v>
      </c>
      <c r="AP531" s="76">
        <f t="shared" si="183"/>
        <v>1</v>
      </c>
      <c r="AQ531" s="127">
        <f t="shared" si="184"/>
        <v>0</v>
      </c>
      <c r="AR531" s="193">
        <v>1</v>
      </c>
      <c r="AS531" s="41">
        <f t="shared" si="185"/>
        <v>0</v>
      </c>
      <c r="AT531" s="156">
        <v>4.25</v>
      </c>
      <c r="AU531" s="146"/>
      <c r="AV531" s="146"/>
      <c r="AW531" s="146"/>
      <c r="AX531" s="146"/>
      <c r="AY531" s="146"/>
      <c r="AZ531" s="146"/>
      <c r="BA531" s="146"/>
      <c r="BB531" s="146"/>
      <c r="BC531" s="140" t="s">
        <v>1411</v>
      </c>
      <c r="BD531" s="32">
        <v>1</v>
      </c>
    </row>
    <row r="532" spans="1:56" s="152" customFormat="1" ht="54">
      <c r="A532" s="153" t="s">
        <v>1674</v>
      </c>
      <c r="B532" s="146" t="s">
        <v>29</v>
      </c>
      <c r="C532" s="146" t="s">
        <v>2408</v>
      </c>
      <c r="D532" s="146">
        <v>238501</v>
      </c>
      <c r="E532" s="146" t="s">
        <v>2409</v>
      </c>
      <c r="F532" s="146" t="s">
        <v>2410</v>
      </c>
      <c r="G532" s="146" t="s">
        <v>1770</v>
      </c>
      <c r="H532" s="146">
        <v>1</v>
      </c>
      <c r="I532" s="146">
        <v>2</v>
      </c>
      <c r="J532" s="146" t="s">
        <v>2411</v>
      </c>
      <c r="K532" s="187">
        <v>15701425.949999999</v>
      </c>
      <c r="L532" s="211">
        <v>13445916.109999999</v>
      </c>
      <c r="M532" s="211" t="s">
        <v>90</v>
      </c>
      <c r="N532" s="212">
        <v>1</v>
      </c>
      <c r="O532" s="213">
        <v>45575</v>
      </c>
      <c r="P532" s="213">
        <v>45635</v>
      </c>
      <c r="Q532" s="211" t="s">
        <v>929</v>
      </c>
      <c r="R532" s="211" t="s">
        <v>929</v>
      </c>
      <c r="S532" s="213">
        <v>45619</v>
      </c>
      <c r="T532" s="213">
        <v>45626</v>
      </c>
      <c r="U532" s="213">
        <v>45274</v>
      </c>
      <c r="V532" s="213">
        <v>45415</v>
      </c>
      <c r="W532" s="213">
        <v>45422</v>
      </c>
      <c r="X532" s="211" t="s">
        <v>2412</v>
      </c>
      <c r="Y532" s="211" t="s">
        <v>2413</v>
      </c>
      <c r="Z532" s="131">
        <f t="shared" si="167"/>
        <v>0</v>
      </c>
      <c r="AA532" s="131">
        <f t="shared" si="168"/>
        <v>0</v>
      </c>
      <c r="AB532" s="131">
        <f t="shared" si="169"/>
        <v>0</v>
      </c>
      <c r="AC532" s="131">
        <f t="shared" si="170"/>
        <v>0</v>
      </c>
      <c r="AD532" s="131">
        <f t="shared" si="171"/>
        <v>1</v>
      </c>
      <c r="AE532" s="127">
        <f t="shared" si="172"/>
        <v>0</v>
      </c>
      <c r="AF532" s="131">
        <f t="shared" si="173"/>
        <v>0</v>
      </c>
      <c r="AG532" s="131">
        <f t="shared" si="174"/>
        <v>0</v>
      </c>
      <c r="AH532" s="131">
        <f t="shared" si="175"/>
        <v>0</v>
      </c>
      <c r="AI532" s="131">
        <f t="shared" si="176"/>
        <v>0</v>
      </c>
      <c r="AJ532" s="132">
        <f t="shared" si="177"/>
        <v>2</v>
      </c>
      <c r="AK532" s="128">
        <f t="shared" si="178"/>
        <v>0</v>
      </c>
      <c r="AL532" s="40">
        <f t="shared" si="179"/>
        <v>0</v>
      </c>
      <c r="AM532" s="40">
        <f t="shared" si="180"/>
        <v>0</v>
      </c>
      <c r="AN532" s="40">
        <f t="shared" si="181"/>
        <v>0</v>
      </c>
      <c r="AO532" s="40">
        <f t="shared" si="182"/>
        <v>0</v>
      </c>
      <c r="AP532" s="76">
        <f t="shared" si="183"/>
        <v>1</v>
      </c>
      <c r="AQ532" s="127">
        <f t="shared" si="184"/>
        <v>0</v>
      </c>
      <c r="AR532" s="193">
        <v>1</v>
      </c>
      <c r="AS532" s="41">
        <f t="shared" si="185"/>
        <v>0</v>
      </c>
      <c r="AT532" s="40">
        <v>2.25</v>
      </c>
      <c r="AU532" s="146"/>
      <c r="AV532" s="146"/>
      <c r="AW532" s="146"/>
      <c r="AX532" s="146"/>
      <c r="AY532" s="146"/>
      <c r="AZ532" s="146"/>
      <c r="BA532" s="146"/>
      <c r="BB532" s="146"/>
      <c r="BC532" s="140" t="s">
        <v>1411</v>
      </c>
      <c r="BD532" s="32">
        <v>1</v>
      </c>
    </row>
    <row r="533" spans="1:56" s="152" customFormat="1" ht="72">
      <c r="A533" s="153" t="s">
        <v>1674</v>
      </c>
      <c r="B533" s="146" t="s">
        <v>29</v>
      </c>
      <c r="C533" s="146" t="s">
        <v>850</v>
      </c>
      <c r="D533" s="146">
        <v>128188</v>
      </c>
      <c r="E533" s="146" t="s">
        <v>2414</v>
      </c>
      <c r="F533" s="146" t="s">
        <v>852</v>
      </c>
      <c r="G533" s="146" t="s">
        <v>1791</v>
      </c>
      <c r="H533" s="146">
        <v>1</v>
      </c>
      <c r="I533" s="146">
        <v>3</v>
      </c>
      <c r="J533" s="146" t="s">
        <v>1646</v>
      </c>
      <c r="K533" s="187">
        <v>18361158.829999998</v>
      </c>
      <c r="L533" s="211">
        <v>18151162.879999999</v>
      </c>
      <c r="M533" s="211" t="s">
        <v>151</v>
      </c>
      <c r="N533" s="212">
        <v>1</v>
      </c>
      <c r="O533" s="213">
        <v>45625</v>
      </c>
      <c r="P533" s="213">
        <v>45655</v>
      </c>
      <c r="Q533" s="211" t="s">
        <v>2415</v>
      </c>
      <c r="R533" s="211" t="s">
        <v>2415</v>
      </c>
      <c r="S533" s="213">
        <v>45252</v>
      </c>
      <c r="T533" s="213">
        <v>45259</v>
      </c>
      <c r="U533" s="213">
        <v>45275</v>
      </c>
      <c r="V533" s="213">
        <v>45293</v>
      </c>
      <c r="W533" s="213">
        <v>45470</v>
      </c>
      <c r="X533" s="211" t="s">
        <v>2416</v>
      </c>
      <c r="Y533" s="211" t="s">
        <v>2417</v>
      </c>
      <c r="Z533" s="131">
        <f t="shared" si="167"/>
        <v>0</v>
      </c>
      <c r="AA533" s="131">
        <f t="shared" si="168"/>
        <v>0</v>
      </c>
      <c r="AB533" s="131">
        <f t="shared" si="169"/>
        <v>0</v>
      </c>
      <c r="AC533" s="131">
        <f t="shared" si="170"/>
        <v>0</v>
      </c>
      <c r="AD533" s="131">
        <f t="shared" si="171"/>
        <v>1</v>
      </c>
      <c r="AE533" s="127">
        <f t="shared" si="172"/>
        <v>0</v>
      </c>
      <c r="AF533" s="131">
        <f t="shared" si="173"/>
        <v>0</v>
      </c>
      <c r="AG533" s="131">
        <f t="shared" si="174"/>
        <v>0</v>
      </c>
      <c r="AH533" s="131">
        <f t="shared" si="175"/>
        <v>0</v>
      </c>
      <c r="AI533" s="131">
        <f t="shared" si="176"/>
        <v>0</v>
      </c>
      <c r="AJ533" s="132">
        <f t="shared" si="177"/>
        <v>3</v>
      </c>
      <c r="AK533" s="128">
        <f t="shared" si="178"/>
        <v>0</v>
      </c>
      <c r="AL533" s="40">
        <f t="shared" si="179"/>
        <v>0</v>
      </c>
      <c r="AM533" s="40">
        <f t="shared" si="180"/>
        <v>0</v>
      </c>
      <c r="AN533" s="40">
        <f t="shared" si="181"/>
        <v>0</v>
      </c>
      <c r="AO533" s="40">
        <f t="shared" si="182"/>
        <v>0</v>
      </c>
      <c r="AP533" s="76">
        <f t="shared" si="183"/>
        <v>1</v>
      </c>
      <c r="AQ533" s="127">
        <f t="shared" si="184"/>
        <v>0</v>
      </c>
      <c r="AR533" s="193">
        <v>1</v>
      </c>
      <c r="AS533" s="41">
        <f t="shared" si="185"/>
        <v>0</v>
      </c>
      <c r="AT533" s="156">
        <v>12.24</v>
      </c>
      <c r="AU533" s="146"/>
      <c r="AV533" s="146"/>
      <c r="AW533" s="146"/>
      <c r="AX533" s="146"/>
      <c r="AY533" s="146"/>
      <c r="AZ533" s="146"/>
      <c r="BA533" s="146"/>
      <c r="BB533" s="146"/>
      <c r="BC533" s="140" t="s">
        <v>1701</v>
      </c>
      <c r="BD533" s="32">
        <v>1</v>
      </c>
    </row>
    <row r="534" spans="1:56" s="152" customFormat="1" ht="72">
      <c r="A534" s="153" t="s">
        <v>1674</v>
      </c>
      <c r="B534" s="146" t="s">
        <v>29</v>
      </c>
      <c r="C534" s="146" t="s">
        <v>2418</v>
      </c>
      <c r="D534" s="146">
        <v>128223</v>
      </c>
      <c r="E534" s="146" t="s">
        <v>2419</v>
      </c>
      <c r="F534" s="146" t="s">
        <v>2420</v>
      </c>
      <c r="G534" s="146" t="s">
        <v>1791</v>
      </c>
      <c r="H534" s="146">
        <v>1</v>
      </c>
      <c r="I534" s="146">
        <v>4</v>
      </c>
      <c r="J534" s="146" t="s">
        <v>2421</v>
      </c>
      <c r="K534" s="187">
        <v>19993368.259999998</v>
      </c>
      <c r="L534" s="211">
        <v>19397245.16</v>
      </c>
      <c r="M534" s="211" t="s">
        <v>90</v>
      </c>
      <c r="N534" s="212">
        <v>1</v>
      </c>
      <c r="O534" s="213">
        <v>45652</v>
      </c>
      <c r="P534" s="213">
        <v>45691</v>
      </c>
      <c r="Q534" s="211" t="s">
        <v>2422</v>
      </c>
      <c r="R534" s="211" t="s">
        <v>649</v>
      </c>
      <c r="S534" s="213">
        <v>45619</v>
      </c>
      <c r="T534" s="213">
        <v>45626</v>
      </c>
      <c r="U534" s="213">
        <v>45272</v>
      </c>
      <c r="V534" s="213">
        <v>45280</v>
      </c>
      <c r="W534" s="213">
        <v>45477</v>
      </c>
      <c r="X534" s="211" t="s">
        <v>2423</v>
      </c>
      <c r="Y534" s="211" t="s">
        <v>90</v>
      </c>
      <c r="Z534" s="131">
        <f t="shared" si="167"/>
        <v>0</v>
      </c>
      <c r="AA534" s="131">
        <f t="shared" si="168"/>
        <v>0</v>
      </c>
      <c r="AB534" s="131">
        <f t="shared" si="169"/>
        <v>0</v>
      </c>
      <c r="AC534" s="131">
        <f t="shared" si="170"/>
        <v>0</v>
      </c>
      <c r="AD534" s="131">
        <f t="shared" si="171"/>
        <v>1</v>
      </c>
      <c r="AE534" s="127">
        <f t="shared" si="172"/>
        <v>0</v>
      </c>
      <c r="AF534" s="131">
        <f t="shared" si="173"/>
        <v>0</v>
      </c>
      <c r="AG534" s="131">
        <f t="shared" si="174"/>
        <v>0</v>
      </c>
      <c r="AH534" s="131">
        <f t="shared" si="175"/>
        <v>0</v>
      </c>
      <c r="AI534" s="131">
        <f t="shared" si="176"/>
        <v>0</v>
      </c>
      <c r="AJ534" s="132">
        <f t="shared" si="177"/>
        <v>4</v>
      </c>
      <c r="AK534" s="128">
        <f t="shared" si="178"/>
        <v>0</v>
      </c>
      <c r="AL534" s="40">
        <f t="shared" si="179"/>
        <v>0</v>
      </c>
      <c r="AM534" s="40">
        <f t="shared" si="180"/>
        <v>0</v>
      </c>
      <c r="AN534" s="40">
        <f t="shared" si="181"/>
        <v>0</v>
      </c>
      <c r="AO534" s="40">
        <f t="shared" si="182"/>
        <v>0</v>
      </c>
      <c r="AP534" s="76">
        <f t="shared" si="183"/>
        <v>1</v>
      </c>
      <c r="AQ534" s="127">
        <f t="shared" si="184"/>
        <v>0</v>
      </c>
      <c r="AR534" s="193">
        <v>1</v>
      </c>
      <c r="AS534" s="41">
        <f t="shared" si="185"/>
        <v>0</v>
      </c>
      <c r="AT534" s="146">
        <v>3.25</v>
      </c>
      <c r="AU534" s="146"/>
      <c r="AV534" s="146"/>
      <c r="AW534" s="146"/>
      <c r="AX534" s="146"/>
      <c r="AY534" s="146"/>
      <c r="AZ534" s="146"/>
      <c r="BA534" s="146"/>
      <c r="BB534" s="146"/>
      <c r="BC534" s="140" t="s">
        <v>1686</v>
      </c>
      <c r="BD534" s="32">
        <v>1</v>
      </c>
    </row>
    <row r="535" spans="1:56" s="152" customFormat="1" ht="54">
      <c r="A535" s="153" t="s">
        <v>1674</v>
      </c>
      <c r="B535" s="146" t="s">
        <v>29</v>
      </c>
      <c r="C535" s="146" t="s">
        <v>2424</v>
      </c>
      <c r="D535" s="146">
        <v>137043</v>
      </c>
      <c r="E535" s="146" t="s">
        <v>2425</v>
      </c>
      <c r="F535" s="146" t="s">
        <v>2426</v>
      </c>
      <c r="G535" s="146" t="s">
        <v>1709</v>
      </c>
      <c r="H535" s="146">
        <v>1</v>
      </c>
      <c r="I535" s="146">
        <v>4</v>
      </c>
      <c r="J535" s="146" t="s">
        <v>2427</v>
      </c>
      <c r="K535" s="187">
        <v>18656357.050000001</v>
      </c>
      <c r="L535" s="211">
        <v>14580621.09</v>
      </c>
      <c r="M535" s="211" t="s">
        <v>710</v>
      </c>
      <c r="N535" s="212">
        <v>0.24</v>
      </c>
      <c r="O535" s="213">
        <v>45940</v>
      </c>
      <c r="P535" s="213">
        <v>0</v>
      </c>
      <c r="Q535" s="211">
        <v>45352</v>
      </c>
      <c r="R535" s="211" t="s">
        <v>2428</v>
      </c>
      <c r="S535" s="213">
        <v>45446</v>
      </c>
      <c r="T535" s="213">
        <v>45324</v>
      </c>
      <c r="U535" s="213">
        <v>45338</v>
      </c>
      <c r="V535" s="213">
        <v>45362</v>
      </c>
      <c r="W535" s="213">
        <v>45439</v>
      </c>
      <c r="X535" s="211" t="s">
        <v>2429</v>
      </c>
      <c r="Y535" s="211" t="s">
        <v>2430</v>
      </c>
      <c r="Z535" s="131">
        <f t="shared" si="167"/>
        <v>0</v>
      </c>
      <c r="AA535" s="131">
        <f t="shared" si="168"/>
        <v>0</v>
      </c>
      <c r="AB535" s="131">
        <f t="shared" si="169"/>
        <v>0</v>
      </c>
      <c r="AC535" s="131">
        <f t="shared" si="170"/>
        <v>0</v>
      </c>
      <c r="AD535" s="131">
        <f t="shared" si="171"/>
        <v>0</v>
      </c>
      <c r="AE535" s="127">
        <f t="shared" si="172"/>
        <v>1</v>
      </c>
      <c r="AF535" s="131">
        <f t="shared" si="173"/>
        <v>0</v>
      </c>
      <c r="AG535" s="131">
        <f t="shared" si="174"/>
        <v>0</v>
      </c>
      <c r="AH535" s="131">
        <f t="shared" si="175"/>
        <v>0</v>
      </c>
      <c r="AI535" s="131">
        <f t="shared" si="176"/>
        <v>0</v>
      </c>
      <c r="AJ535" s="132">
        <f t="shared" si="177"/>
        <v>0</v>
      </c>
      <c r="AK535" s="128">
        <f t="shared" si="178"/>
        <v>4</v>
      </c>
      <c r="AL535" s="40">
        <f t="shared" si="179"/>
        <v>0</v>
      </c>
      <c r="AM535" s="40">
        <f t="shared" si="180"/>
        <v>0</v>
      </c>
      <c r="AN535" s="40">
        <f t="shared" si="181"/>
        <v>0</v>
      </c>
      <c r="AO535" s="40">
        <f t="shared" si="182"/>
        <v>0</v>
      </c>
      <c r="AP535" s="76">
        <f t="shared" si="183"/>
        <v>0</v>
      </c>
      <c r="AQ535" s="127">
        <f t="shared" si="184"/>
        <v>1</v>
      </c>
      <c r="AR535" s="193">
        <v>0.24</v>
      </c>
      <c r="AS535" s="41">
        <f t="shared" si="185"/>
        <v>0</v>
      </c>
      <c r="AT535" s="146"/>
      <c r="AU535" s="146"/>
      <c r="AV535" s="146"/>
      <c r="AW535" s="146"/>
      <c r="AX535" s="146"/>
      <c r="AY535" s="146"/>
      <c r="AZ535" s="146"/>
      <c r="BA535" s="146"/>
      <c r="BB535" s="146"/>
      <c r="BC535" s="140" t="s">
        <v>1496</v>
      </c>
      <c r="BD535" s="32">
        <v>0</v>
      </c>
    </row>
    <row r="536" spans="1:56" s="152" customFormat="1" ht="54">
      <c r="A536" s="153" t="s">
        <v>1674</v>
      </c>
      <c r="B536" s="146" t="s">
        <v>30</v>
      </c>
      <c r="C536" s="146" t="s">
        <v>854</v>
      </c>
      <c r="D536" s="146">
        <v>137004</v>
      </c>
      <c r="E536" s="146" t="s">
        <v>2431</v>
      </c>
      <c r="F536" s="146" t="s">
        <v>856</v>
      </c>
      <c r="G536" s="146" t="s">
        <v>1791</v>
      </c>
      <c r="H536" s="146">
        <v>1</v>
      </c>
      <c r="I536" s="146">
        <v>4</v>
      </c>
      <c r="J536" s="146" t="s">
        <v>2432</v>
      </c>
      <c r="K536" s="187">
        <v>16861057.509999998</v>
      </c>
      <c r="L536" s="220">
        <v>15858167.640000001</v>
      </c>
      <c r="M536" s="194" t="s">
        <v>90</v>
      </c>
      <c r="N536" s="212">
        <v>1</v>
      </c>
      <c r="O536" s="221" t="s">
        <v>2433</v>
      </c>
      <c r="P536" s="221"/>
      <c r="Q536" s="146" t="s">
        <v>2434</v>
      </c>
      <c r="R536" s="146" t="s">
        <v>2435</v>
      </c>
      <c r="S536" s="221" t="s">
        <v>2436</v>
      </c>
      <c r="T536" s="221" t="s">
        <v>2437</v>
      </c>
      <c r="U536" s="221" t="s">
        <v>2438</v>
      </c>
      <c r="V536" s="221" t="s">
        <v>2439</v>
      </c>
      <c r="W536" s="221" t="s">
        <v>2440</v>
      </c>
      <c r="X536" s="146" t="s">
        <v>2441</v>
      </c>
      <c r="Y536" s="146" t="s">
        <v>2204</v>
      </c>
      <c r="Z536" s="131">
        <f t="shared" si="167"/>
        <v>0</v>
      </c>
      <c r="AA536" s="131">
        <f t="shared" si="168"/>
        <v>0</v>
      </c>
      <c r="AB536" s="131">
        <f t="shared" si="169"/>
        <v>0</v>
      </c>
      <c r="AC536" s="131">
        <f t="shared" si="170"/>
        <v>0</v>
      </c>
      <c r="AD536" s="131">
        <f t="shared" si="171"/>
        <v>1</v>
      </c>
      <c r="AE536" s="127">
        <f t="shared" si="172"/>
        <v>0</v>
      </c>
      <c r="AF536" s="131">
        <f t="shared" si="173"/>
        <v>0</v>
      </c>
      <c r="AG536" s="131">
        <f t="shared" si="174"/>
        <v>0</v>
      </c>
      <c r="AH536" s="131">
        <f t="shared" si="175"/>
        <v>0</v>
      </c>
      <c r="AI536" s="131">
        <f t="shared" si="176"/>
        <v>0</v>
      </c>
      <c r="AJ536" s="132">
        <f t="shared" si="177"/>
        <v>4</v>
      </c>
      <c r="AK536" s="128">
        <f t="shared" si="178"/>
        <v>0</v>
      </c>
      <c r="AL536" s="40">
        <f t="shared" si="179"/>
        <v>0</v>
      </c>
      <c r="AM536" s="40">
        <f t="shared" si="180"/>
        <v>0</v>
      </c>
      <c r="AN536" s="40">
        <f t="shared" si="181"/>
        <v>0</v>
      </c>
      <c r="AO536" s="40">
        <f t="shared" si="182"/>
        <v>0</v>
      </c>
      <c r="AP536" s="76">
        <f t="shared" si="183"/>
        <v>1</v>
      </c>
      <c r="AQ536" s="127">
        <f t="shared" si="184"/>
        <v>0</v>
      </c>
      <c r="AR536" s="193">
        <v>1</v>
      </c>
      <c r="AS536" s="41">
        <f t="shared" si="185"/>
        <v>0</v>
      </c>
      <c r="AT536" s="40">
        <v>2.25</v>
      </c>
      <c r="AU536" s="146"/>
      <c r="AV536" s="146"/>
      <c r="AW536" s="146"/>
      <c r="AX536" s="146"/>
      <c r="AY536" s="146"/>
      <c r="AZ536" s="146"/>
      <c r="BA536" s="146"/>
      <c r="BB536" s="146"/>
      <c r="BC536" s="140" t="s">
        <v>1686</v>
      </c>
      <c r="BD536" s="32">
        <v>1</v>
      </c>
    </row>
    <row r="537" spans="1:56" s="152" customFormat="1" ht="54">
      <c r="A537" s="153" t="s">
        <v>1674</v>
      </c>
      <c r="B537" s="146" t="s">
        <v>30</v>
      </c>
      <c r="C537" s="146" t="s">
        <v>854</v>
      </c>
      <c r="D537" s="146">
        <v>306041</v>
      </c>
      <c r="E537" s="146" t="s">
        <v>2442</v>
      </c>
      <c r="F537" s="146" t="s">
        <v>856</v>
      </c>
      <c r="G537" s="146" t="s">
        <v>1907</v>
      </c>
      <c r="H537" s="146">
        <v>1</v>
      </c>
      <c r="I537" s="146">
        <v>4</v>
      </c>
      <c r="J537" s="146" t="s">
        <v>2432</v>
      </c>
      <c r="K537" s="187">
        <v>16691097.640000001</v>
      </c>
      <c r="L537" s="220">
        <v>15678874.9</v>
      </c>
      <c r="M537" s="27" t="s">
        <v>185</v>
      </c>
      <c r="N537" s="212">
        <v>1</v>
      </c>
      <c r="O537" s="221" t="s">
        <v>2433</v>
      </c>
      <c r="P537" s="221"/>
      <c r="Q537" s="146" t="s">
        <v>2434</v>
      </c>
      <c r="R537" s="146" t="s">
        <v>2435</v>
      </c>
      <c r="S537" s="221" t="s">
        <v>2436</v>
      </c>
      <c r="T537" s="221" t="s">
        <v>2437</v>
      </c>
      <c r="U537" s="221" t="s">
        <v>2438</v>
      </c>
      <c r="V537" s="221" t="s">
        <v>2439</v>
      </c>
      <c r="W537" s="221" t="s">
        <v>2440</v>
      </c>
      <c r="X537" s="146" t="s">
        <v>2441</v>
      </c>
      <c r="Y537" s="146" t="s">
        <v>2204</v>
      </c>
      <c r="Z537" s="131">
        <f t="shared" si="167"/>
        <v>0</v>
      </c>
      <c r="AA537" s="131">
        <f t="shared" si="168"/>
        <v>0</v>
      </c>
      <c r="AB537" s="131">
        <f t="shared" si="169"/>
        <v>0</v>
      </c>
      <c r="AC537" s="131">
        <f t="shared" si="170"/>
        <v>0</v>
      </c>
      <c r="AD537" s="131">
        <f t="shared" si="171"/>
        <v>1</v>
      </c>
      <c r="AE537" s="127">
        <f t="shared" si="172"/>
        <v>0</v>
      </c>
      <c r="AF537" s="131">
        <f t="shared" si="173"/>
        <v>0</v>
      </c>
      <c r="AG537" s="131">
        <f t="shared" si="174"/>
        <v>0</v>
      </c>
      <c r="AH537" s="131">
        <f t="shared" si="175"/>
        <v>0</v>
      </c>
      <c r="AI537" s="131">
        <f t="shared" si="176"/>
        <v>0</v>
      </c>
      <c r="AJ537" s="132">
        <f t="shared" si="177"/>
        <v>4</v>
      </c>
      <c r="AK537" s="128">
        <f t="shared" si="178"/>
        <v>0</v>
      </c>
      <c r="AL537" s="40">
        <f t="shared" si="179"/>
        <v>0</v>
      </c>
      <c r="AM537" s="40">
        <f t="shared" si="180"/>
        <v>0</v>
      </c>
      <c r="AN537" s="40">
        <f t="shared" si="181"/>
        <v>0</v>
      </c>
      <c r="AO537" s="40">
        <f t="shared" si="182"/>
        <v>0</v>
      </c>
      <c r="AP537" s="76">
        <f t="shared" si="183"/>
        <v>1</v>
      </c>
      <c r="AQ537" s="127">
        <f t="shared" si="184"/>
        <v>0</v>
      </c>
      <c r="AR537" s="193">
        <v>1</v>
      </c>
      <c r="AS537" s="41">
        <f t="shared" si="185"/>
        <v>0</v>
      </c>
      <c r="AT537" s="40">
        <v>2.25</v>
      </c>
      <c r="AU537" s="146"/>
      <c r="AV537" s="146"/>
      <c r="AW537" s="146"/>
      <c r="AX537" s="146"/>
      <c r="AY537" s="146"/>
      <c r="AZ537" s="146"/>
      <c r="BA537" s="146"/>
      <c r="BB537" s="146"/>
      <c r="BC537" s="140" t="s">
        <v>1686</v>
      </c>
      <c r="BD537" s="32">
        <v>1</v>
      </c>
    </row>
    <row r="538" spans="1:56" s="152" customFormat="1" ht="180">
      <c r="A538" s="153" t="s">
        <v>1674</v>
      </c>
      <c r="B538" s="146" t="s">
        <v>30</v>
      </c>
      <c r="C538" s="146" t="s">
        <v>533</v>
      </c>
      <c r="D538" s="146">
        <v>136925</v>
      </c>
      <c r="E538" s="146" t="s">
        <v>2443</v>
      </c>
      <c r="F538" s="146" t="s">
        <v>1581</v>
      </c>
      <c r="G538" s="146" t="s">
        <v>1770</v>
      </c>
      <c r="H538" s="146">
        <v>1</v>
      </c>
      <c r="I538" s="146">
        <v>2</v>
      </c>
      <c r="J538" s="146" t="s">
        <v>2444</v>
      </c>
      <c r="K538" s="187">
        <v>12681661.469999999</v>
      </c>
      <c r="L538" s="220"/>
      <c r="M538" s="189" t="s">
        <v>1953</v>
      </c>
      <c r="N538" s="196">
        <v>0</v>
      </c>
      <c r="O538" s="221"/>
      <c r="P538" s="221"/>
      <c r="Q538" s="146"/>
      <c r="R538" s="146"/>
      <c r="S538" s="221"/>
      <c r="T538" s="221"/>
      <c r="U538" s="221"/>
      <c r="V538" s="221"/>
      <c r="W538" s="221"/>
      <c r="X538" s="146"/>
      <c r="Y538" s="146" t="s">
        <v>2445</v>
      </c>
      <c r="Z538" s="131">
        <f t="shared" si="167"/>
        <v>0</v>
      </c>
      <c r="AA538" s="131">
        <f t="shared" si="168"/>
        <v>0</v>
      </c>
      <c r="AB538" s="131">
        <f t="shared" si="169"/>
        <v>1</v>
      </c>
      <c r="AC538" s="131">
        <f t="shared" si="170"/>
        <v>0</v>
      </c>
      <c r="AD538" s="131">
        <f t="shared" si="171"/>
        <v>0</v>
      </c>
      <c r="AE538" s="127">
        <f t="shared" si="172"/>
        <v>0</v>
      </c>
      <c r="AF538" s="131">
        <f t="shared" si="173"/>
        <v>0</v>
      </c>
      <c r="AG538" s="131">
        <f t="shared" si="174"/>
        <v>0</v>
      </c>
      <c r="AH538" s="131">
        <f t="shared" si="175"/>
        <v>2</v>
      </c>
      <c r="AI538" s="131">
        <f t="shared" si="176"/>
        <v>0</v>
      </c>
      <c r="AJ538" s="132">
        <f t="shared" si="177"/>
        <v>0</v>
      </c>
      <c r="AK538" s="128">
        <f t="shared" si="178"/>
        <v>0</v>
      </c>
      <c r="AL538" s="40">
        <f t="shared" si="179"/>
        <v>0</v>
      </c>
      <c r="AM538" s="40">
        <f t="shared" si="180"/>
        <v>0</v>
      </c>
      <c r="AN538" s="40">
        <f t="shared" si="181"/>
        <v>1</v>
      </c>
      <c r="AO538" s="40">
        <f t="shared" si="182"/>
        <v>0</v>
      </c>
      <c r="AP538" s="76">
        <f t="shared" si="183"/>
        <v>0</v>
      </c>
      <c r="AQ538" s="127">
        <f t="shared" si="184"/>
        <v>0</v>
      </c>
      <c r="AR538" s="193">
        <v>0</v>
      </c>
      <c r="AS538" s="41">
        <f t="shared" si="185"/>
        <v>0</v>
      </c>
      <c r="AT538" s="146"/>
      <c r="AU538" s="146"/>
      <c r="AV538" s="146"/>
      <c r="AW538" s="146"/>
      <c r="AX538" s="146"/>
      <c r="AY538" s="146"/>
      <c r="AZ538" s="146"/>
      <c r="BA538" s="146"/>
      <c r="BB538" s="146"/>
      <c r="BC538" s="140" t="s">
        <v>1496</v>
      </c>
      <c r="BD538" s="32">
        <v>1</v>
      </c>
    </row>
    <row r="539" spans="1:56" s="152" customFormat="1" ht="180">
      <c r="A539" s="153" t="s">
        <v>1674</v>
      </c>
      <c r="B539" s="146" t="s">
        <v>30</v>
      </c>
      <c r="C539" s="146" t="s">
        <v>533</v>
      </c>
      <c r="D539" s="146">
        <v>128336</v>
      </c>
      <c r="E539" s="146" t="s">
        <v>2446</v>
      </c>
      <c r="F539" s="146" t="s">
        <v>2447</v>
      </c>
      <c r="G539" s="146" t="s">
        <v>1791</v>
      </c>
      <c r="H539" s="146">
        <v>1</v>
      </c>
      <c r="I539" s="146">
        <v>2</v>
      </c>
      <c r="J539" s="146" t="s">
        <v>2444</v>
      </c>
      <c r="K539" s="187">
        <v>12458630.73</v>
      </c>
      <c r="L539" s="220"/>
      <c r="M539" s="189" t="s">
        <v>1953</v>
      </c>
      <c r="N539" s="196">
        <v>0</v>
      </c>
      <c r="O539" s="221"/>
      <c r="P539" s="221"/>
      <c r="Q539" s="146"/>
      <c r="R539" s="146"/>
      <c r="S539" s="221"/>
      <c r="T539" s="221"/>
      <c r="U539" s="221"/>
      <c r="V539" s="221"/>
      <c r="W539" s="221"/>
      <c r="X539" s="146"/>
      <c r="Y539" s="146" t="s">
        <v>2445</v>
      </c>
      <c r="Z539" s="131">
        <f t="shared" si="167"/>
        <v>0</v>
      </c>
      <c r="AA539" s="131">
        <f t="shared" si="168"/>
        <v>0</v>
      </c>
      <c r="AB539" s="131">
        <f t="shared" si="169"/>
        <v>1</v>
      </c>
      <c r="AC539" s="131">
        <f t="shared" si="170"/>
        <v>0</v>
      </c>
      <c r="AD539" s="131">
        <f t="shared" si="171"/>
        <v>0</v>
      </c>
      <c r="AE539" s="127">
        <f t="shared" si="172"/>
        <v>0</v>
      </c>
      <c r="AF539" s="131">
        <f t="shared" si="173"/>
        <v>0</v>
      </c>
      <c r="AG539" s="131">
        <f t="shared" si="174"/>
        <v>0</v>
      </c>
      <c r="AH539" s="131">
        <f t="shared" si="175"/>
        <v>2</v>
      </c>
      <c r="AI539" s="131">
        <f t="shared" si="176"/>
        <v>0</v>
      </c>
      <c r="AJ539" s="132">
        <f t="shared" si="177"/>
        <v>0</v>
      </c>
      <c r="AK539" s="128">
        <f t="shared" si="178"/>
        <v>0</v>
      </c>
      <c r="AL539" s="40">
        <f t="shared" si="179"/>
        <v>0</v>
      </c>
      <c r="AM539" s="40">
        <f t="shared" si="180"/>
        <v>0</v>
      </c>
      <c r="AN539" s="40">
        <f t="shared" si="181"/>
        <v>1</v>
      </c>
      <c r="AO539" s="40">
        <f t="shared" si="182"/>
        <v>0</v>
      </c>
      <c r="AP539" s="76">
        <f t="shared" si="183"/>
        <v>0</v>
      </c>
      <c r="AQ539" s="127">
        <f t="shared" si="184"/>
        <v>0</v>
      </c>
      <c r="AR539" s="193">
        <v>0</v>
      </c>
      <c r="AS539" s="41">
        <f t="shared" si="185"/>
        <v>0</v>
      </c>
      <c r="AT539" s="146"/>
      <c r="AU539" s="146"/>
      <c r="AV539" s="146"/>
      <c r="AW539" s="146"/>
      <c r="AX539" s="146"/>
      <c r="AY539" s="146"/>
      <c r="AZ539" s="146"/>
      <c r="BA539" s="146"/>
      <c r="BB539" s="146"/>
      <c r="BC539" s="140" t="s">
        <v>1496</v>
      </c>
      <c r="BD539" s="32">
        <v>1</v>
      </c>
    </row>
    <row r="540" spans="1:56" s="152" customFormat="1" ht="72">
      <c r="A540" s="153" t="s">
        <v>1674</v>
      </c>
      <c r="B540" s="146" t="s">
        <v>30</v>
      </c>
      <c r="C540" s="146" t="s">
        <v>860</v>
      </c>
      <c r="D540" s="146">
        <v>301773</v>
      </c>
      <c r="E540" s="146" t="s">
        <v>2448</v>
      </c>
      <c r="F540" s="146" t="s">
        <v>862</v>
      </c>
      <c r="G540" s="146" t="s">
        <v>1770</v>
      </c>
      <c r="H540" s="146">
        <v>1</v>
      </c>
      <c r="I540" s="146">
        <v>6</v>
      </c>
      <c r="J540" s="146" t="s">
        <v>2449</v>
      </c>
      <c r="K540" s="187">
        <v>31313131.309999999</v>
      </c>
      <c r="L540" s="220">
        <v>25611457.030000001</v>
      </c>
      <c r="M540" s="211" t="s">
        <v>514</v>
      </c>
      <c r="N540" s="196">
        <v>0.6</v>
      </c>
      <c r="O540" s="221"/>
      <c r="P540" s="221"/>
      <c r="Q540" s="146"/>
      <c r="R540" s="146"/>
      <c r="S540" s="221">
        <v>45301</v>
      </c>
      <c r="T540" s="221">
        <v>45308</v>
      </c>
      <c r="U540" s="221">
        <v>45321</v>
      </c>
      <c r="V540" s="221">
        <v>45370</v>
      </c>
      <c r="W540" s="221">
        <v>45447</v>
      </c>
      <c r="X540" s="146" t="s">
        <v>2450</v>
      </c>
      <c r="Y540" s="146" t="s">
        <v>2190</v>
      </c>
      <c r="Z540" s="131">
        <f t="shared" si="167"/>
        <v>0</v>
      </c>
      <c r="AA540" s="131">
        <f t="shared" si="168"/>
        <v>0</v>
      </c>
      <c r="AB540" s="131">
        <f t="shared" si="169"/>
        <v>0</v>
      </c>
      <c r="AC540" s="131">
        <f t="shared" si="170"/>
        <v>1</v>
      </c>
      <c r="AD540" s="131">
        <f t="shared" si="171"/>
        <v>0</v>
      </c>
      <c r="AE540" s="127">
        <f t="shared" si="172"/>
        <v>0</v>
      </c>
      <c r="AF540" s="131">
        <f t="shared" si="173"/>
        <v>0</v>
      </c>
      <c r="AG540" s="131">
        <f t="shared" si="174"/>
        <v>0</v>
      </c>
      <c r="AH540" s="131">
        <f t="shared" si="175"/>
        <v>0</v>
      </c>
      <c r="AI540" s="131">
        <f t="shared" si="176"/>
        <v>6</v>
      </c>
      <c r="AJ540" s="132">
        <f t="shared" si="177"/>
        <v>0</v>
      </c>
      <c r="AK540" s="128">
        <f t="shared" si="178"/>
        <v>0</v>
      </c>
      <c r="AL540" s="40">
        <f t="shared" si="179"/>
        <v>0</v>
      </c>
      <c r="AM540" s="40">
        <f t="shared" si="180"/>
        <v>0</v>
      </c>
      <c r="AN540" s="40">
        <f t="shared" si="181"/>
        <v>0</v>
      </c>
      <c r="AO540" s="40">
        <f t="shared" si="182"/>
        <v>1</v>
      </c>
      <c r="AP540" s="76">
        <f t="shared" si="183"/>
        <v>0</v>
      </c>
      <c r="AQ540" s="127">
        <f t="shared" si="184"/>
        <v>0</v>
      </c>
      <c r="AR540" s="193">
        <v>0.6</v>
      </c>
      <c r="AS540" s="41">
        <f t="shared" si="185"/>
        <v>0</v>
      </c>
      <c r="AT540" s="146"/>
      <c r="AU540" s="146"/>
      <c r="AV540" s="146"/>
      <c r="AW540" s="146"/>
      <c r="AX540" s="146"/>
      <c r="AY540" s="146"/>
      <c r="AZ540" s="146"/>
      <c r="BA540" s="146"/>
      <c r="BB540" s="146"/>
      <c r="BC540" s="140" t="s">
        <v>1686</v>
      </c>
      <c r="BD540" s="32">
        <v>1</v>
      </c>
    </row>
    <row r="541" spans="1:56" s="152" customFormat="1" ht="72">
      <c r="A541" s="153" t="s">
        <v>1674</v>
      </c>
      <c r="B541" s="146" t="s">
        <v>30</v>
      </c>
      <c r="C541" s="146" t="s">
        <v>2451</v>
      </c>
      <c r="D541" s="146">
        <v>128912</v>
      </c>
      <c r="E541" s="146" t="s">
        <v>2452</v>
      </c>
      <c r="F541" s="146" t="s">
        <v>2453</v>
      </c>
      <c r="G541" s="146" t="s">
        <v>1770</v>
      </c>
      <c r="H541" s="146">
        <v>1</v>
      </c>
      <c r="I541" s="146">
        <v>4</v>
      </c>
      <c r="J541" s="146" t="s">
        <v>1779</v>
      </c>
      <c r="K541" s="187">
        <v>21356418.039999999</v>
      </c>
      <c r="L541" s="220"/>
      <c r="M541" s="211" t="s">
        <v>514</v>
      </c>
      <c r="N541" s="196">
        <v>0.27</v>
      </c>
      <c r="O541" s="221">
        <v>45820</v>
      </c>
      <c r="P541" s="221"/>
      <c r="Q541" s="146"/>
      <c r="R541" s="146"/>
      <c r="S541" s="221"/>
      <c r="T541" s="221" t="s">
        <v>2454</v>
      </c>
      <c r="U541" s="221" t="s">
        <v>2455</v>
      </c>
      <c r="V541" s="221" t="s">
        <v>2456</v>
      </c>
      <c r="W541" s="221"/>
      <c r="X541" s="146" t="s">
        <v>2457</v>
      </c>
      <c r="Y541" s="146" t="s">
        <v>2458</v>
      </c>
      <c r="Z541" s="131">
        <f t="shared" si="167"/>
        <v>0</v>
      </c>
      <c r="AA541" s="131">
        <f t="shared" si="168"/>
        <v>0</v>
      </c>
      <c r="AB541" s="131">
        <f t="shared" si="169"/>
        <v>0</v>
      </c>
      <c r="AC541" s="131">
        <f t="shared" si="170"/>
        <v>1</v>
      </c>
      <c r="AD541" s="131">
        <f t="shared" si="171"/>
        <v>0</v>
      </c>
      <c r="AE541" s="127">
        <f t="shared" si="172"/>
        <v>0</v>
      </c>
      <c r="AF541" s="131">
        <f t="shared" si="173"/>
        <v>0</v>
      </c>
      <c r="AG541" s="131">
        <f t="shared" si="174"/>
        <v>0</v>
      </c>
      <c r="AH541" s="131">
        <f t="shared" si="175"/>
        <v>0</v>
      </c>
      <c r="AI541" s="131">
        <f t="shared" si="176"/>
        <v>4</v>
      </c>
      <c r="AJ541" s="132">
        <f t="shared" si="177"/>
        <v>0</v>
      </c>
      <c r="AK541" s="128">
        <f t="shared" si="178"/>
        <v>0</v>
      </c>
      <c r="AL541" s="40">
        <f t="shared" si="179"/>
        <v>0</v>
      </c>
      <c r="AM541" s="40">
        <f t="shared" si="180"/>
        <v>0</v>
      </c>
      <c r="AN541" s="40">
        <f t="shared" si="181"/>
        <v>0</v>
      </c>
      <c r="AO541" s="40">
        <f t="shared" si="182"/>
        <v>1</v>
      </c>
      <c r="AP541" s="76">
        <f t="shared" si="183"/>
        <v>0</v>
      </c>
      <c r="AQ541" s="127">
        <f t="shared" si="184"/>
        <v>0</v>
      </c>
      <c r="AR541" s="193">
        <v>0.27</v>
      </c>
      <c r="AS541" s="41">
        <f t="shared" si="185"/>
        <v>0</v>
      </c>
      <c r="AT541" s="146"/>
      <c r="AU541" s="146"/>
      <c r="AV541" s="146"/>
      <c r="AW541" s="146"/>
      <c r="AX541" s="146"/>
      <c r="AY541" s="146"/>
      <c r="AZ541" s="146"/>
      <c r="BA541" s="146"/>
      <c r="BB541" s="146"/>
      <c r="BC541" s="140" t="s">
        <v>1496</v>
      </c>
      <c r="BD541" s="32">
        <v>1</v>
      </c>
    </row>
    <row r="542" spans="1:56" s="152" customFormat="1" ht="54">
      <c r="A542" s="153" t="s">
        <v>1674</v>
      </c>
      <c r="B542" s="146" t="s">
        <v>30</v>
      </c>
      <c r="C542" s="146" t="s">
        <v>2459</v>
      </c>
      <c r="D542" s="146">
        <v>205025</v>
      </c>
      <c r="E542" s="146" t="s">
        <v>2460</v>
      </c>
      <c r="F542" s="146" t="s">
        <v>2461</v>
      </c>
      <c r="G542" s="146" t="s">
        <v>1676</v>
      </c>
      <c r="H542" s="146">
        <v>1</v>
      </c>
      <c r="I542" s="146">
        <v>3</v>
      </c>
      <c r="J542" s="146" t="s">
        <v>2462</v>
      </c>
      <c r="K542" s="187">
        <v>17231437.460000001</v>
      </c>
      <c r="L542" s="220">
        <v>17048325.129999999</v>
      </c>
      <c r="M542" s="194" t="s">
        <v>90</v>
      </c>
      <c r="N542" s="212">
        <v>1</v>
      </c>
      <c r="O542" s="221" t="s">
        <v>2463</v>
      </c>
      <c r="P542" s="221"/>
      <c r="Q542" s="146" t="s">
        <v>2464</v>
      </c>
      <c r="R542" s="146" t="s">
        <v>2465</v>
      </c>
      <c r="S542" s="221" t="s">
        <v>2466</v>
      </c>
      <c r="T542" s="221" t="s">
        <v>2467</v>
      </c>
      <c r="U542" s="221" t="s">
        <v>1415</v>
      </c>
      <c r="V542" s="221" t="s">
        <v>2468</v>
      </c>
      <c r="W542" s="221" t="s">
        <v>2469</v>
      </c>
      <c r="X542" s="146" t="s">
        <v>2470</v>
      </c>
      <c r="Y542" s="146" t="s">
        <v>2471</v>
      </c>
      <c r="Z542" s="131">
        <f t="shared" si="167"/>
        <v>0</v>
      </c>
      <c r="AA542" s="131">
        <f t="shared" si="168"/>
        <v>0</v>
      </c>
      <c r="AB542" s="131">
        <f t="shared" si="169"/>
        <v>0</v>
      </c>
      <c r="AC542" s="131">
        <f t="shared" si="170"/>
        <v>0</v>
      </c>
      <c r="AD542" s="131">
        <f t="shared" si="171"/>
        <v>1</v>
      </c>
      <c r="AE542" s="127">
        <f t="shared" si="172"/>
        <v>0</v>
      </c>
      <c r="AF542" s="131">
        <f t="shared" si="173"/>
        <v>0</v>
      </c>
      <c r="AG542" s="131">
        <f t="shared" si="174"/>
        <v>0</v>
      </c>
      <c r="AH542" s="131">
        <f t="shared" si="175"/>
        <v>0</v>
      </c>
      <c r="AI542" s="131">
        <f t="shared" si="176"/>
        <v>0</v>
      </c>
      <c r="AJ542" s="132">
        <f t="shared" si="177"/>
        <v>3</v>
      </c>
      <c r="AK542" s="128">
        <f t="shared" si="178"/>
        <v>0</v>
      </c>
      <c r="AL542" s="40">
        <f t="shared" si="179"/>
        <v>0</v>
      </c>
      <c r="AM542" s="40">
        <f t="shared" si="180"/>
        <v>0</v>
      </c>
      <c r="AN542" s="40">
        <f t="shared" si="181"/>
        <v>0</v>
      </c>
      <c r="AO542" s="40">
        <f t="shared" si="182"/>
        <v>0</v>
      </c>
      <c r="AP542" s="76">
        <f t="shared" si="183"/>
        <v>1</v>
      </c>
      <c r="AQ542" s="127">
        <f t="shared" si="184"/>
        <v>0</v>
      </c>
      <c r="AR542" s="193">
        <v>1</v>
      </c>
      <c r="AS542" s="41">
        <f t="shared" si="185"/>
        <v>0</v>
      </c>
      <c r="AT542" s="40">
        <v>2.25</v>
      </c>
      <c r="AU542" s="146"/>
      <c r="AV542" s="146"/>
      <c r="AW542" s="146"/>
      <c r="AX542" s="146"/>
      <c r="AY542" s="146"/>
      <c r="AZ542" s="146"/>
      <c r="BA542" s="146"/>
      <c r="BB542" s="146"/>
      <c r="BC542" s="140" t="s">
        <v>1496</v>
      </c>
      <c r="BD542" s="32">
        <v>1</v>
      </c>
    </row>
    <row r="543" spans="1:56" s="152" customFormat="1" ht="72">
      <c r="A543" s="153" t="s">
        <v>1674</v>
      </c>
      <c r="B543" s="146" t="s">
        <v>30</v>
      </c>
      <c r="C543" s="146" t="s">
        <v>867</v>
      </c>
      <c r="D543" s="146">
        <v>501516</v>
      </c>
      <c r="E543" s="146" t="s">
        <v>2472</v>
      </c>
      <c r="F543" s="146" t="s">
        <v>869</v>
      </c>
      <c r="G543" s="146" t="s">
        <v>1770</v>
      </c>
      <c r="H543" s="146">
        <v>1</v>
      </c>
      <c r="I543" s="146">
        <v>2</v>
      </c>
      <c r="J543" s="146" t="s">
        <v>2473</v>
      </c>
      <c r="K543" s="187">
        <v>8496765.6699999999</v>
      </c>
      <c r="L543" s="220">
        <v>7108626.0999999996</v>
      </c>
      <c r="M543" s="194" t="s">
        <v>185</v>
      </c>
      <c r="N543" s="212">
        <v>1</v>
      </c>
      <c r="O543" s="221" t="s">
        <v>2474</v>
      </c>
      <c r="P543" s="221" t="s">
        <v>2475</v>
      </c>
      <c r="Q543" s="146"/>
      <c r="R543" s="146" t="s">
        <v>2476</v>
      </c>
      <c r="S543" s="221" t="s">
        <v>2477</v>
      </c>
      <c r="T543" s="221" t="s">
        <v>2072</v>
      </c>
      <c r="U543" s="221" t="s">
        <v>1355</v>
      </c>
      <c r="V543" s="221" t="s">
        <v>1766</v>
      </c>
      <c r="W543" s="221" t="s">
        <v>2478</v>
      </c>
      <c r="X543" s="146" t="s">
        <v>2479</v>
      </c>
      <c r="Y543" s="146" t="s">
        <v>2480</v>
      </c>
      <c r="Z543" s="131">
        <f t="shared" si="167"/>
        <v>0</v>
      </c>
      <c r="AA543" s="131">
        <f t="shared" si="168"/>
        <v>0</v>
      </c>
      <c r="AB543" s="131">
        <f t="shared" si="169"/>
        <v>0</v>
      </c>
      <c r="AC543" s="131">
        <f t="shared" si="170"/>
        <v>0</v>
      </c>
      <c r="AD543" s="131">
        <f t="shared" si="171"/>
        <v>1</v>
      </c>
      <c r="AE543" s="127">
        <f t="shared" si="172"/>
        <v>0</v>
      </c>
      <c r="AF543" s="131">
        <f t="shared" si="173"/>
        <v>0</v>
      </c>
      <c r="AG543" s="131">
        <f t="shared" si="174"/>
        <v>0</v>
      </c>
      <c r="AH543" s="131">
        <f t="shared" si="175"/>
        <v>0</v>
      </c>
      <c r="AI543" s="131">
        <f t="shared" si="176"/>
        <v>0</v>
      </c>
      <c r="AJ543" s="132">
        <f t="shared" si="177"/>
        <v>2</v>
      </c>
      <c r="AK543" s="128">
        <f t="shared" si="178"/>
        <v>0</v>
      </c>
      <c r="AL543" s="40">
        <f t="shared" si="179"/>
        <v>0</v>
      </c>
      <c r="AM543" s="40">
        <f t="shared" si="180"/>
        <v>0</v>
      </c>
      <c r="AN543" s="40">
        <f t="shared" si="181"/>
        <v>0</v>
      </c>
      <c r="AO543" s="40">
        <f t="shared" si="182"/>
        <v>0</v>
      </c>
      <c r="AP543" s="76">
        <f t="shared" si="183"/>
        <v>1</v>
      </c>
      <c r="AQ543" s="127">
        <f t="shared" si="184"/>
        <v>0</v>
      </c>
      <c r="AR543" s="193">
        <v>1</v>
      </c>
      <c r="AS543" s="41">
        <f t="shared" si="185"/>
        <v>0</v>
      </c>
      <c r="AT543" s="156">
        <v>12.24</v>
      </c>
      <c r="AU543" s="146"/>
      <c r="AV543" s="146"/>
      <c r="AW543" s="146"/>
      <c r="AX543" s="146"/>
      <c r="AY543" s="146"/>
      <c r="AZ543" s="146"/>
      <c r="BA543" s="146"/>
      <c r="BB543" s="146"/>
      <c r="BC543" s="140" t="s">
        <v>1496</v>
      </c>
      <c r="BD543" s="32">
        <v>1</v>
      </c>
    </row>
    <row r="544" spans="1:56" s="152" customFormat="1" ht="72">
      <c r="A544" s="153" t="s">
        <v>1674</v>
      </c>
      <c r="B544" s="146" t="s">
        <v>30</v>
      </c>
      <c r="C544" s="146" t="s">
        <v>867</v>
      </c>
      <c r="D544" s="146">
        <v>129310</v>
      </c>
      <c r="E544" s="146" t="s">
        <v>2481</v>
      </c>
      <c r="F544" s="146" t="s">
        <v>2482</v>
      </c>
      <c r="G544" s="146" t="s">
        <v>1791</v>
      </c>
      <c r="H544" s="146">
        <v>1</v>
      </c>
      <c r="I544" s="146">
        <v>2</v>
      </c>
      <c r="J544" s="146" t="s">
        <v>2483</v>
      </c>
      <c r="K544" s="187">
        <v>8257545.9400000004</v>
      </c>
      <c r="L544" s="220">
        <v>6290078.0899999999</v>
      </c>
      <c r="M544" s="194" t="s">
        <v>185</v>
      </c>
      <c r="N544" s="212">
        <v>1</v>
      </c>
      <c r="O544" s="221" t="s">
        <v>2484</v>
      </c>
      <c r="P544" s="221" t="s">
        <v>1841</v>
      </c>
      <c r="Q544" s="146"/>
      <c r="R544" s="146" t="s">
        <v>2485</v>
      </c>
      <c r="S544" s="221" t="s">
        <v>2477</v>
      </c>
      <c r="T544" s="221" t="s">
        <v>2072</v>
      </c>
      <c r="U544" s="221" t="s">
        <v>1355</v>
      </c>
      <c r="V544" s="221" t="s">
        <v>1766</v>
      </c>
      <c r="W544" s="221" t="s">
        <v>2440</v>
      </c>
      <c r="X544" s="146" t="s">
        <v>2486</v>
      </c>
      <c r="Y544" s="146" t="s">
        <v>2480</v>
      </c>
      <c r="Z544" s="131">
        <f t="shared" si="167"/>
        <v>0</v>
      </c>
      <c r="AA544" s="131">
        <f t="shared" si="168"/>
        <v>0</v>
      </c>
      <c r="AB544" s="131">
        <f t="shared" si="169"/>
        <v>0</v>
      </c>
      <c r="AC544" s="131">
        <f t="shared" si="170"/>
        <v>0</v>
      </c>
      <c r="AD544" s="131">
        <f t="shared" si="171"/>
        <v>1</v>
      </c>
      <c r="AE544" s="127">
        <f t="shared" si="172"/>
        <v>0</v>
      </c>
      <c r="AF544" s="131">
        <f t="shared" si="173"/>
        <v>0</v>
      </c>
      <c r="AG544" s="131">
        <f t="shared" si="174"/>
        <v>0</v>
      </c>
      <c r="AH544" s="131">
        <f t="shared" si="175"/>
        <v>0</v>
      </c>
      <c r="AI544" s="131">
        <f t="shared" si="176"/>
        <v>0</v>
      </c>
      <c r="AJ544" s="132">
        <f t="shared" si="177"/>
        <v>2</v>
      </c>
      <c r="AK544" s="128">
        <f t="shared" si="178"/>
        <v>0</v>
      </c>
      <c r="AL544" s="40">
        <f t="shared" si="179"/>
        <v>0</v>
      </c>
      <c r="AM544" s="40">
        <f t="shared" si="180"/>
        <v>0</v>
      </c>
      <c r="AN544" s="40">
        <f t="shared" si="181"/>
        <v>0</v>
      </c>
      <c r="AO544" s="40">
        <f t="shared" si="182"/>
        <v>0</v>
      </c>
      <c r="AP544" s="76">
        <f t="shared" si="183"/>
        <v>1</v>
      </c>
      <c r="AQ544" s="127">
        <f t="shared" si="184"/>
        <v>0</v>
      </c>
      <c r="AR544" s="193">
        <v>1</v>
      </c>
      <c r="AS544" s="41">
        <f t="shared" si="185"/>
        <v>0</v>
      </c>
      <c r="AT544" s="156">
        <v>12.24</v>
      </c>
      <c r="AU544" s="146"/>
      <c r="AV544" s="146"/>
      <c r="AW544" s="146"/>
      <c r="AX544" s="146"/>
      <c r="AY544" s="146"/>
      <c r="AZ544" s="146"/>
      <c r="BA544" s="146"/>
      <c r="BB544" s="146"/>
      <c r="BC544" s="140" t="s">
        <v>1496</v>
      </c>
      <c r="BD544" s="32">
        <v>1</v>
      </c>
    </row>
    <row r="545" spans="1:56" s="152" customFormat="1" ht="108">
      <c r="A545" s="153" t="s">
        <v>1674</v>
      </c>
      <c r="B545" s="146" t="s">
        <v>30</v>
      </c>
      <c r="C545" s="146" t="s">
        <v>2487</v>
      </c>
      <c r="D545" s="146">
        <v>129813</v>
      </c>
      <c r="E545" s="146" t="s">
        <v>2488</v>
      </c>
      <c r="F545" s="146" t="s">
        <v>2489</v>
      </c>
      <c r="G545" s="146" t="s">
        <v>1791</v>
      </c>
      <c r="H545" s="146">
        <v>1</v>
      </c>
      <c r="I545" s="146">
        <v>2</v>
      </c>
      <c r="J545" s="146" t="s">
        <v>2490</v>
      </c>
      <c r="K545" s="187">
        <v>9748536.1600000001</v>
      </c>
      <c r="L545" s="220">
        <v>7000000</v>
      </c>
      <c r="M545" s="211" t="s">
        <v>514</v>
      </c>
      <c r="N545" s="196">
        <v>0.51</v>
      </c>
      <c r="O545" s="221"/>
      <c r="P545" s="221"/>
      <c r="Q545" s="146"/>
      <c r="R545" s="146"/>
      <c r="S545" s="221" t="s">
        <v>2491</v>
      </c>
      <c r="T545" s="221" t="s">
        <v>2492</v>
      </c>
      <c r="U545" s="221" t="s">
        <v>2493</v>
      </c>
      <c r="V545" s="221" t="s">
        <v>2494</v>
      </c>
      <c r="W545" s="221"/>
      <c r="X545" s="146" t="s">
        <v>2495</v>
      </c>
      <c r="Y545" s="146" t="s">
        <v>2204</v>
      </c>
      <c r="Z545" s="131">
        <f t="shared" ref="Z545:Z549" si="186">IF($M545="Reverted",1,0)</f>
        <v>0</v>
      </c>
      <c r="AA545" s="131">
        <f t="shared" ref="AA545:AA549" si="187">IF($M545="Not yet started",1,0)</f>
        <v>0</v>
      </c>
      <c r="AB545" s="131">
        <f t="shared" ref="AB545:AB549" si="188">IF($M545="Under Procurement",1,0)</f>
        <v>0</v>
      </c>
      <c r="AC545" s="131">
        <f t="shared" ref="AC545:AC549" si="189">IF($M545="Ongoing",1,0)</f>
        <v>1</v>
      </c>
      <c r="AD545" s="131">
        <f t="shared" ref="AD545:AD549" si="190">IF($M545="Completed",1,0)</f>
        <v>0</v>
      </c>
      <c r="AE545" s="127">
        <f t="shared" ref="AE545:AE549" si="191">IF(OR($M545="Terminated",$M545="Abandoned"),1,0)</f>
        <v>0</v>
      </c>
      <c r="AF545" s="131">
        <f t="shared" ref="AF545:AF549" si="192">IF($Z545=1,$I545,0)</f>
        <v>0</v>
      </c>
      <c r="AG545" s="131">
        <f t="shared" ref="AG545:AG549" si="193">IF($AA545=1,$I545,0)</f>
        <v>0</v>
      </c>
      <c r="AH545" s="131">
        <f t="shared" ref="AH545:AH549" si="194">IF($AB545=1,$I545,0)</f>
        <v>0</v>
      </c>
      <c r="AI545" s="131">
        <f t="shared" ref="AI545:AI549" si="195">IF($AC545=1,$I545,0)</f>
        <v>2</v>
      </c>
      <c r="AJ545" s="132">
        <f t="shared" ref="AJ545:AJ549" si="196">IF($AD545=1,$I545,0)</f>
        <v>0</v>
      </c>
      <c r="AK545" s="128">
        <f t="shared" ref="AK545:AK549" si="197">IF($AE545=1,$I545,0)</f>
        <v>0</v>
      </c>
      <c r="AL545" s="40">
        <f t="shared" ref="AL545:AL549" si="198">IF($M545="Reverted",H545,0)</f>
        <v>0</v>
      </c>
      <c r="AM545" s="40">
        <f t="shared" ref="AM545:AM549" si="199">IF($M545="Not Yet Started",H545,0)</f>
        <v>0</v>
      </c>
      <c r="AN545" s="40">
        <f t="shared" ref="AN545:AN549" si="200">IF($M545="Under Procurement",H545,0)</f>
        <v>0</v>
      </c>
      <c r="AO545" s="40">
        <f t="shared" ref="AO545:AO549" si="201">IF($M545="Ongoing",H545,0)</f>
        <v>1</v>
      </c>
      <c r="AP545" s="76">
        <f t="shared" ref="AP545:AP549" si="202">IF($M545="Completed",H545,0)</f>
        <v>0</v>
      </c>
      <c r="AQ545" s="127">
        <f t="shared" ref="AQ545:AQ549" si="203">IF(OR($M545="Terminated",$M545="Abandoned"),H545,0)</f>
        <v>0</v>
      </c>
      <c r="AR545" s="193">
        <v>0.51</v>
      </c>
      <c r="AS545" s="41">
        <f t="shared" ref="AS545:AS549" si="204">N545-AR545</f>
        <v>0</v>
      </c>
      <c r="AT545" s="146"/>
      <c r="AU545" s="146"/>
      <c r="AV545" s="146"/>
      <c r="AW545" s="146"/>
      <c r="AX545" s="146"/>
      <c r="AY545" s="146"/>
      <c r="AZ545" s="146"/>
      <c r="BA545" s="146"/>
      <c r="BB545" s="146"/>
      <c r="BC545" s="140" t="s">
        <v>1496</v>
      </c>
      <c r="BD545" s="32">
        <v>1</v>
      </c>
    </row>
    <row r="546" spans="1:56" s="152" customFormat="1" ht="72">
      <c r="A546" s="153" t="s">
        <v>1674</v>
      </c>
      <c r="B546" s="146" t="s">
        <v>31</v>
      </c>
      <c r="C546" s="146" t="s">
        <v>2496</v>
      </c>
      <c r="D546" s="146">
        <v>281537</v>
      </c>
      <c r="E546" s="146" t="s">
        <v>2497</v>
      </c>
      <c r="F546" s="146" t="s">
        <v>2498</v>
      </c>
      <c r="G546" s="146" t="s">
        <v>1770</v>
      </c>
      <c r="H546" s="146">
        <v>1</v>
      </c>
      <c r="I546" s="146">
        <v>4</v>
      </c>
      <c r="J546" s="146" t="s">
        <v>2499</v>
      </c>
      <c r="K546" s="187">
        <v>22222222.219999999</v>
      </c>
      <c r="L546" s="211">
        <v>0</v>
      </c>
      <c r="M546" s="211" t="s">
        <v>1953</v>
      </c>
      <c r="N546" s="212">
        <v>0</v>
      </c>
      <c r="O546" s="213"/>
      <c r="P546" s="213"/>
      <c r="Q546" s="211">
        <v>0</v>
      </c>
      <c r="R546" s="211">
        <v>0</v>
      </c>
      <c r="S546" s="213"/>
      <c r="T546" s="213"/>
      <c r="U546" s="213"/>
      <c r="V546" s="213"/>
      <c r="W546" s="213"/>
      <c r="X546" s="211">
        <v>0</v>
      </c>
      <c r="Y546" s="210" t="s">
        <v>2500</v>
      </c>
      <c r="Z546" s="131">
        <f t="shared" si="186"/>
        <v>0</v>
      </c>
      <c r="AA546" s="131">
        <f t="shared" si="187"/>
        <v>0</v>
      </c>
      <c r="AB546" s="131">
        <f t="shared" si="188"/>
        <v>1</v>
      </c>
      <c r="AC546" s="131">
        <f t="shared" si="189"/>
        <v>0</v>
      </c>
      <c r="AD546" s="131">
        <f t="shared" si="190"/>
        <v>0</v>
      </c>
      <c r="AE546" s="127">
        <f t="shared" si="191"/>
        <v>0</v>
      </c>
      <c r="AF546" s="131">
        <f t="shared" si="192"/>
        <v>0</v>
      </c>
      <c r="AG546" s="131">
        <f t="shared" si="193"/>
        <v>0</v>
      </c>
      <c r="AH546" s="131">
        <f t="shared" si="194"/>
        <v>4</v>
      </c>
      <c r="AI546" s="131">
        <f t="shared" si="195"/>
        <v>0</v>
      </c>
      <c r="AJ546" s="132">
        <f t="shared" si="196"/>
        <v>0</v>
      </c>
      <c r="AK546" s="128">
        <f t="shared" si="197"/>
        <v>0</v>
      </c>
      <c r="AL546" s="40">
        <f t="shared" si="198"/>
        <v>0</v>
      </c>
      <c r="AM546" s="40">
        <f t="shared" si="199"/>
        <v>0</v>
      </c>
      <c r="AN546" s="40">
        <f t="shared" si="200"/>
        <v>1</v>
      </c>
      <c r="AO546" s="40">
        <f t="shared" si="201"/>
        <v>0</v>
      </c>
      <c r="AP546" s="76">
        <f t="shared" si="202"/>
        <v>0</v>
      </c>
      <c r="AQ546" s="127">
        <f t="shared" si="203"/>
        <v>0</v>
      </c>
      <c r="AR546" s="193">
        <v>0</v>
      </c>
      <c r="AS546" s="41">
        <f t="shared" si="204"/>
        <v>0</v>
      </c>
      <c r="AT546" s="146"/>
      <c r="AU546" s="146"/>
      <c r="AV546" s="146"/>
      <c r="AW546" s="146"/>
      <c r="AX546" s="146"/>
      <c r="AY546" s="146"/>
      <c r="AZ546" s="146"/>
      <c r="BA546" s="146"/>
      <c r="BB546" s="146"/>
      <c r="BC546" s="140" t="s">
        <v>1496</v>
      </c>
      <c r="BD546" s="32">
        <v>1</v>
      </c>
    </row>
    <row r="547" spans="1:56" s="152" customFormat="1" ht="90">
      <c r="A547" s="153" t="s">
        <v>1674</v>
      </c>
      <c r="B547" s="146" t="s">
        <v>31</v>
      </c>
      <c r="C547" s="146" t="s">
        <v>541</v>
      </c>
      <c r="D547" s="146">
        <v>137086</v>
      </c>
      <c r="E547" s="146" t="s">
        <v>2501</v>
      </c>
      <c r="F547" s="146" t="s">
        <v>2502</v>
      </c>
      <c r="G547" s="146" t="s">
        <v>1411</v>
      </c>
      <c r="H547" s="146">
        <v>1</v>
      </c>
      <c r="I547" s="146">
        <v>5</v>
      </c>
      <c r="J547" s="146" t="s">
        <v>2503</v>
      </c>
      <c r="K547" s="187">
        <v>22222222.219999999</v>
      </c>
      <c r="L547" s="211">
        <v>21979700.199999999</v>
      </c>
      <c r="M547" s="211" t="s">
        <v>514</v>
      </c>
      <c r="N547" s="212">
        <v>0</v>
      </c>
      <c r="O547" s="213">
        <v>46114</v>
      </c>
      <c r="P547" s="213" t="s">
        <v>649</v>
      </c>
      <c r="Q547" s="211" t="s">
        <v>2504</v>
      </c>
      <c r="R547" s="211" t="s">
        <v>2505</v>
      </c>
      <c r="S547" s="213">
        <v>45510</v>
      </c>
      <c r="T547" s="213">
        <v>45518</v>
      </c>
      <c r="U547" s="213">
        <v>45531</v>
      </c>
      <c r="V547" s="213">
        <v>45565</v>
      </c>
      <c r="W547" s="213">
        <v>45723</v>
      </c>
      <c r="X547" s="211" t="s">
        <v>2506</v>
      </c>
      <c r="Y547" s="211" t="s">
        <v>2507</v>
      </c>
      <c r="Z547" s="131">
        <f t="shared" si="186"/>
        <v>0</v>
      </c>
      <c r="AA547" s="131">
        <f t="shared" si="187"/>
        <v>0</v>
      </c>
      <c r="AB547" s="131">
        <f t="shared" si="188"/>
        <v>0</v>
      </c>
      <c r="AC547" s="131">
        <f t="shared" si="189"/>
        <v>1</v>
      </c>
      <c r="AD547" s="131">
        <f t="shared" si="190"/>
        <v>0</v>
      </c>
      <c r="AE547" s="127">
        <f t="shared" si="191"/>
        <v>0</v>
      </c>
      <c r="AF547" s="131">
        <f t="shared" si="192"/>
        <v>0</v>
      </c>
      <c r="AG547" s="131">
        <f t="shared" si="193"/>
        <v>0</v>
      </c>
      <c r="AH547" s="131">
        <f t="shared" si="194"/>
        <v>0</v>
      </c>
      <c r="AI547" s="131">
        <f t="shared" si="195"/>
        <v>5</v>
      </c>
      <c r="AJ547" s="132">
        <f t="shared" si="196"/>
        <v>0</v>
      </c>
      <c r="AK547" s="128">
        <f t="shared" si="197"/>
        <v>0</v>
      </c>
      <c r="AL547" s="40">
        <f t="shared" si="198"/>
        <v>0</v>
      </c>
      <c r="AM547" s="40">
        <f t="shared" si="199"/>
        <v>0</v>
      </c>
      <c r="AN547" s="40">
        <f t="shared" si="200"/>
        <v>0</v>
      </c>
      <c r="AO547" s="40">
        <f t="shared" si="201"/>
        <v>1</v>
      </c>
      <c r="AP547" s="76">
        <f t="shared" si="202"/>
        <v>0</v>
      </c>
      <c r="AQ547" s="127">
        <f t="shared" si="203"/>
        <v>0</v>
      </c>
      <c r="AR547" s="193">
        <v>0</v>
      </c>
      <c r="AS547" s="41">
        <f t="shared" si="204"/>
        <v>0</v>
      </c>
      <c r="AT547" s="146"/>
      <c r="AU547" s="146"/>
      <c r="AV547" s="146"/>
      <c r="AW547" s="146"/>
      <c r="AX547" s="146"/>
      <c r="AY547" s="146"/>
      <c r="AZ547" s="146"/>
      <c r="BA547" s="146"/>
      <c r="BB547" s="146"/>
      <c r="BC547" s="140" t="s">
        <v>1701</v>
      </c>
      <c r="BD547" s="32">
        <v>1</v>
      </c>
    </row>
    <row r="548" spans="1:56" s="152" customFormat="1" ht="90">
      <c r="A548" s="153" t="s">
        <v>1674</v>
      </c>
      <c r="B548" s="146" t="s">
        <v>31</v>
      </c>
      <c r="C548" s="146" t="s">
        <v>541</v>
      </c>
      <c r="D548" s="146">
        <v>136941</v>
      </c>
      <c r="E548" s="146" t="s">
        <v>2508</v>
      </c>
      <c r="F548" s="146" t="s">
        <v>2509</v>
      </c>
      <c r="G548" s="146" t="s">
        <v>1411</v>
      </c>
      <c r="H548" s="146">
        <v>1</v>
      </c>
      <c r="I548" s="146">
        <v>5</v>
      </c>
      <c r="J548" s="146" t="s">
        <v>2503</v>
      </c>
      <c r="K548" s="187">
        <v>22222222.219999999</v>
      </c>
      <c r="L548" s="211">
        <v>21978971.760000002</v>
      </c>
      <c r="M548" s="211" t="s">
        <v>514</v>
      </c>
      <c r="N548" s="212">
        <v>3.1099999999999999E-2</v>
      </c>
      <c r="O548" s="213">
        <v>46054</v>
      </c>
      <c r="P548" s="213" t="s">
        <v>649</v>
      </c>
      <c r="Q548" s="211" t="s">
        <v>2504</v>
      </c>
      <c r="R548" s="211" t="s">
        <v>2510</v>
      </c>
      <c r="S548" s="213">
        <v>45510</v>
      </c>
      <c r="T548" s="213">
        <v>45518</v>
      </c>
      <c r="U548" s="213">
        <v>45531</v>
      </c>
      <c r="V548" s="213">
        <v>45565</v>
      </c>
      <c r="W548" s="213">
        <v>45723</v>
      </c>
      <c r="X548" s="211" t="s">
        <v>2506</v>
      </c>
      <c r="Y548" s="211" t="s">
        <v>2296</v>
      </c>
      <c r="Z548" s="131">
        <f t="shared" si="186"/>
        <v>0</v>
      </c>
      <c r="AA548" s="131">
        <f t="shared" si="187"/>
        <v>0</v>
      </c>
      <c r="AB548" s="131">
        <f t="shared" si="188"/>
        <v>0</v>
      </c>
      <c r="AC548" s="131">
        <f t="shared" si="189"/>
        <v>1</v>
      </c>
      <c r="AD548" s="131">
        <f t="shared" si="190"/>
        <v>0</v>
      </c>
      <c r="AE548" s="127">
        <f t="shared" si="191"/>
        <v>0</v>
      </c>
      <c r="AF548" s="131">
        <f t="shared" si="192"/>
        <v>0</v>
      </c>
      <c r="AG548" s="131">
        <f t="shared" si="193"/>
        <v>0</v>
      </c>
      <c r="AH548" s="131">
        <f t="shared" si="194"/>
        <v>0</v>
      </c>
      <c r="AI548" s="131">
        <f t="shared" si="195"/>
        <v>5</v>
      </c>
      <c r="AJ548" s="132">
        <f t="shared" si="196"/>
        <v>0</v>
      </c>
      <c r="AK548" s="128">
        <f t="shared" si="197"/>
        <v>0</v>
      </c>
      <c r="AL548" s="40">
        <f t="shared" si="198"/>
        <v>0</v>
      </c>
      <c r="AM548" s="40">
        <f t="shared" si="199"/>
        <v>0</v>
      </c>
      <c r="AN548" s="40">
        <f t="shared" si="200"/>
        <v>0</v>
      </c>
      <c r="AO548" s="40">
        <f t="shared" si="201"/>
        <v>1</v>
      </c>
      <c r="AP548" s="76">
        <f t="shared" si="202"/>
        <v>0</v>
      </c>
      <c r="AQ548" s="127">
        <f t="shared" si="203"/>
        <v>0</v>
      </c>
      <c r="AR548" s="193">
        <v>0</v>
      </c>
      <c r="AS548" s="41">
        <f t="shared" si="204"/>
        <v>3.1099999999999999E-2</v>
      </c>
      <c r="AT548" s="146"/>
      <c r="AU548" s="146"/>
      <c r="AV548" s="146"/>
      <c r="AW548" s="146"/>
      <c r="AX548" s="146"/>
      <c r="AY548" s="146"/>
      <c r="AZ548" s="146"/>
      <c r="BA548" s="146"/>
      <c r="BB548" s="146"/>
      <c r="BC548" s="140" t="s">
        <v>1701</v>
      </c>
      <c r="BD548" s="32">
        <v>1</v>
      </c>
    </row>
    <row r="549" spans="1:56" s="152" customFormat="1" ht="72">
      <c r="A549" s="153" t="s">
        <v>1674</v>
      </c>
      <c r="B549" s="146" t="s">
        <v>31</v>
      </c>
      <c r="C549" s="146" t="s">
        <v>2511</v>
      </c>
      <c r="D549" s="146">
        <v>137132</v>
      </c>
      <c r="E549" s="146" t="s">
        <v>2512</v>
      </c>
      <c r="F549" s="146" t="s">
        <v>2513</v>
      </c>
      <c r="G549" s="146" t="s">
        <v>1791</v>
      </c>
      <c r="H549" s="146">
        <v>1</v>
      </c>
      <c r="I549" s="146">
        <v>3</v>
      </c>
      <c r="J549" s="146" t="s">
        <v>611</v>
      </c>
      <c r="K549" s="187">
        <v>18079433.890000001</v>
      </c>
      <c r="L549" s="211">
        <v>17635084.59</v>
      </c>
      <c r="M549" s="211" t="s">
        <v>514</v>
      </c>
      <c r="N549" s="212">
        <v>0.87</v>
      </c>
      <c r="O549" s="213">
        <v>45832</v>
      </c>
      <c r="P549" s="213">
        <v>0</v>
      </c>
      <c r="Q549" s="211" t="s">
        <v>2514</v>
      </c>
      <c r="R549" s="211" t="s">
        <v>2514</v>
      </c>
      <c r="S549" s="213">
        <v>45387</v>
      </c>
      <c r="T549" s="213">
        <v>45399</v>
      </c>
      <c r="U549" s="213">
        <v>45411</v>
      </c>
      <c r="V549" s="213">
        <v>45419</v>
      </c>
      <c r="W549" s="213">
        <v>45572</v>
      </c>
      <c r="X549" s="211" t="s">
        <v>2515</v>
      </c>
      <c r="Y549" s="211" t="s">
        <v>2516</v>
      </c>
      <c r="Z549" s="131">
        <f t="shared" si="186"/>
        <v>0</v>
      </c>
      <c r="AA549" s="131">
        <f t="shared" si="187"/>
        <v>0</v>
      </c>
      <c r="AB549" s="131">
        <f t="shared" si="188"/>
        <v>0</v>
      </c>
      <c r="AC549" s="131">
        <f t="shared" si="189"/>
        <v>1</v>
      </c>
      <c r="AD549" s="131">
        <f t="shared" si="190"/>
        <v>0</v>
      </c>
      <c r="AE549" s="127">
        <f t="shared" si="191"/>
        <v>0</v>
      </c>
      <c r="AF549" s="131">
        <f t="shared" si="192"/>
        <v>0</v>
      </c>
      <c r="AG549" s="131">
        <f t="shared" si="193"/>
        <v>0</v>
      </c>
      <c r="AH549" s="131">
        <f t="shared" si="194"/>
        <v>0</v>
      </c>
      <c r="AI549" s="131">
        <f t="shared" si="195"/>
        <v>3</v>
      </c>
      <c r="AJ549" s="132">
        <f t="shared" si="196"/>
        <v>0</v>
      </c>
      <c r="AK549" s="128">
        <f t="shared" si="197"/>
        <v>0</v>
      </c>
      <c r="AL549" s="40">
        <f t="shared" si="198"/>
        <v>0</v>
      </c>
      <c r="AM549" s="40">
        <f t="shared" si="199"/>
        <v>0</v>
      </c>
      <c r="AN549" s="40">
        <f t="shared" si="200"/>
        <v>0</v>
      </c>
      <c r="AO549" s="40">
        <f t="shared" si="201"/>
        <v>1</v>
      </c>
      <c r="AP549" s="76">
        <f t="shared" si="202"/>
        <v>0</v>
      </c>
      <c r="AQ549" s="127">
        <f t="shared" si="203"/>
        <v>0</v>
      </c>
      <c r="AR549" s="193">
        <v>0.84</v>
      </c>
      <c r="AS549" s="41">
        <f t="shared" si="204"/>
        <v>3.0000000000000027E-2</v>
      </c>
      <c r="AT549" s="146"/>
      <c r="AU549" s="146"/>
      <c r="AV549" s="146"/>
      <c r="AW549" s="146"/>
      <c r="AX549" s="146"/>
      <c r="AY549" s="146"/>
      <c r="AZ549" s="146"/>
      <c r="BA549" s="146"/>
      <c r="BB549" s="146"/>
      <c r="BC549" s="140" t="s">
        <v>1496</v>
      </c>
      <c r="BD549" s="32">
        <v>1</v>
      </c>
    </row>
  </sheetData>
  <autoFilter ref="A7:BD549" xr:uid="{00000000-0001-0000-0100-000000000000}"/>
  <sortState xmlns:xlrd2="http://schemas.microsoft.com/office/spreadsheetml/2017/richdata2" ref="A8:BD382">
    <sortCondition ref="A8:A382"/>
    <sortCondition ref="B8:B382"/>
    <sortCondition ref="C8:C382"/>
    <sortCondition ref="G8:G382"/>
    <sortCondition ref="F8:F382"/>
    <sortCondition ref="E8:E382"/>
  </sortState>
  <mergeCells count="1">
    <mergeCell ref="AX6:AZ6"/>
  </mergeCells>
  <phoneticPr fontId="18" type="noConversion"/>
  <conditionalFormatting sqref="D1:D1048576">
    <cfRule type="duplicateValues" dxfId="13" priority="53"/>
  </conditionalFormatting>
  <conditionalFormatting sqref="D8:D102">
    <cfRule type="duplicateValues" dxfId="12" priority="57"/>
  </conditionalFormatting>
  <conditionalFormatting sqref="L226:M313 O226:Y313 O315:Y315 O318:Y322 L383:M383 O383:Y383">
    <cfRule type="containsBlanks" dxfId="11" priority="27">
      <formula>LEN(TRIM(L226))=0</formula>
    </cfRule>
  </conditionalFormatting>
  <conditionalFormatting sqref="L315:N322 L323:Y376 N378:N383 N536:N537 N542:N544 L384:Y535">
    <cfRule type="containsBlanks" dxfId="10" priority="21">
      <formula>LEN(TRIM(L315))=0</formula>
    </cfRule>
  </conditionalFormatting>
  <conditionalFormatting sqref="L130:W130">
    <cfRule type="containsBlanks" dxfId="9" priority="24">
      <formula>LEN(TRIM(L130))=0</formula>
    </cfRule>
  </conditionalFormatting>
  <conditionalFormatting sqref="L8:Y129 L208:M224 O208:Y224 N208:N313 L546:X546 L547:Y549">
    <cfRule type="containsBlanks" dxfId="8" priority="28">
      <formula>LEN(TRIM(L8))=0</formula>
    </cfRule>
  </conditionalFormatting>
  <conditionalFormatting sqref="L131:Y207">
    <cfRule type="containsBlanks" dxfId="7" priority="22">
      <formula>LEN(TRIM(L131))=0</formula>
    </cfRule>
  </conditionalFormatting>
  <conditionalFormatting sqref="L314:Y314 M377 M540:M541 M545">
    <cfRule type="containsBlanks" dxfId="6" priority="23">
      <formula>LEN(TRIM(L314))=0</formula>
    </cfRule>
  </conditionalFormatting>
  <conditionalFormatting sqref="M378:M382">
    <cfRule type="containsBlanks" dxfId="5" priority="31">
      <formula>LEN(TRIM(M378))=0</formula>
    </cfRule>
  </conditionalFormatting>
  <conditionalFormatting sqref="M379:M382">
    <cfRule type="containsBlanks" dxfId="4" priority="29">
      <formula>LEN(TRIM(M379))=0</formula>
    </cfRule>
  </conditionalFormatting>
  <conditionalFormatting sqref="O316:X317 L316:M317">
    <cfRule type="containsBlanks" dxfId="3" priority="58">
      <formula>LEN(TRIM(L316))=0</formula>
    </cfRule>
  </conditionalFormatting>
  <conditionalFormatting sqref="O316:X317 M537">
    <cfRule type="containsBlanks" dxfId="2" priority="30">
      <formula>LEN(TRIM(M316))=0</formula>
    </cfRule>
  </conditionalFormatting>
  <conditionalFormatting sqref="Y130">
    <cfRule type="containsBlanks" dxfId="1" priority="59">
      <formula>LEN(TRIM(Y130))=0</formula>
    </cfRule>
  </conditionalFormatting>
  <printOptions horizontalCentered="1"/>
  <pageMargins left="0.23622047244094491" right="0.23622047244094491" top="0.35433070866141736" bottom="0.39370078740157483" header="0" footer="0"/>
  <pageSetup paperSize="9" scale="17"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D072D-FE97-4DED-838D-E8C81BA44990}">
  <dimension ref="A4:B10"/>
  <sheetViews>
    <sheetView workbookViewId="0">
      <selection activeCell="F26" sqref="F26"/>
    </sheetView>
  </sheetViews>
  <sheetFormatPr defaultRowHeight="14.45"/>
  <cols>
    <col min="1" max="1" width="12.5703125" bestFit="1" customWidth="1"/>
    <col min="2" max="2" width="27.7109375" bestFit="1" customWidth="1"/>
  </cols>
  <sheetData>
    <row r="4" spans="1:2">
      <c r="A4" s="149" t="s">
        <v>2517</v>
      </c>
      <c r="B4" t="s">
        <v>2518</v>
      </c>
    </row>
    <row r="5" spans="1:2">
      <c r="A5" s="150" t="s">
        <v>85</v>
      </c>
      <c r="B5">
        <v>72</v>
      </c>
    </row>
    <row r="6" spans="1:2">
      <c r="A6" s="150" t="s">
        <v>545</v>
      </c>
      <c r="B6">
        <v>74</v>
      </c>
    </row>
    <row r="7" spans="1:2">
      <c r="A7" s="150" t="s">
        <v>878</v>
      </c>
      <c r="B7">
        <v>63</v>
      </c>
    </row>
    <row r="8" spans="1:2">
      <c r="A8" s="150" t="s">
        <v>1319</v>
      </c>
      <c r="B8">
        <v>59</v>
      </c>
    </row>
    <row r="9" spans="1:2">
      <c r="A9" s="150" t="s">
        <v>1674</v>
      </c>
      <c r="B9">
        <v>135</v>
      </c>
    </row>
    <row r="10" spans="1:2">
      <c r="A10" s="150" t="s">
        <v>32</v>
      </c>
      <c r="B10">
        <v>403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37D9B-4C97-41EE-8E9E-A95A171C2840}">
  <dimension ref="A1:V16"/>
  <sheetViews>
    <sheetView zoomScale="115" zoomScaleNormal="115" workbookViewId="0">
      <pane xSplit="1" ySplit="4" topLeftCell="H10" activePane="bottomRight" state="frozen"/>
      <selection pane="bottomRight" activeCell="J23" sqref="J23"/>
      <selection pane="bottomLeft" activeCell="A5" sqref="A5"/>
      <selection pane="topRight" activeCell="B1" sqref="B1"/>
    </sheetView>
  </sheetViews>
  <sheetFormatPr defaultColWidth="8.85546875" defaultRowHeight="14.45"/>
  <cols>
    <col min="1" max="1" width="22.28515625" style="84" customWidth="1"/>
    <col min="2" max="17" width="10.7109375" style="84" customWidth="1"/>
    <col min="18" max="19" width="11.28515625" style="84" customWidth="1"/>
    <col min="20" max="21" width="11.7109375" style="84" customWidth="1"/>
    <col min="22" max="22" width="0" style="84" hidden="1" customWidth="1"/>
    <col min="23" max="16384" width="8.85546875" style="84"/>
  </cols>
  <sheetData>
    <row r="1" spans="1:22">
      <c r="A1" s="83" t="s">
        <v>2519</v>
      </c>
    </row>
    <row r="2" spans="1:22">
      <c r="A2" s="85" t="s">
        <v>2520</v>
      </c>
      <c r="F2" s="227" t="s">
        <v>2521</v>
      </c>
      <c r="G2" s="227"/>
      <c r="H2" s="227"/>
      <c r="I2" s="227"/>
      <c r="J2" s="227"/>
      <c r="K2" s="227"/>
      <c r="L2" s="227"/>
      <c r="M2" s="227"/>
      <c r="N2" s="227"/>
      <c r="O2" s="227"/>
      <c r="P2" s="228" t="s">
        <v>2522</v>
      </c>
      <c r="Q2" s="229"/>
      <c r="R2" s="229"/>
      <c r="S2" s="229"/>
      <c r="T2" s="229"/>
      <c r="U2" s="229"/>
    </row>
    <row r="3" spans="1:22" ht="51.6" customHeight="1">
      <c r="A3" s="230" t="s">
        <v>2523</v>
      </c>
      <c r="B3" s="230" t="s">
        <v>2524</v>
      </c>
      <c r="C3" s="230"/>
      <c r="D3" s="230" t="s">
        <v>2525</v>
      </c>
      <c r="E3" s="230"/>
      <c r="F3" s="231" t="s">
        <v>2526</v>
      </c>
      <c r="G3" s="231"/>
      <c r="H3" s="231" t="s">
        <v>2527</v>
      </c>
      <c r="I3" s="231"/>
      <c r="J3" s="231" t="s">
        <v>56</v>
      </c>
      <c r="K3" s="231"/>
      <c r="L3" s="231" t="s">
        <v>2528</v>
      </c>
      <c r="M3" s="231"/>
      <c r="N3" s="231" t="s">
        <v>2529</v>
      </c>
      <c r="O3" s="231"/>
      <c r="P3" s="232" t="s">
        <v>2530</v>
      </c>
      <c r="Q3" s="233"/>
      <c r="R3" s="234" t="s">
        <v>514</v>
      </c>
      <c r="S3" s="234"/>
      <c r="T3" s="234" t="s">
        <v>90</v>
      </c>
      <c r="U3" s="234"/>
    </row>
    <row r="4" spans="1:22" ht="42.6" customHeight="1">
      <c r="A4" s="230"/>
      <c r="B4" s="86" t="s">
        <v>2531</v>
      </c>
      <c r="C4" s="86" t="s">
        <v>2532</v>
      </c>
      <c r="D4" s="86" t="s">
        <v>2531</v>
      </c>
      <c r="E4" s="86" t="s">
        <v>2532</v>
      </c>
      <c r="F4" s="87" t="s">
        <v>2531</v>
      </c>
      <c r="G4" s="87" t="s">
        <v>2532</v>
      </c>
      <c r="H4" s="87" t="s">
        <v>2531</v>
      </c>
      <c r="I4" s="87" t="s">
        <v>2532</v>
      </c>
      <c r="J4" s="87" t="s">
        <v>2531</v>
      </c>
      <c r="K4" s="87" t="s">
        <v>2532</v>
      </c>
      <c r="L4" s="87" t="s">
        <v>2531</v>
      </c>
      <c r="M4" s="87" t="s">
        <v>2532</v>
      </c>
      <c r="N4" s="87" t="s">
        <v>2531</v>
      </c>
      <c r="O4" s="87" t="s">
        <v>2532</v>
      </c>
      <c r="P4" s="88" t="s">
        <v>2531</v>
      </c>
      <c r="Q4" s="88" t="s">
        <v>2532</v>
      </c>
      <c r="R4" s="88" t="s">
        <v>2531</v>
      </c>
      <c r="S4" s="88" t="s">
        <v>2532</v>
      </c>
      <c r="T4" s="88" t="s">
        <v>2531</v>
      </c>
      <c r="U4" s="88" t="s">
        <v>2532</v>
      </c>
    </row>
    <row r="5" spans="1:22" s="85" customFormat="1" hidden="1">
      <c r="A5" s="89" t="s">
        <v>2533</v>
      </c>
      <c r="B5" s="90"/>
      <c r="C5" s="90">
        <v>4741</v>
      </c>
      <c r="D5" s="90"/>
      <c r="E5" s="90"/>
      <c r="F5" s="90"/>
      <c r="G5" s="90">
        <v>4741</v>
      </c>
      <c r="H5" s="90"/>
      <c r="I5" s="90">
        <v>4741</v>
      </c>
      <c r="J5" s="90"/>
      <c r="K5" s="90">
        <v>4741</v>
      </c>
      <c r="L5" s="90"/>
      <c r="M5" s="90">
        <v>4741</v>
      </c>
      <c r="N5" s="90"/>
      <c r="O5" s="90">
        <v>4741</v>
      </c>
      <c r="P5" s="90"/>
      <c r="Q5" s="90">
        <v>2664</v>
      </c>
      <c r="R5" s="90"/>
      <c r="S5" s="90">
        <v>2114</v>
      </c>
      <c r="T5" s="90"/>
      <c r="U5" s="90"/>
    </row>
    <row r="6" spans="1:22" s="85" customFormat="1" hidden="1">
      <c r="A6" s="89" t="s">
        <v>2534</v>
      </c>
      <c r="B6" s="90"/>
      <c r="C6" s="90"/>
      <c r="D6" s="90"/>
      <c r="E6" s="90"/>
      <c r="F6" s="90"/>
      <c r="G6" s="90"/>
      <c r="H6" s="90"/>
      <c r="I6" s="90"/>
      <c r="J6" s="90"/>
      <c r="K6" s="90"/>
      <c r="L6" s="90"/>
      <c r="M6" s="90"/>
      <c r="N6" s="90"/>
      <c r="O6" s="90"/>
      <c r="P6" s="90"/>
      <c r="Q6" s="90"/>
      <c r="R6" s="90"/>
      <c r="S6" s="90"/>
      <c r="T6" s="90"/>
      <c r="U6" s="90"/>
    </row>
    <row r="7" spans="1:22" s="85" customFormat="1" hidden="1">
      <c r="A7" s="91" t="s">
        <v>2535</v>
      </c>
      <c r="B7" s="90">
        <v>438</v>
      </c>
      <c r="C7" s="90">
        <v>3115</v>
      </c>
      <c r="D7" s="90"/>
      <c r="E7" s="90"/>
      <c r="F7" s="90"/>
      <c r="G7" s="90"/>
      <c r="H7" s="90"/>
      <c r="I7" s="90"/>
      <c r="J7" s="90"/>
      <c r="K7" s="90"/>
      <c r="L7" s="90">
        <v>438</v>
      </c>
      <c r="M7" s="90">
        <v>3115</v>
      </c>
      <c r="N7" s="90"/>
      <c r="O7" s="90"/>
      <c r="P7" s="90"/>
      <c r="Q7" s="90"/>
      <c r="R7" s="90"/>
      <c r="S7" s="90"/>
      <c r="T7" s="90"/>
      <c r="U7" s="90"/>
    </row>
    <row r="8" spans="1:22" s="85" customFormat="1" hidden="1">
      <c r="A8" s="91" t="s">
        <v>2536</v>
      </c>
      <c r="B8" s="90">
        <v>27</v>
      </c>
      <c r="C8" s="90">
        <v>104</v>
      </c>
      <c r="D8" s="90"/>
      <c r="E8" s="90"/>
      <c r="F8" s="90"/>
      <c r="G8" s="90"/>
      <c r="H8" s="90"/>
      <c r="I8" s="90"/>
      <c r="J8" s="90"/>
      <c r="K8" s="90"/>
      <c r="L8" s="90">
        <v>27</v>
      </c>
      <c r="M8" s="90">
        <v>104</v>
      </c>
      <c r="N8" s="90"/>
      <c r="O8" s="90"/>
      <c r="P8" s="90"/>
      <c r="Q8" s="90"/>
      <c r="R8" s="90"/>
      <c r="S8" s="90"/>
      <c r="T8" s="90"/>
      <c r="U8" s="90"/>
    </row>
    <row r="9" spans="1:22" s="85" customFormat="1" ht="17.45" hidden="1" customHeight="1">
      <c r="A9" s="92" t="s">
        <v>2537</v>
      </c>
      <c r="B9" s="90">
        <v>230</v>
      </c>
      <c r="C9" s="90" t="s">
        <v>929</v>
      </c>
      <c r="D9" s="90"/>
      <c r="E9" s="90"/>
      <c r="F9" s="90">
        <v>230</v>
      </c>
      <c r="G9" s="90"/>
      <c r="H9" s="90">
        <v>190</v>
      </c>
      <c r="I9" s="90"/>
      <c r="J9" s="90">
        <v>187</v>
      </c>
      <c r="K9" s="90"/>
      <c r="L9" s="90">
        <v>150</v>
      </c>
      <c r="M9" s="90"/>
      <c r="N9" s="90">
        <v>80</v>
      </c>
      <c r="O9" s="90"/>
      <c r="P9" s="93"/>
      <c r="Q9" s="93"/>
      <c r="R9" s="94">
        <v>73</v>
      </c>
      <c r="S9" s="94"/>
      <c r="T9" s="95">
        <v>7</v>
      </c>
      <c r="U9" s="95"/>
    </row>
    <row r="10" spans="1:22" s="85" customFormat="1" ht="28.9">
      <c r="A10" s="92" t="s">
        <v>2538</v>
      </c>
      <c r="B10" s="96">
        <v>86</v>
      </c>
      <c r="C10" s="96">
        <v>254</v>
      </c>
      <c r="D10" s="96"/>
      <c r="E10" s="96"/>
      <c r="F10" s="90">
        <v>86</v>
      </c>
      <c r="G10" s="90">
        <v>254</v>
      </c>
      <c r="H10" s="90">
        <v>86</v>
      </c>
      <c r="I10" s="90">
        <v>254</v>
      </c>
      <c r="J10" s="90">
        <v>84</v>
      </c>
      <c r="K10" s="90">
        <v>239</v>
      </c>
      <c r="L10" s="90">
        <v>28</v>
      </c>
      <c r="M10" s="90">
        <v>77</v>
      </c>
      <c r="N10" s="90">
        <v>28</v>
      </c>
      <c r="O10" s="90">
        <v>82</v>
      </c>
      <c r="P10" s="93"/>
      <c r="Q10" s="93"/>
      <c r="R10" s="90">
        <v>28</v>
      </c>
      <c r="S10" s="90">
        <v>82</v>
      </c>
      <c r="T10" s="90"/>
      <c r="U10" s="90"/>
    </row>
    <row r="11" spans="1:22" s="85" customFormat="1" ht="18" hidden="1" customHeight="1">
      <c r="A11" s="92" t="s">
        <v>2539</v>
      </c>
      <c r="B11" s="90">
        <v>29</v>
      </c>
      <c r="C11" s="90">
        <v>206</v>
      </c>
      <c r="D11" s="90">
        <v>1</v>
      </c>
      <c r="E11" s="90">
        <v>40</v>
      </c>
      <c r="F11" s="90">
        <v>28</v>
      </c>
      <c r="G11" s="90">
        <v>166</v>
      </c>
      <c r="H11" s="90">
        <v>28</v>
      </c>
      <c r="I11" s="90">
        <v>166</v>
      </c>
      <c r="J11" s="90">
        <v>14</v>
      </c>
      <c r="K11" s="90">
        <v>101</v>
      </c>
      <c r="L11" s="90">
        <v>8</v>
      </c>
      <c r="M11" s="90">
        <v>66</v>
      </c>
      <c r="N11" s="90">
        <v>28</v>
      </c>
      <c r="O11" s="90">
        <v>166</v>
      </c>
      <c r="P11" s="93"/>
      <c r="Q11" s="93"/>
      <c r="R11" s="94">
        <v>6</v>
      </c>
      <c r="S11" s="94">
        <v>38</v>
      </c>
      <c r="T11" s="95">
        <v>22</v>
      </c>
      <c r="U11" s="95">
        <v>128</v>
      </c>
      <c r="V11" s="85" t="s">
        <v>2540</v>
      </c>
    </row>
    <row r="12" spans="1:22" s="85" customFormat="1" hidden="1">
      <c r="A12" s="92" t="s">
        <v>2541</v>
      </c>
      <c r="B12" s="90">
        <v>203</v>
      </c>
      <c r="C12" s="90">
        <v>1068</v>
      </c>
      <c r="D12" s="90"/>
      <c r="E12" s="90"/>
      <c r="F12" s="90">
        <v>203</v>
      </c>
      <c r="G12" s="90">
        <v>1068</v>
      </c>
      <c r="H12" s="90">
        <v>203</v>
      </c>
      <c r="I12" s="90">
        <v>1068</v>
      </c>
      <c r="J12" s="90">
        <v>203</v>
      </c>
      <c r="K12" s="90">
        <v>1068</v>
      </c>
      <c r="L12" s="90">
        <v>203</v>
      </c>
      <c r="M12" s="90">
        <v>1068</v>
      </c>
      <c r="N12" s="90">
        <v>190</v>
      </c>
      <c r="O12" s="90">
        <v>989</v>
      </c>
      <c r="P12" s="93"/>
      <c r="Q12" s="93"/>
      <c r="R12" s="94">
        <v>188</v>
      </c>
      <c r="S12" s="94">
        <v>975</v>
      </c>
      <c r="T12" s="95">
        <v>2</v>
      </c>
      <c r="U12" s="95">
        <v>14</v>
      </c>
      <c r="V12" s="85" t="s">
        <v>2540</v>
      </c>
    </row>
    <row r="13" spans="1:22">
      <c r="H13" s="225">
        <v>2</v>
      </c>
      <c r="I13" s="225"/>
      <c r="J13" s="226">
        <v>56</v>
      </c>
      <c r="K13" s="226"/>
      <c r="L13" s="98"/>
      <c r="M13" s="98"/>
      <c r="N13" s="97"/>
      <c r="O13" s="97"/>
    </row>
    <row r="14" spans="1:22">
      <c r="H14" s="97"/>
      <c r="I14" s="97"/>
      <c r="J14" s="97"/>
      <c r="K14" s="97"/>
      <c r="L14" s="97"/>
      <c r="M14" s="97"/>
      <c r="N14" s="97"/>
    </row>
    <row r="16" spans="1:22">
      <c r="H16" s="97"/>
      <c r="J16" s="97"/>
    </row>
  </sheetData>
  <mergeCells count="15">
    <mergeCell ref="H13:I13"/>
    <mergeCell ref="J13:K13"/>
    <mergeCell ref="F2:O2"/>
    <mergeCell ref="P2:U2"/>
    <mergeCell ref="A3:A4"/>
    <mergeCell ref="B3:C3"/>
    <mergeCell ref="D3:E3"/>
    <mergeCell ref="F3:G3"/>
    <mergeCell ref="H3:I3"/>
    <mergeCell ref="J3:K3"/>
    <mergeCell ref="L3:M3"/>
    <mergeCell ref="N3:O3"/>
    <mergeCell ref="P3:Q3"/>
    <mergeCell ref="R3:S3"/>
    <mergeCell ref="T3:U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92243-0C2E-43C3-9FBD-D89962BCDA22}">
  <sheetPr>
    <tabColor rgb="FFFFFF00"/>
    <pageSetUpPr fitToPage="1"/>
  </sheetPr>
  <dimension ref="A1:BQ734"/>
  <sheetViews>
    <sheetView view="pageBreakPreview" zoomScale="70" zoomScaleNormal="85" zoomScaleSheetLayoutView="70" workbookViewId="0">
      <pane xSplit="9" ySplit="7" topLeftCell="J8" activePane="bottomRight" state="frozen"/>
      <selection pane="bottomRight" activeCell="A6" sqref="A6"/>
      <selection pane="bottomLeft" activeCell="A11" sqref="A11"/>
      <selection pane="topRight" activeCell="I1" sqref="I1"/>
    </sheetView>
  </sheetViews>
  <sheetFormatPr defaultColWidth="14.42578125" defaultRowHeight="15" customHeight="1"/>
  <cols>
    <col min="1" max="1" width="20.140625" style="36" customWidth="1"/>
    <col min="2" max="2" width="17.85546875" customWidth="1"/>
    <col min="3" max="3" width="21.42578125" customWidth="1"/>
    <col min="4" max="4" width="14" customWidth="1"/>
    <col min="5" max="5" width="34.42578125" customWidth="1"/>
    <col min="6" max="6" width="23.42578125" customWidth="1"/>
    <col min="7" max="7" width="6.5703125" customWidth="1"/>
    <col min="8" max="8" width="10.85546875" customWidth="1"/>
    <col min="9" max="9" width="24.5703125" customWidth="1"/>
    <col min="10" max="10" width="34.28515625" customWidth="1"/>
    <col min="11" max="11" width="30.140625" style="67" customWidth="1"/>
    <col min="12" max="12" width="20" hidden="1" customWidth="1"/>
    <col min="13" max="14" width="20" customWidth="1"/>
    <col min="15" max="16" width="27.28515625" hidden="1" customWidth="1"/>
    <col min="17" max="18" width="20" hidden="1" customWidth="1"/>
    <col min="19" max="22" width="20" style="72" hidden="1" customWidth="1"/>
    <col min="23" max="23" width="30.85546875" style="72" hidden="1" customWidth="1"/>
    <col min="24" max="24" width="20" hidden="1" customWidth="1"/>
    <col min="25" max="25" width="31.42578125" customWidth="1"/>
    <col min="26" max="32" width="11.7109375" customWidth="1"/>
    <col min="33" max="33" width="11.28515625" customWidth="1"/>
    <col min="34" max="40" width="11.7109375" customWidth="1"/>
    <col min="41" max="41" width="14.85546875" customWidth="1"/>
    <col min="42" max="42" width="11.5703125" customWidth="1"/>
    <col min="43" max="43" width="15.28515625" customWidth="1"/>
    <col min="44" max="44" width="12.28515625" customWidth="1"/>
    <col min="45" max="45" width="17" customWidth="1"/>
    <col min="46" max="49" width="14.85546875" customWidth="1"/>
    <col min="50" max="50" width="12.140625" customWidth="1"/>
    <col min="51" max="52" width="5" customWidth="1"/>
    <col min="53" max="54" width="16" customWidth="1"/>
    <col min="55" max="55" width="19.7109375" customWidth="1"/>
    <col min="56" max="69" width="8.5703125" customWidth="1"/>
  </cols>
  <sheetData>
    <row r="1" spans="1:69" ht="20.25" customHeight="1">
      <c r="A1" s="1" t="s">
        <v>33</v>
      </c>
      <c r="C1" s="2"/>
      <c r="D1" s="2"/>
      <c r="E1" s="3"/>
      <c r="F1" s="4"/>
      <c r="G1" s="4"/>
      <c r="H1" s="5"/>
      <c r="I1" s="5"/>
      <c r="J1" s="6"/>
      <c r="K1" s="61"/>
      <c r="L1" s="7"/>
      <c r="M1" s="8"/>
      <c r="N1" s="9"/>
      <c r="O1" s="10"/>
      <c r="P1" s="10"/>
      <c r="Q1" s="11"/>
      <c r="R1" s="11"/>
      <c r="S1" s="68"/>
      <c r="T1" s="68"/>
      <c r="U1" s="68"/>
      <c r="V1" s="68"/>
      <c r="W1" s="68"/>
      <c r="X1" s="11"/>
      <c r="Y1" s="11"/>
      <c r="Z1" s="11"/>
      <c r="AA1" s="11"/>
      <c r="AB1" s="11"/>
      <c r="AC1" s="11"/>
      <c r="AD1" s="11"/>
      <c r="AE1" s="11"/>
      <c r="AF1" s="11"/>
      <c r="AG1" s="11"/>
      <c r="AH1" s="11"/>
      <c r="AI1" s="11"/>
      <c r="AJ1" s="11"/>
      <c r="AK1" s="11"/>
      <c r="AL1" s="11"/>
      <c r="AM1" s="11"/>
      <c r="AN1" s="11"/>
      <c r="AO1" s="12"/>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row>
    <row r="2" spans="1:69" ht="20.25" customHeight="1">
      <c r="A2" s="1" t="s">
        <v>34</v>
      </c>
      <c r="C2" s="2"/>
      <c r="D2" s="2"/>
      <c r="E2" s="3"/>
      <c r="F2" s="2"/>
      <c r="G2" s="2"/>
      <c r="H2" s="5"/>
      <c r="I2" s="11"/>
      <c r="J2" s="3"/>
      <c r="K2" s="61"/>
      <c r="L2" s="7"/>
      <c r="M2" s="8"/>
      <c r="N2" s="9"/>
      <c r="O2" s="10"/>
      <c r="P2" s="10"/>
      <c r="Q2" s="11"/>
      <c r="R2" s="11"/>
      <c r="S2" s="68"/>
      <c r="T2" s="68"/>
      <c r="U2" s="68"/>
      <c r="V2" s="68"/>
      <c r="W2" s="68"/>
      <c r="X2" s="11"/>
      <c r="Y2" s="11"/>
      <c r="Z2" s="11"/>
      <c r="AA2" s="11"/>
      <c r="AB2" s="11"/>
      <c r="AC2" s="11"/>
      <c r="AD2" s="11"/>
      <c r="AE2" s="11"/>
      <c r="AF2" s="11"/>
      <c r="AG2" s="11"/>
      <c r="AH2" s="11"/>
      <c r="AI2" s="11"/>
      <c r="AJ2" s="11"/>
      <c r="AK2" s="11"/>
      <c r="AL2" s="11"/>
      <c r="AM2" s="11"/>
      <c r="AN2" s="11"/>
      <c r="AO2" s="12"/>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row>
    <row r="3" spans="1:69" ht="20.25" customHeight="1">
      <c r="A3" s="1" t="s">
        <v>35</v>
      </c>
      <c r="C3" s="2"/>
      <c r="D3" s="2"/>
      <c r="E3" s="3"/>
      <c r="F3" s="2"/>
      <c r="G3" s="2"/>
      <c r="H3" s="5"/>
      <c r="I3" s="5"/>
      <c r="J3" s="3"/>
      <c r="K3" s="61"/>
      <c r="L3" s="7"/>
      <c r="M3" s="8"/>
      <c r="N3" s="9"/>
      <c r="O3" s="10"/>
      <c r="P3" s="10"/>
      <c r="Q3" s="11"/>
      <c r="R3" s="11"/>
      <c r="S3" s="68"/>
      <c r="T3" s="68"/>
      <c r="U3" s="68"/>
      <c r="V3" s="68"/>
      <c r="W3" s="68"/>
      <c r="X3" s="11"/>
      <c r="Y3" s="11"/>
      <c r="Z3" s="11"/>
      <c r="AA3" s="11"/>
      <c r="AB3" s="11"/>
      <c r="AC3" s="11"/>
      <c r="AD3" s="11"/>
      <c r="AE3" s="11"/>
      <c r="AF3" s="11"/>
      <c r="AG3" s="11"/>
      <c r="AH3" s="11"/>
      <c r="AI3" s="11"/>
      <c r="AJ3" s="11"/>
      <c r="AK3" s="11"/>
      <c r="AL3" s="11"/>
      <c r="AM3" s="11"/>
      <c r="AN3" s="11"/>
      <c r="AO3" s="12"/>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row>
    <row r="4" spans="1:69" ht="25.15" customHeight="1">
      <c r="A4" s="1"/>
      <c r="C4" s="2"/>
      <c r="D4" s="2"/>
      <c r="E4" s="3"/>
      <c r="F4" s="2"/>
      <c r="G4" s="2"/>
      <c r="H4" s="5"/>
      <c r="I4" s="5"/>
      <c r="J4" s="3"/>
      <c r="K4" s="61"/>
      <c r="L4" s="7"/>
      <c r="M4" s="8"/>
      <c r="N4" s="9"/>
      <c r="O4" s="10"/>
      <c r="P4" s="10"/>
      <c r="Q4" s="11"/>
      <c r="R4" s="11"/>
      <c r="S4" s="68"/>
      <c r="T4" s="68"/>
      <c r="U4" s="68"/>
      <c r="V4" s="68"/>
      <c r="W4" s="68"/>
      <c r="X4" s="11"/>
      <c r="Y4" s="11"/>
      <c r="Z4" s="11"/>
      <c r="AA4" s="11"/>
      <c r="AB4" s="11"/>
      <c r="AC4" s="11"/>
      <c r="AD4" s="11"/>
      <c r="AE4" s="11"/>
      <c r="AF4" s="11"/>
      <c r="AG4" s="11"/>
      <c r="AH4" s="11"/>
      <c r="AI4" s="11"/>
      <c r="AJ4" s="11"/>
      <c r="AK4" s="11"/>
      <c r="AL4" s="11"/>
      <c r="AM4" s="11"/>
      <c r="AN4" s="11"/>
      <c r="AO4" s="12"/>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row>
    <row r="5" spans="1:69" ht="25.15" customHeight="1">
      <c r="A5" s="1" t="s">
        <v>2542</v>
      </c>
      <c r="C5" s="2"/>
      <c r="D5" s="2"/>
      <c r="E5" s="3"/>
      <c r="F5" s="2"/>
      <c r="G5" s="2"/>
      <c r="H5" s="5"/>
      <c r="I5" s="5"/>
      <c r="J5" s="3"/>
      <c r="K5" s="61"/>
      <c r="L5" s="7"/>
      <c r="M5" s="8"/>
      <c r="N5" s="9"/>
      <c r="O5" s="10"/>
      <c r="P5" s="10"/>
      <c r="Q5" s="11"/>
      <c r="R5" s="11"/>
      <c r="S5" s="68"/>
      <c r="T5" s="68"/>
      <c r="U5" s="68"/>
      <c r="V5" s="68"/>
      <c r="W5" s="68"/>
      <c r="X5" s="11"/>
      <c r="Y5" s="11"/>
      <c r="Z5" s="11"/>
      <c r="AA5" s="11"/>
      <c r="AB5" s="11"/>
      <c r="AC5" s="11"/>
      <c r="AD5" s="11"/>
      <c r="AE5" s="11"/>
      <c r="AF5" s="11"/>
      <c r="AG5" s="11"/>
      <c r="AH5" s="11"/>
      <c r="AI5" s="11"/>
      <c r="AJ5" s="11"/>
      <c r="AK5" s="11"/>
      <c r="AL5" s="11"/>
      <c r="AM5" s="11"/>
      <c r="AN5" s="11"/>
      <c r="AO5" s="12"/>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row>
    <row r="6" spans="1:69" ht="18" customHeight="1">
      <c r="C6" s="13"/>
      <c r="D6" s="13"/>
      <c r="E6" s="13"/>
      <c r="F6" s="13"/>
      <c r="G6" s="13"/>
      <c r="H6" s="14">
        <f>SUBTOTAL(9,H8:H112)</f>
        <v>97</v>
      </c>
      <c r="I6" s="14">
        <f>SUBTOTAL(9,I8:I112)</f>
        <v>339</v>
      </c>
      <c r="J6" s="14"/>
      <c r="K6" s="62">
        <f>SUBTOTAL(9,K8:K112)</f>
        <v>1485065200</v>
      </c>
      <c r="L6" s="14"/>
      <c r="M6" s="15"/>
      <c r="N6" s="16"/>
      <c r="O6" s="17"/>
      <c r="P6" s="17"/>
      <c r="Q6" s="13"/>
      <c r="R6" s="13"/>
      <c r="S6" s="69"/>
      <c r="T6" s="69"/>
      <c r="U6" s="69"/>
      <c r="V6" s="69"/>
      <c r="W6" s="69"/>
      <c r="X6" s="13"/>
      <c r="Y6" s="13"/>
      <c r="Z6" s="13"/>
      <c r="AA6" s="13"/>
      <c r="AB6" s="13"/>
      <c r="AC6" s="13"/>
      <c r="AD6" s="13"/>
      <c r="AE6" s="13"/>
      <c r="AF6" s="13"/>
      <c r="AG6" s="13"/>
      <c r="AH6" s="13"/>
      <c r="AI6" s="13"/>
      <c r="AJ6" s="13"/>
      <c r="AK6" s="13"/>
      <c r="AL6" s="13"/>
      <c r="AM6" s="13"/>
      <c r="AN6" s="13"/>
      <c r="AO6" s="18"/>
      <c r="AP6" s="13"/>
      <c r="AQ6" s="13"/>
      <c r="AR6" s="13"/>
      <c r="AS6" s="13"/>
      <c r="AT6" s="13"/>
      <c r="AU6" s="13"/>
      <c r="AV6" s="13"/>
      <c r="AW6" s="13"/>
      <c r="AX6" s="13"/>
      <c r="AY6" s="14">
        <f>SUBTOTAL(9,AY8:AY112)</f>
        <v>16</v>
      </c>
      <c r="AZ6" s="14">
        <f>SUBTOTAL(9,AZ8:AZ112)</f>
        <v>75</v>
      </c>
      <c r="BA6" s="235" t="s">
        <v>36</v>
      </c>
      <c r="BB6" s="236"/>
      <c r="BC6" s="236"/>
      <c r="BD6" s="13"/>
      <c r="BE6" s="13"/>
      <c r="BF6" s="13"/>
      <c r="BG6" s="13"/>
      <c r="BH6" s="13"/>
      <c r="BI6" s="13"/>
      <c r="BJ6" s="13"/>
      <c r="BK6" s="13"/>
      <c r="BL6" s="13"/>
      <c r="BM6" s="13"/>
      <c r="BN6" s="13"/>
      <c r="BO6" s="13"/>
      <c r="BP6" s="13"/>
      <c r="BQ6" s="13"/>
    </row>
    <row r="7" spans="1:69" ht="81.599999999999994" customHeight="1">
      <c r="A7" s="106" t="s">
        <v>37</v>
      </c>
      <c r="B7" s="39" t="s">
        <v>2</v>
      </c>
      <c r="C7" s="19" t="s">
        <v>38</v>
      </c>
      <c r="D7" s="19" t="s">
        <v>39</v>
      </c>
      <c r="E7" s="19" t="s">
        <v>40</v>
      </c>
      <c r="F7" s="19" t="s">
        <v>41</v>
      </c>
      <c r="G7" s="19" t="s">
        <v>42</v>
      </c>
      <c r="H7" s="20" t="s">
        <v>43</v>
      </c>
      <c r="I7" s="20" t="s">
        <v>44</v>
      </c>
      <c r="J7" s="19" t="s">
        <v>45</v>
      </c>
      <c r="K7" s="63" t="s">
        <v>46</v>
      </c>
      <c r="L7" s="21" t="s">
        <v>47</v>
      </c>
      <c r="M7" s="22" t="s">
        <v>48</v>
      </c>
      <c r="N7" s="23" t="s">
        <v>49</v>
      </c>
      <c r="O7" s="24" t="s">
        <v>50</v>
      </c>
      <c r="P7" s="24" t="s">
        <v>51</v>
      </c>
      <c r="Q7" s="22" t="s">
        <v>52</v>
      </c>
      <c r="R7" s="22" t="s">
        <v>53</v>
      </c>
      <c r="S7" s="70" t="s">
        <v>54</v>
      </c>
      <c r="T7" s="70" t="s">
        <v>55</v>
      </c>
      <c r="U7" s="70" t="s">
        <v>56</v>
      </c>
      <c r="V7" s="70" t="s">
        <v>57</v>
      </c>
      <c r="W7" s="70" t="s">
        <v>58</v>
      </c>
      <c r="X7" s="22" t="s">
        <v>59</v>
      </c>
      <c r="Y7" s="22" t="s">
        <v>60</v>
      </c>
      <c r="Z7" s="25" t="s">
        <v>61</v>
      </c>
      <c r="AA7" s="25" t="s">
        <v>62</v>
      </c>
      <c r="AB7" s="25" t="s">
        <v>63</v>
      </c>
      <c r="AC7" s="25" t="s">
        <v>64</v>
      </c>
      <c r="AD7" s="25" t="s">
        <v>65</v>
      </c>
      <c r="AE7" s="25" t="s">
        <v>67</v>
      </c>
      <c r="AF7" s="25" t="s">
        <v>68</v>
      </c>
      <c r="AG7" s="25" t="s">
        <v>69</v>
      </c>
      <c r="AH7" s="25" t="s">
        <v>70</v>
      </c>
      <c r="AI7" s="25" t="s">
        <v>71</v>
      </c>
      <c r="AJ7" s="25" t="s">
        <v>61</v>
      </c>
      <c r="AK7" s="25" t="s">
        <v>62</v>
      </c>
      <c r="AL7" s="25" t="s">
        <v>63</v>
      </c>
      <c r="AM7" s="25" t="s">
        <v>64</v>
      </c>
      <c r="AN7" s="25" t="s">
        <v>65</v>
      </c>
      <c r="AO7" s="237" t="s">
        <v>73</v>
      </c>
      <c r="AP7" s="50" t="s">
        <v>74</v>
      </c>
      <c r="AQ7" s="50" t="s">
        <v>75</v>
      </c>
      <c r="AR7" s="50" t="s">
        <v>2543</v>
      </c>
      <c r="AS7" s="50" t="s">
        <v>2544</v>
      </c>
      <c r="AT7" s="50" t="s">
        <v>2545</v>
      </c>
      <c r="AU7" s="50" t="s">
        <v>2546</v>
      </c>
      <c r="AV7" s="50" t="s">
        <v>2547</v>
      </c>
      <c r="AW7" s="50" t="s">
        <v>2548</v>
      </c>
      <c r="AX7" s="50" t="s">
        <v>76</v>
      </c>
      <c r="AY7" s="75" t="s">
        <v>77</v>
      </c>
      <c r="AZ7" s="75" t="s">
        <v>77</v>
      </c>
      <c r="BA7" s="73" t="s">
        <v>78</v>
      </c>
      <c r="BB7" s="73" t="s">
        <v>79</v>
      </c>
      <c r="BC7" s="74" t="s">
        <v>80</v>
      </c>
      <c r="BD7" s="26"/>
      <c r="BE7" s="26"/>
      <c r="BF7" s="26"/>
      <c r="BG7" s="26"/>
      <c r="BH7" s="26"/>
      <c r="BI7" s="26"/>
      <c r="BJ7" s="26"/>
      <c r="BK7" s="26"/>
      <c r="BL7" s="26"/>
      <c r="BM7" s="26"/>
      <c r="BN7" s="26"/>
      <c r="BO7" s="26"/>
      <c r="BP7" s="26"/>
      <c r="BQ7" s="26"/>
    </row>
    <row r="8" spans="1:69" ht="18" customHeight="1">
      <c r="A8" s="38" t="s">
        <v>545</v>
      </c>
      <c r="B8" s="27" t="s">
        <v>17</v>
      </c>
      <c r="C8" s="27" t="s">
        <v>109</v>
      </c>
      <c r="D8" s="27">
        <v>135261</v>
      </c>
      <c r="E8" s="27" t="s">
        <v>546</v>
      </c>
      <c r="F8" s="27" t="s">
        <v>547</v>
      </c>
      <c r="G8" s="27">
        <v>0</v>
      </c>
      <c r="H8" s="28">
        <v>1</v>
      </c>
      <c r="I8" s="28">
        <v>3</v>
      </c>
      <c r="J8" s="27" t="s">
        <v>548</v>
      </c>
      <c r="K8" s="64">
        <v>10705275.289999999</v>
      </c>
      <c r="L8" s="29"/>
      <c r="M8" s="27" t="s">
        <v>2330</v>
      </c>
      <c r="N8" s="57">
        <v>0</v>
      </c>
      <c r="O8" s="58"/>
      <c r="P8" s="58"/>
      <c r="Q8" s="27"/>
      <c r="R8" s="27"/>
      <c r="S8" s="58"/>
      <c r="T8" s="58"/>
      <c r="U8" s="58"/>
      <c r="V8" s="58"/>
      <c r="W8" s="58"/>
      <c r="X8" s="27"/>
      <c r="Y8" s="27"/>
      <c r="Z8" s="30">
        <f t="shared" ref="Z8:Z40" si="0">IF($M8="Reverted",1,0)</f>
        <v>0</v>
      </c>
      <c r="AA8" s="30">
        <f t="shared" ref="AA8:AA40" si="1">IF($M8="Not yet started",1,0)</f>
        <v>0</v>
      </c>
      <c r="AB8" s="30">
        <f t="shared" ref="AB8:AB40" si="2">IF($M8="Under Procurement",1,0)</f>
        <v>0</v>
      </c>
      <c r="AC8" s="30">
        <f t="shared" ref="AC8:AC40" si="3">IF($M8="Ongoing",1,0)</f>
        <v>1</v>
      </c>
      <c r="AD8" s="30">
        <f t="shared" ref="AD8:AD40" si="4">IF($M8="Completed",1,0)</f>
        <v>0</v>
      </c>
      <c r="AE8" s="30">
        <f t="shared" ref="AE8:AE40" si="5">IF($Z8=1,$I8,0)</f>
        <v>0</v>
      </c>
      <c r="AF8" s="30">
        <f t="shared" ref="AF8:AF40" si="6">IF($AA8=1,$I8,0)</f>
        <v>0</v>
      </c>
      <c r="AG8" s="30">
        <f t="shared" ref="AG8:AG40" si="7">IF($AB8=1,$I8,0)</f>
        <v>0</v>
      </c>
      <c r="AH8" s="30">
        <f t="shared" ref="AH8:AH40" si="8">IF($AC8=1,$I8,0)</f>
        <v>3</v>
      </c>
      <c r="AI8" s="31">
        <f t="shared" ref="AI8:AI40" si="9">IF($AD8=1,$I8,0)</f>
        <v>0</v>
      </c>
      <c r="AJ8" s="27">
        <f t="shared" ref="AJ8:AJ40" si="10">IF($M8="Reverted",H8,0)</f>
        <v>0</v>
      </c>
      <c r="AK8" s="27">
        <f t="shared" ref="AK8:AK40" si="11">IF($M8="Not Yet Started",H8,0)</f>
        <v>0</v>
      </c>
      <c r="AL8" s="27">
        <f t="shared" ref="AL8:AL40" si="12">IF($M8="Under Procurement",H8,0)</f>
        <v>0</v>
      </c>
      <c r="AM8" s="27">
        <f t="shared" ref="AM8:AM40" si="13">IF($M8="Ongoing",H8,0)</f>
        <v>1</v>
      </c>
      <c r="AN8" s="28">
        <f t="shared" ref="AN8:AN40" si="14">IF($M8="Completed",H8,0)</f>
        <v>0</v>
      </c>
      <c r="AO8" s="45">
        <v>0</v>
      </c>
      <c r="AP8" s="41">
        <f t="shared" ref="AP8:AP40" si="15">N8-AO8</f>
        <v>0</v>
      </c>
      <c r="AQ8" s="48"/>
      <c r="AR8" s="40">
        <v>0</v>
      </c>
      <c r="AS8" s="40">
        <v>0</v>
      </c>
      <c r="AT8" s="40">
        <v>0</v>
      </c>
      <c r="AU8" s="40">
        <v>0</v>
      </c>
      <c r="AV8" s="40">
        <f t="shared" ref="AV8:AV40" si="16">IF($AQ8=5,$H8,0)</f>
        <v>0</v>
      </c>
      <c r="AW8" s="40">
        <f t="shared" ref="AW8:AW40" si="17">IFERROR(IF($AQ8=6,$H8,0),0)</f>
        <v>0</v>
      </c>
      <c r="AX8" s="48"/>
      <c r="AY8" s="48">
        <v>0</v>
      </c>
      <c r="AZ8" s="77">
        <f t="shared" ref="AZ8:AZ20" si="18">H8</f>
        <v>1</v>
      </c>
      <c r="BA8" s="48"/>
      <c r="BB8" s="48"/>
      <c r="BC8" s="48"/>
      <c r="BD8" s="34"/>
      <c r="BE8" s="34"/>
      <c r="BF8" s="34"/>
      <c r="BG8" s="34"/>
      <c r="BH8" s="34"/>
      <c r="BI8" s="34"/>
      <c r="BJ8" s="34"/>
      <c r="BK8" s="34"/>
      <c r="BL8" s="34"/>
      <c r="BM8" s="34"/>
      <c r="BN8" s="34"/>
      <c r="BO8" s="34"/>
      <c r="BP8" s="34"/>
      <c r="BQ8" s="34"/>
    </row>
    <row r="9" spans="1:69" ht="18" customHeight="1">
      <c r="A9" s="38" t="s">
        <v>545</v>
      </c>
      <c r="B9" s="27" t="s">
        <v>17</v>
      </c>
      <c r="C9" s="27" t="s">
        <v>109</v>
      </c>
      <c r="D9" s="27">
        <v>219014</v>
      </c>
      <c r="E9" s="27" t="s">
        <v>549</v>
      </c>
      <c r="F9" s="27" t="s">
        <v>550</v>
      </c>
      <c r="G9" s="27">
        <v>0</v>
      </c>
      <c r="H9" s="28">
        <v>1</v>
      </c>
      <c r="I9" s="28">
        <v>2</v>
      </c>
      <c r="J9" s="27" t="s">
        <v>551</v>
      </c>
      <c r="K9" s="64">
        <v>8222048.5498600602</v>
      </c>
      <c r="L9" s="29"/>
      <c r="M9" s="27" t="s">
        <v>2330</v>
      </c>
      <c r="N9" s="57">
        <v>0</v>
      </c>
      <c r="O9" s="58"/>
      <c r="P9" s="58"/>
      <c r="Q9" s="27"/>
      <c r="R9" s="27"/>
      <c r="S9" s="58"/>
      <c r="T9" s="58"/>
      <c r="U9" s="58"/>
      <c r="V9" s="58"/>
      <c r="W9" s="58"/>
      <c r="X9" s="27"/>
      <c r="Y9" s="27"/>
      <c r="Z9" s="30">
        <f t="shared" si="0"/>
        <v>0</v>
      </c>
      <c r="AA9" s="30">
        <f t="shared" si="1"/>
        <v>0</v>
      </c>
      <c r="AB9" s="30">
        <f t="shared" si="2"/>
        <v>0</v>
      </c>
      <c r="AC9" s="30">
        <f t="shared" si="3"/>
        <v>1</v>
      </c>
      <c r="AD9" s="30">
        <f t="shared" si="4"/>
        <v>0</v>
      </c>
      <c r="AE9" s="30">
        <f t="shared" si="5"/>
        <v>0</v>
      </c>
      <c r="AF9" s="30">
        <f t="shared" si="6"/>
        <v>0</v>
      </c>
      <c r="AG9" s="30">
        <f t="shared" si="7"/>
        <v>0</v>
      </c>
      <c r="AH9" s="30">
        <f t="shared" si="8"/>
        <v>2</v>
      </c>
      <c r="AI9" s="31">
        <f t="shared" si="9"/>
        <v>0</v>
      </c>
      <c r="AJ9" s="27">
        <f t="shared" si="10"/>
        <v>0</v>
      </c>
      <c r="AK9" s="27">
        <f t="shared" si="11"/>
        <v>0</v>
      </c>
      <c r="AL9" s="27">
        <f t="shared" si="12"/>
        <v>0</v>
      </c>
      <c r="AM9" s="27">
        <f t="shared" si="13"/>
        <v>1</v>
      </c>
      <c r="AN9" s="28">
        <f t="shared" si="14"/>
        <v>0</v>
      </c>
      <c r="AO9" s="45">
        <v>0</v>
      </c>
      <c r="AP9" s="41">
        <f t="shared" si="15"/>
        <v>0</v>
      </c>
      <c r="AQ9" s="48"/>
      <c r="AR9" s="40">
        <v>0</v>
      </c>
      <c r="AS9" s="40">
        <v>0</v>
      </c>
      <c r="AT9" s="40">
        <v>0</v>
      </c>
      <c r="AU9" s="40">
        <v>0</v>
      </c>
      <c r="AV9" s="40">
        <f t="shared" si="16"/>
        <v>0</v>
      </c>
      <c r="AW9" s="40">
        <f t="shared" si="17"/>
        <v>0</v>
      </c>
      <c r="AX9" s="48"/>
      <c r="AY9" s="48">
        <v>0</v>
      </c>
      <c r="AZ9" s="77">
        <f t="shared" si="18"/>
        <v>1</v>
      </c>
      <c r="BA9" s="48"/>
      <c r="BB9" s="48"/>
      <c r="BC9" s="48"/>
      <c r="BD9" s="34"/>
      <c r="BE9" s="34"/>
      <c r="BF9" s="34"/>
      <c r="BG9" s="34"/>
      <c r="BH9" s="34"/>
      <c r="BI9" s="34"/>
      <c r="BJ9" s="34"/>
      <c r="BK9" s="34"/>
      <c r="BL9" s="34"/>
      <c r="BM9" s="34"/>
      <c r="BN9" s="34"/>
      <c r="BO9" s="34"/>
      <c r="BP9" s="34"/>
      <c r="BQ9" s="34"/>
    </row>
    <row r="10" spans="1:69" ht="18" customHeight="1">
      <c r="A10" s="38" t="s">
        <v>545</v>
      </c>
      <c r="B10" s="27" t="s">
        <v>17</v>
      </c>
      <c r="C10" s="27" t="s">
        <v>118</v>
      </c>
      <c r="D10" s="27">
        <v>318918</v>
      </c>
      <c r="E10" s="27" t="s">
        <v>552</v>
      </c>
      <c r="F10" s="27" t="s">
        <v>553</v>
      </c>
      <c r="G10" s="27">
        <v>0</v>
      </c>
      <c r="H10" s="28">
        <v>1</v>
      </c>
      <c r="I10" s="28">
        <v>2</v>
      </c>
      <c r="J10" s="27" t="s">
        <v>554</v>
      </c>
      <c r="K10" s="64">
        <v>10887942</v>
      </c>
      <c r="L10" s="29"/>
      <c r="M10" s="27" t="s">
        <v>2330</v>
      </c>
      <c r="N10" s="57">
        <v>0</v>
      </c>
      <c r="O10" s="58"/>
      <c r="P10" s="58"/>
      <c r="Q10" s="27"/>
      <c r="R10" s="27"/>
      <c r="S10" s="58"/>
      <c r="T10" s="58"/>
      <c r="U10" s="58"/>
      <c r="V10" s="58"/>
      <c r="W10" s="58"/>
      <c r="X10" s="27"/>
      <c r="Y10" s="27"/>
      <c r="Z10" s="30">
        <f t="shared" si="0"/>
        <v>0</v>
      </c>
      <c r="AA10" s="30">
        <f t="shared" si="1"/>
        <v>0</v>
      </c>
      <c r="AB10" s="30">
        <f t="shared" si="2"/>
        <v>0</v>
      </c>
      <c r="AC10" s="30">
        <f t="shared" si="3"/>
        <v>1</v>
      </c>
      <c r="AD10" s="30">
        <f t="shared" si="4"/>
        <v>0</v>
      </c>
      <c r="AE10" s="30">
        <f t="shared" si="5"/>
        <v>0</v>
      </c>
      <c r="AF10" s="30">
        <f t="shared" si="6"/>
        <v>0</v>
      </c>
      <c r="AG10" s="30">
        <f t="shared" si="7"/>
        <v>0</v>
      </c>
      <c r="AH10" s="30">
        <f t="shared" si="8"/>
        <v>2</v>
      </c>
      <c r="AI10" s="31">
        <f t="shared" si="9"/>
        <v>0</v>
      </c>
      <c r="AJ10" s="27">
        <f t="shared" si="10"/>
        <v>0</v>
      </c>
      <c r="AK10" s="27">
        <f t="shared" si="11"/>
        <v>0</v>
      </c>
      <c r="AL10" s="27">
        <f t="shared" si="12"/>
        <v>0</v>
      </c>
      <c r="AM10" s="27">
        <f t="shared" si="13"/>
        <v>1</v>
      </c>
      <c r="AN10" s="28">
        <f t="shared" si="14"/>
        <v>0</v>
      </c>
      <c r="AO10" s="45">
        <v>0</v>
      </c>
      <c r="AP10" s="41">
        <f t="shared" si="15"/>
        <v>0</v>
      </c>
      <c r="AQ10" s="48"/>
      <c r="AR10" s="40">
        <v>0</v>
      </c>
      <c r="AS10" s="40">
        <v>0</v>
      </c>
      <c r="AT10" s="40">
        <v>0</v>
      </c>
      <c r="AU10" s="40">
        <v>0</v>
      </c>
      <c r="AV10" s="40">
        <f t="shared" si="16"/>
        <v>0</v>
      </c>
      <c r="AW10" s="40">
        <f t="shared" si="17"/>
        <v>0</v>
      </c>
      <c r="AX10" s="48"/>
      <c r="AY10" s="48">
        <v>0</v>
      </c>
      <c r="AZ10" s="77">
        <f t="shared" si="18"/>
        <v>1</v>
      </c>
      <c r="BA10" s="48"/>
      <c r="BB10" s="48"/>
      <c r="BC10" s="48"/>
      <c r="BD10" s="34"/>
      <c r="BE10" s="34"/>
      <c r="BF10" s="34"/>
      <c r="BG10" s="34"/>
      <c r="BH10" s="34"/>
      <c r="BI10" s="34"/>
      <c r="BJ10" s="34"/>
      <c r="BK10" s="34"/>
      <c r="BL10" s="34"/>
      <c r="BM10" s="34"/>
      <c r="BN10" s="34"/>
      <c r="BO10" s="34"/>
      <c r="BP10" s="34"/>
      <c r="BQ10" s="34"/>
    </row>
    <row r="11" spans="1:69" ht="18" customHeight="1">
      <c r="A11" s="38" t="s">
        <v>545</v>
      </c>
      <c r="B11" s="27" t="s">
        <v>17</v>
      </c>
      <c r="C11" s="27" t="s">
        <v>118</v>
      </c>
      <c r="D11" s="27">
        <v>135708</v>
      </c>
      <c r="E11" s="27" t="s">
        <v>555</v>
      </c>
      <c r="F11" s="27" t="s">
        <v>556</v>
      </c>
      <c r="G11" s="27">
        <v>0</v>
      </c>
      <c r="H11" s="28">
        <v>1</v>
      </c>
      <c r="I11" s="28">
        <v>4</v>
      </c>
      <c r="J11" s="27" t="s">
        <v>557</v>
      </c>
      <c r="K11" s="64">
        <v>17529648.149999999</v>
      </c>
      <c r="L11" s="29"/>
      <c r="M11" s="27" t="s">
        <v>2330</v>
      </c>
      <c r="N11" s="57">
        <v>0</v>
      </c>
      <c r="O11" s="58"/>
      <c r="P11" s="58"/>
      <c r="Q11" s="27"/>
      <c r="R11" s="27"/>
      <c r="S11" s="58"/>
      <c r="T11" s="58"/>
      <c r="U11" s="58"/>
      <c r="V11" s="58"/>
      <c r="W11" s="58"/>
      <c r="X11" s="27"/>
      <c r="Y11" s="27"/>
      <c r="Z11" s="30">
        <f t="shared" si="0"/>
        <v>0</v>
      </c>
      <c r="AA11" s="30">
        <f t="shared" si="1"/>
        <v>0</v>
      </c>
      <c r="AB11" s="30">
        <f t="shared" si="2"/>
        <v>0</v>
      </c>
      <c r="AC11" s="30">
        <f t="shared" si="3"/>
        <v>1</v>
      </c>
      <c r="AD11" s="30">
        <f t="shared" si="4"/>
        <v>0</v>
      </c>
      <c r="AE11" s="30">
        <f t="shared" si="5"/>
        <v>0</v>
      </c>
      <c r="AF11" s="30">
        <f t="shared" si="6"/>
        <v>0</v>
      </c>
      <c r="AG11" s="30">
        <f t="shared" si="7"/>
        <v>0</v>
      </c>
      <c r="AH11" s="30">
        <f t="shared" si="8"/>
        <v>4</v>
      </c>
      <c r="AI11" s="31">
        <f t="shared" si="9"/>
        <v>0</v>
      </c>
      <c r="AJ11" s="27">
        <f t="shared" si="10"/>
        <v>0</v>
      </c>
      <c r="AK11" s="27">
        <f t="shared" si="11"/>
        <v>0</v>
      </c>
      <c r="AL11" s="27">
        <f t="shared" si="12"/>
        <v>0</v>
      </c>
      <c r="AM11" s="27">
        <f t="shared" si="13"/>
        <v>1</v>
      </c>
      <c r="AN11" s="28">
        <f t="shared" si="14"/>
        <v>0</v>
      </c>
      <c r="AO11" s="45">
        <v>0</v>
      </c>
      <c r="AP11" s="41">
        <f t="shared" si="15"/>
        <v>0</v>
      </c>
      <c r="AQ11" s="48"/>
      <c r="AR11" s="40">
        <v>0</v>
      </c>
      <c r="AS11" s="40">
        <v>0</v>
      </c>
      <c r="AT11" s="40">
        <v>0</v>
      </c>
      <c r="AU11" s="40">
        <v>0</v>
      </c>
      <c r="AV11" s="40">
        <f t="shared" si="16"/>
        <v>0</v>
      </c>
      <c r="AW11" s="40">
        <f t="shared" si="17"/>
        <v>0</v>
      </c>
      <c r="AX11" s="48"/>
      <c r="AY11" s="48">
        <v>0</v>
      </c>
      <c r="AZ11" s="77">
        <f t="shared" si="18"/>
        <v>1</v>
      </c>
      <c r="BA11" s="48"/>
      <c r="BB11" s="48"/>
      <c r="BC11" s="48"/>
      <c r="BD11" s="34"/>
      <c r="BE11" s="34"/>
      <c r="BF11" s="34"/>
      <c r="BG11" s="34"/>
      <c r="BH11" s="34"/>
      <c r="BI11" s="34"/>
      <c r="BJ11" s="34"/>
      <c r="BK11" s="34"/>
      <c r="BL11" s="34"/>
      <c r="BM11" s="34"/>
      <c r="BN11" s="34"/>
      <c r="BO11" s="34"/>
      <c r="BP11" s="34"/>
      <c r="BQ11" s="34"/>
    </row>
    <row r="12" spans="1:69" ht="18" customHeight="1">
      <c r="A12" s="38" t="s">
        <v>545</v>
      </c>
      <c r="B12" s="27" t="s">
        <v>17</v>
      </c>
      <c r="C12" s="27" t="s">
        <v>132</v>
      </c>
      <c r="D12" s="27">
        <v>135970</v>
      </c>
      <c r="E12" s="27" t="s">
        <v>558</v>
      </c>
      <c r="F12" s="27" t="s">
        <v>559</v>
      </c>
      <c r="G12" s="27">
        <v>0</v>
      </c>
      <c r="H12" s="28">
        <v>1</v>
      </c>
      <c r="I12" s="28">
        <v>1</v>
      </c>
      <c r="J12" s="27" t="s">
        <v>560</v>
      </c>
      <c r="K12" s="64">
        <v>10930337.181968855</v>
      </c>
      <c r="L12" s="29"/>
      <c r="M12" s="27" t="s">
        <v>2330</v>
      </c>
      <c r="N12" s="57">
        <v>0</v>
      </c>
      <c r="O12" s="58"/>
      <c r="P12" s="58"/>
      <c r="Q12" s="27"/>
      <c r="R12" s="27"/>
      <c r="S12" s="58"/>
      <c r="T12" s="58"/>
      <c r="U12" s="58"/>
      <c r="V12" s="58"/>
      <c r="W12" s="58"/>
      <c r="X12" s="27"/>
      <c r="Y12" s="27"/>
      <c r="Z12" s="30">
        <f t="shared" si="0"/>
        <v>0</v>
      </c>
      <c r="AA12" s="30">
        <f t="shared" si="1"/>
        <v>0</v>
      </c>
      <c r="AB12" s="30">
        <f t="shared" si="2"/>
        <v>0</v>
      </c>
      <c r="AC12" s="30">
        <f t="shared" si="3"/>
        <v>1</v>
      </c>
      <c r="AD12" s="30">
        <f t="shared" si="4"/>
        <v>0</v>
      </c>
      <c r="AE12" s="30">
        <f t="shared" si="5"/>
        <v>0</v>
      </c>
      <c r="AF12" s="30">
        <f t="shared" si="6"/>
        <v>0</v>
      </c>
      <c r="AG12" s="30">
        <f t="shared" si="7"/>
        <v>0</v>
      </c>
      <c r="AH12" s="30">
        <f t="shared" si="8"/>
        <v>1</v>
      </c>
      <c r="AI12" s="31">
        <f t="shared" si="9"/>
        <v>0</v>
      </c>
      <c r="AJ12" s="27">
        <f t="shared" si="10"/>
        <v>0</v>
      </c>
      <c r="AK12" s="27">
        <f t="shared" si="11"/>
        <v>0</v>
      </c>
      <c r="AL12" s="27">
        <f t="shared" si="12"/>
        <v>0</v>
      </c>
      <c r="AM12" s="27">
        <f t="shared" si="13"/>
        <v>1</v>
      </c>
      <c r="AN12" s="28">
        <f t="shared" si="14"/>
        <v>0</v>
      </c>
      <c r="AO12" s="45">
        <v>0</v>
      </c>
      <c r="AP12" s="41">
        <f t="shared" si="15"/>
        <v>0</v>
      </c>
      <c r="AQ12" s="48"/>
      <c r="AR12" s="40">
        <v>0</v>
      </c>
      <c r="AS12" s="40">
        <v>0</v>
      </c>
      <c r="AT12" s="40">
        <v>0</v>
      </c>
      <c r="AU12" s="40">
        <v>0</v>
      </c>
      <c r="AV12" s="40">
        <f t="shared" si="16"/>
        <v>0</v>
      </c>
      <c r="AW12" s="40">
        <f t="shared" si="17"/>
        <v>0</v>
      </c>
      <c r="AX12" s="48"/>
      <c r="AY12" s="48">
        <v>0</v>
      </c>
      <c r="AZ12" s="77">
        <f t="shared" si="18"/>
        <v>1</v>
      </c>
      <c r="BA12" s="48"/>
      <c r="BB12" s="48"/>
      <c r="BC12" s="48"/>
      <c r="BD12" s="34"/>
      <c r="BE12" s="34"/>
      <c r="BF12" s="34"/>
      <c r="BG12" s="34"/>
      <c r="BH12" s="34"/>
      <c r="BI12" s="34"/>
      <c r="BJ12" s="34"/>
      <c r="BK12" s="34"/>
      <c r="BL12" s="34"/>
      <c r="BM12" s="34"/>
      <c r="BN12" s="34"/>
      <c r="BO12" s="34"/>
      <c r="BP12" s="34"/>
      <c r="BQ12" s="34"/>
    </row>
    <row r="13" spans="1:69" ht="18" customHeight="1">
      <c r="A13" s="38" t="s">
        <v>545</v>
      </c>
      <c r="B13" s="27" t="s">
        <v>17</v>
      </c>
      <c r="C13" s="27" t="s">
        <v>141</v>
      </c>
      <c r="D13" s="27">
        <v>136286</v>
      </c>
      <c r="E13" s="27" t="s">
        <v>561</v>
      </c>
      <c r="F13" s="27" t="s">
        <v>143</v>
      </c>
      <c r="G13" s="27">
        <v>0</v>
      </c>
      <c r="H13" s="32"/>
      <c r="I13" s="28">
        <v>2</v>
      </c>
      <c r="J13" s="27" t="s">
        <v>562</v>
      </c>
      <c r="K13" s="64">
        <v>13914381.119999999</v>
      </c>
      <c r="L13" s="29"/>
      <c r="M13" s="27" t="s">
        <v>2330</v>
      </c>
      <c r="N13" s="57">
        <v>0</v>
      </c>
      <c r="O13" s="58"/>
      <c r="P13" s="58"/>
      <c r="Q13" s="27"/>
      <c r="R13" s="27"/>
      <c r="S13" s="58"/>
      <c r="T13" s="58"/>
      <c r="U13" s="58"/>
      <c r="V13" s="58"/>
      <c r="W13" s="58"/>
      <c r="X13" s="27"/>
      <c r="Y13" s="27"/>
      <c r="Z13" s="30">
        <f t="shared" si="0"/>
        <v>0</v>
      </c>
      <c r="AA13" s="30">
        <f t="shared" si="1"/>
        <v>0</v>
      </c>
      <c r="AB13" s="30">
        <f t="shared" si="2"/>
        <v>0</v>
      </c>
      <c r="AC13" s="30">
        <f t="shared" si="3"/>
        <v>1</v>
      </c>
      <c r="AD13" s="30">
        <f t="shared" si="4"/>
        <v>0</v>
      </c>
      <c r="AE13" s="30">
        <f t="shared" si="5"/>
        <v>0</v>
      </c>
      <c r="AF13" s="30">
        <f t="shared" si="6"/>
        <v>0</v>
      </c>
      <c r="AG13" s="30">
        <f t="shared" si="7"/>
        <v>0</v>
      </c>
      <c r="AH13" s="30">
        <f t="shared" si="8"/>
        <v>2</v>
      </c>
      <c r="AI13" s="31">
        <f t="shared" si="9"/>
        <v>0</v>
      </c>
      <c r="AJ13" s="27">
        <f t="shared" si="10"/>
        <v>0</v>
      </c>
      <c r="AK13" s="27">
        <f t="shared" si="11"/>
        <v>0</v>
      </c>
      <c r="AL13" s="27">
        <f t="shared" si="12"/>
        <v>0</v>
      </c>
      <c r="AM13" s="27">
        <f t="shared" si="13"/>
        <v>0</v>
      </c>
      <c r="AN13" s="28">
        <f t="shared" si="14"/>
        <v>0</v>
      </c>
      <c r="AO13" s="45">
        <v>0</v>
      </c>
      <c r="AP13" s="41">
        <f t="shared" si="15"/>
        <v>0</v>
      </c>
      <c r="AQ13" s="48"/>
      <c r="AR13" s="40">
        <v>0</v>
      </c>
      <c r="AS13" s="40">
        <v>0</v>
      </c>
      <c r="AT13" s="40">
        <v>0</v>
      </c>
      <c r="AU13" s="40">
        <v>0</v>
      </c>
      <c r="AV13" s="40">
        <f t="shared" si="16"/>
        <v>0</v>
      </c>
      <c r="AW13" s="40">
        <f t="shared" si="17"/>
        <v>0</v>
      </c>
      <c r="AX13" s="48"/>
      <c r="AY13" s="48">
        <v>0</v>
      </c>
      <c r="AZ13" s="77">
        <f t="shared" si="18"/>
        <v>0</v>
      </c>
      <c r="BA13" s="48"/>
      <c r="BB13" s="48"/>
      <c r="BC13" s="48"/>
      <c r="BD13" s="34"/>
      <c r="BE13" s="34"/>
      <c r="BF13" s="34"/>
      <c r="BG13" s="34"/>
      <c r="BH13" s="34"/>
      <c r="BI13" s="34"/>
      <c r="BJ13" s="34"/>
      <c r="BK13" s="34"/>
      <c r="BL13" s="34"/>
      <c r="BM13" s="34"/>
      <c r="BN13" s="34"/>
      <c r="BO13" s="34"/>
      <c r="BP13" s="34"/>
      <c r="BQ13" s="34"/>
    </row>
    <row r="14" spans="1:69" ht="18" customHeight="1">
      <c r="A14" s="38" t="s">
        <v>545</v>
      </c>
      <c r="B14" s="27" t="s">
        <v>17</v>
      </c>
      <c r="C14" s="27" t="s">
        <v>147</v>
      </c>
      <c r="D14" s="27">
        <v>136172</v>
      </c>
      <c r="E14" s="27" t="s">
        <v>563</v>
      </c>
      <c r="F14" s="27" t="s">
        <v>149</v>
      </c>
      <c r="G14" s="27">
        <v>0</v>
      </c>
      <c r="H14" s="28">
        <v>1</v>
      </c>
      <c r="I14" s="28">
        <v>4</v>
      </c>
      <c r="J14" s="27" t="s">
        <v>564</v>
      </c>
      <c r="K14" s="64">
        <v>12054411.385475934</v>
      </c>
      <c r="L14" s="29"/>
      <c r="M14" s="27" t="s">
        <v>2330</v>
      </c>
      <c r="N14" s="57">
        <v>0</v>
      </c>
      <c r="O14" s="58"/>
      <c r="P14" s="58"/>
      <c r="Q14" s="27"/>
      <c r="R14" s="27"/>
      <c r="S14" s="58"/>
      <c r="T14" s="58"/>
      <c r="U14" s="58"/>
      <c r="V14" s="58"/>
      <c r="W14" s="58"/>
      <c r="X14" s="27"/>
      <c r="Y14" s="27"/>
      <c r="Z14" s="30">
        <f t="shared" si="0"/>
        <v>0</v>
      </c>
      <c r="AA14" s="30">
        <f t="shared" si="1"/>
        <v>0</v>
      </c>
      <c r="AB14" s="30">
        <f t="shared" si="2"/>
        <v>0</v>
      </c>
      <c r="AC14" s="30">
        <f t="shared" si="3"/>
        <v>1</v>
      </c>
      <c r="AD14" s="30">
        <f t="shared" si="4"/>
        <v>0</v>
      </c>
      <c r="AE14" s="30">
        <f t="shared" si="5"/>
        <v>0</v>
      </c>
      <c r="AF14" s="30">
        <f t="shared" si="6"/>
        <v>0</v>
      </c>
      <c r="AG14" s="30">
        <f t="shared" si="7"/>
        <v>0</v>
      </c>
      <c r="AH14" s="30">
        <f t="shared" si="8"/>
        <v>4</v>
      </c>
      <c r="AI14" s="31">
        <f t="shared" si="9"/>
        <v>0</v>
      </c>
      <c r="AJ14" s="27">
        <f t="shared" si="10"/>
        <v>0</v>
      </c>
      <c r="AK14" s="27">
        <f t="shared" si="11"/>
        <v>0</v>
      </c>
      <c r="AL14" s="27">
        <f t="shared" si="12"/>
        <v>0</v>
      </c>
      <c r="AM14" s="27">
        <f t="shared" si="13"/>
        <v>1</v>
      </c>
      <c r="AN14" s="28">
        <f t="shared" si="14"/>
        <v>0</v>
      </c>
      <c r="AO14" s="45">
        <v>0</v>
      </c>
      <c r="AP14" s="41">
        <f t="shared" si="15"/>
        <v>0</v>
      </c>
      <c r="AQ14" s="48"/>
      <c r="AR14" s="40">
        <v>0</v>
      </c>
      <c r="AS14" s="40">
        <v>0</v>
      </c>
      <c r="AT14" s="40">
        <v>0</v>
      </c>
      <c r="AU14" s="40">
        <v>0</v>
      </c>
      <c r="AV14" s="40">
        <f t="shared" si="16"/>
        <v>0</v>
      </c>
      <c r="AW14" s="40">
        <f t="shared" si="17"/>
        <v>0</v>
      </c>
      <c r="AX14" s="48"/>
      <c r="AY14" s="48">
        <v>0</v>
      </c>
      <c r="AZ14" s="77">
        <f t="shared" si="18"/>
        <v>1</v>
      </c>
      <c r="BA14" s="48"/>
      <c r="BB14" s="48"/>
      <c r="BC14" s="48"/>
      <c r="BD14" s="34"/>
      <c r="BE14" s="34"/>
      <c r="BF14" s="34"/>
      <c r="BG14" s="34"/>
      <c r="BH14" s="34"/>
      <c r="BI14" s="34"/>
      <c r="BJ14" s="34"/>
      <c r="BK14" s="34"/>
      <c r="BL14" s="34"/>
      <c r="BM14" s="34"/>
      <c r="BN14" s="34"/>
      <c r="BO14" s="34"/>
      <c r="BP14" s="34"/>
      <c r="BQ14" s="34"/>
    </row>
    <row r="15" spans="1:69" ht="18" customHeight="1">
      <c r="A15" s="38" t="s">
        <v>545</v>
      </c>
      <c r="B15" s="27" t="s">
        <v>18</v>
      </c>
      <c r="C15" s="27" t="s">
        <v>565</v>
      </c>
      <c r="D15" s="27">
        <v>281539</v>
      </c>
      <c r="E15" s="27" t="s">
        <v>566</v>
      </c>
      <c r="F15" s="27" t="s">
        <v>567</v>
      </c>
      <c r="G15" s="27">
        <v>1</v>
      </c>
      <c r="H15" s="28">
        <v>1</v>
      </c>
      <c r="I15" s="28">
        <v>2</v>
      </c>
      <c r="J15" s="27" t="s">
        <v>211</v>
      </c>
      <c r="K15" s="64">
        <v>15725955.42</v>
      </c>
      <c r="L15" s="29"/>
      <c r="M15" s="27" t="s">
        <v>2330</v>
      </c>
      <c r="N15" s="57">
        <v>0.48</v>
      </c>
      <c r="O15" s="58"/>
      <c r="P15" s="58"/>
      <c r="Q15" s="27"/>
      <c r="R15" s="27"/>
      <c r="S15" s="58"/>
      <c r="T15" s="58"/>
      <c r="U15" s="58"/>
      <c r="V15" s="58"/>
      <c r="W15" s="58"/>
      <c r="X15" s="27"/>
      <c r="Y15" s="27"/>
      <c r="Z15" s="30">
        <f t="shared" si="0"/>
        <v>0</v>
      </c>
      <c r="AA15" s="30">
        <f t="shared" si="1"/>
        <v>0</v>
      </c>
      <c r="AB15" s="30">
        <f t="shared" si="2"/>
        <v>0</v>
      </c>
      <c r="AC15" s="30">
        <f t="shared" si="3"/>
        <v>1</v>
      </c>
      <c r="AD15" s="30">
        <f t="shared" si="4"/>
        <v>0</v>
      </c>
      <c r="AE15" s="30">
        <f t="shared" si="5"/>
        <v>0</v>
      </c>
      <c r="AF15" s="30">
        <f t="shared" si="6"/>
        <v>0</v>
      </c>
      <c r="AG15" s="30">
        <f t="shared" si="7"/>
        <v>0</v>
      </c>
      <c r="AH15" s="30">
        <f t="shared" si="8"/>
        <v>2</v>
      </c>
      <c r="AI15" s="31">
        <f t="shared" si="9"/>
        <v>0</v>
      </c>
      <c r="AJ15" s="27">
        <f t="shared" si="10"/>
        <v>0</v>
      </c>
      <c r="AK15" s="27">
        <f t="shared" si="11"/>
        <v>0</v>
      </c>
      <c r="AL15" s="27">
        <f t="shared" si="12"/>
        <v>0</v>
      </c>
      <c r="AM15" s="27">
        <f t="shared" si="13"/>
        <v>1</v>
      </c>
      <c r="AN15" s="28">
        <f t="shared" si="14"/>
        <v>0</v>
      </c>
      <c r="AO15" s="45">
        <v>0.48</v>
      </c>
      <c r="AP15" s="41">
        <f t="shared" si="15"/>
        <v>0</v>
      </c>
      <c r="AQ15" s="48"/>
      <c r="AR15" s="40">
        <v>0</v>
      </c>
      <c r="AS15" s="40">
        <v>0</v>
      </c>
      <c r="AT15" s="40">
        <v>0</v>
      </c>
      <c r="AU15" s="40">
        <v>0</v>
      </c>
      <c r="AV15" s="40">
        <f t="shared" si="16"/>
        <v>0</v>
      </c>
      <c r="AW15" s="40">
        <f t="shared" si="17"/>
        <v>0</v>
      </c>
      <c r="AX15" s="48"/>
      <c r="AY15" s="48">
        <v>0</v>
      </c>
      <c r="AZ15" s="77">
        <f t="shared" si="18"/>
        <v>1</v>
      </c>
      <c r="BA15" s="48"/>
      <c r="BB15" s="48"/>
      <c r="BC15" s="48"/>
      <c r="BD15" s="34"/>
      <c r="BE15" s="34"/>
      <c r="BF15" s="34"/>
      <c r="BG15" s="34"/>
      <c r="BH15" s="34"/>
      <c r="BI15" s="34"/>
      <c r="BJ15" s="34"/>
      <c r="BK15" s="34"/>
      <c r="BL15" s="34"/>
      <c r="BM15" s="34"/>
      <c r="BN15" s="34"/>
      <c r="BO15" s="34"/>
      <c r="BP15" s="34"/>
      <c r="BQ15" s="34"/>
    </row>
    <row r="16" spans="1:69" ht="18" customHeight="1">
      <c r="A16" s="38" t="s">
        <v>545</v>
      </c>
      <c r="B16" s="27" t="s">
        <v>18</v>
      </c>
      <c r="C16" s="27" t="s">
        <v>568</v>
      </c>
      <c r="D16" s="27">
        <v>131524</v>
      </c>
      <c r="E16" s="27" t="s">
        <v>569</v>
      </c>
      <c r="F16" s="27" t="s">
        <v>570</v>
      </c>
      <c r="G16" s="27">
        <v>2</v>
      </c>
      <c r="H16" s="28">
        <v>1</v>
      </c>
      <c r="I16" s="28">
        <v>4</v>
      </c>
      <c r="J16" s="27" t="s">
        <v>403</v>
      </c>
      <c r="K16" s="64">
        <v>18753240.129999999</v>
      </c>
      <c r="L16" s="29"/>
      <c r="M16" s="27" t="s">
        <v>2330</v>
      </c>
      <c r="N16" s="57">
        <v>0.4</v>
      </c>
      <c r="O16" s="58"/>
      <c r="P16" s="58"/>
      <c r="Q16" s="27"/>
      <c r="R16" s="27"/>
      <c r="S16" s="58"/>
      <c r="T16" s="58"/>
      <c r="U16" s="58"/>
      <c r="V16" s="58"/>
      <c r="W16" s="58"/>
      <c r="X16" s="27"/>
      <c r="Y16" s="27"/>
      <c r="Z16" s="30">
        <f t="shared" si="0"/>
        <v>0</v>
      </c>
      <c r="AA16" s="30">
        <f t="shared" si="1"/>
        <v>0</v>
      </c>
      <c r="AB16" s="30">
        <f t="shared" si="2"/>
        <v>0</v>
      </c>
      <c r="AC16" s="30">
        <f t="shared" si="3"/>
        <v>1</v>
      </c>
      <c r="AD16" s="30">
        <f t="shared" si="4"/>
        <v>0</v>
      </c>
      <c r="AE16" s="30">
        <f t="shared" si="5"/>
        <v>0</v>
      </c>
      <c r="AF16" s="30">
        <f t="shared" si="6"/>
        <v>0</v>
      </c>
      <c r="AG16" s="30">
        <f t="shared" si="7"/>
        <v>0</v>
      </c>
      <c r="AH16" s="30">
        <f t="shared" si="8"/>
        <v>4</v>
      </c>
      <c r="AI16" s="31">
        <f t="shared" si="9"/>
        <v>0</v>
      </c>
      <c r="AJ16" s="27">
        <f t="shared" si="10"/>
        <v>0</v>
      </c>
      <c r="AK16" s="27">
        <f t="shared" si="11"/>
        <v>0</v>
      </c>
      <c r="AL16" s="27">
        <f t="shared" si="12"/>
        <v>0</v>
      </c>
      <c r="AM16" s="27">
        <f t="shared" si="13"/>
        <v>1</v>
      </c>
      <c r="AN16" s="28">
        <f t="shared" si="14"/>
        <v>0</v>
      </c>
      <c r="AO16" s="45">
        <v>0.4</v>
      </c>
      <c r="AP16" s="41">
        <f t="shared" si="15"/>
        <v>0</v>
      </c>
      <c r="AQ16" s="48"/>
      <c r="AR16" s="40">
        <v>0</v>
      </c>
      <c r="AS16" s="40">
        <v>0</v>
      </c>
      <c r="AT16" s="40">
        <v>0</v>
      </c>
      <c r="AU16" s="40">
        <v>0</v>
      </c>
      <c r="AV16" s="40">
        <f t="shared" si="16"/>
        <v>0</v>
      </c>
      <c r="AW16" s="40">
        <f t="shared" si="17"/>
        <v>0</v>
      </c>
      <c r="AX16" s="48"/>
      <c r="AY16" s="48">
        <v>0</v>
      </c>
      <c r="AZ16" s="77">
        <f t="shared" si="18"/>
        <v>1</v>
      </c>
      <c r="BA16" s="48"/>
      <c r="BB16" s="48"/>
      <c r="BC16" s="48"/>
      <c r="BD16" s="34"/>
      <c r="BE16" s="34"/>
      <c r="BF16" s="34"/>
      <c r="BG16" s="34"/>
      <c r="BH16" s="34"/>
      <c r="BI16" s="34"/>
      <c r="BJ16" s="34"/>
      <c r="BK16" s="34"/>
      <c r="BL16" s="34"/>
      <c r="BM16" s="34"/>
      <c r="BN16" s="34"/>
      <c r="BO16" s="34"/>
      <c r="BP16" s="34"/>
      <c r="BQ16" s="34"/>
    </row>
    <row r="17" spans="1:69" ht="18" customHeight="1">
      <c r="A17" s="38" t="s">
        <v>545</v>
      </c>
      <c r="B17" s="27" t="s">
        <v>19</v>
      </c>
      <c r="C17" s="27" t="s">
        <v>571</v>
      </c>
      <c r="D17" s="27">
        <v>100018</v>
      </c>
      <c r="E17" s="27" t="s">
        <v>572</v>
      </c>
      <c r="F17" s="27" t="s">
        <v>573</v>
      </c>
      <c r="G17" s="27">
        <v>1</v>
      </c>
      <c r="H17" s="28">
        <v>1</v>
      </c>
      <c r="I17" s="28">
        <v>3</v>
      </c>
      <c r="J17" s="27" t="s">
        <v>574</v>
      </c>
      <c r="K17" s="64">
        <v>16963583.649999999</v>
      </c>
      <c r="L17" s="29"/>
      <c r="M17" s="27" t="s">
        <v>2330</v>
      </c>
      <c r="N17" s="57">
        <v>0.25</v>
      </c>
      <c r="O17" s="58"/>
      <c r="P17" s="58"/>
      <c r="Q17" s="27"/>
      <c r="R17" s="27"/>
      <c r="S17" s="58"/>
      <c r="T17" s="58"/>
      <c r="U17" s="58"/>
      <c r="V17" s="58"/>
      <c r="W17" s="58"/>
      <c r="X17" s="27"/>
      <c r="Y17" s="27"/>
      <c r="Z17" s="30">
        <f t="shared" si="0"/>
        <v>0</v>
      </c>
      <c r="AA17" s="30">
        <f t="shared" si="1"/>
        <v>0</v>
      </c>
      <c r="AB17" s="30">
        <f t="shared" si="2"/>
        <v>0</v>
      </c>
      <c r="AC17" s="30">
        <f t="shared" si="3"/>
        <v>1</v>
      </c>
      <c r="AD17" s="30">
        <f t="shared" si="4"/>
        <v>0</v>
      </c>
      <c r="AE17" s="30">
        <f t="shared" si="5"/>
        <v>0</v>
      </c>
      <c r="AF17" s="30">
        <f t="shared" si="6"/>
        <v>0</v>
      </c>
      <c r="AG17" s="30">
        <f t="shared" si="7"/>
        <v>0</v>
      </c>
      <c r="AH17" s="30">
        <f t="shared" si="8"/>
        <v>3</v>
      </c>
      <c r="AI17" s="31">
        <f t="shared" si="9"/>
        <v>0</v>
      </c>
      <c r="AJ17" s="27">
        <f t="shared" si="10"/>
        <v>0</v>
      </c>
      <c r="AK17" s="27">
        <f t="shared" si="11"/>
        <v>0</v>
      </c>
      <c r="AL17" s="27">
        <f t="shared" si="12"/>
        <v>0</v>
      </c>
      <c r="AM17" s="27">
        <f t="shared" si="13"/>
        <v>1</v>
      </c>
      <c r="AN17" s="28">
        <f t="shared" si="14"/>
        <v>0</v>
      </c>
      <c r="AO17" s="45">
        <v>0.25</v>
      </c>
      <c r="AP17" s="41">
        <f t="shared" si="15"/>
        <v>0</v>
      </c>
      <c r="AQ17" s="48"/>
      <c r="AR17" s="40">
        <v>0</v>
      </c>
      <c r="AS17" s="40">
        <v>0</v>
      </c>
      <c r="AT17" s="40">
        <v>0</v>
      </c>
      <c r="AU17" s="40">
        <v>0</v>
      </c>
      <c r="AV17" s="40">
        <f t="shared" si="16"/>
        <v>0</v>
      </c>
      <c r="AW17" s="40">
        <f t="shared" si="17"/>
        <v>0</v>
      </c>
      <c r="AX17" s="48"/>
      <c r="AY17" s="48">
        <v>0</v>
      </c>
      <c r="AZ17" s="77">
        <f t="shared" si="18"/>
        <v>1</v>
      </c>
      <c r="BA17" s="48"/>
      <c r="BB17" s="48"/>
      <c r="BC17" s="48"/>
      <c r="BD17" s="34"/>
      <c r="BE17" s="34"/>
      <c r="BF17" s="34"/>
      <c r="BG17" s="34"/>
      <c r="BH17" s="34"/>
      <c r="BI17" s="34"/>
      <c r="BJ17" s="34"/>
      <c r="BK17" s="34"/>
      <c r="BL17" s="34"/>
      <c r="BM17" s="34"/>
      <c r="BN17" s="34"/>
      <c r="BO17" s="34"/>
      <c r="BP17" s="34"/>
      <c r="BQ17" s="34"/>
    </row>
    <row r="18" spans="1:69" ht="18" customHeight="1">
      <c r="A18" s="38" t="s">
        <v>545</v>
      </c>
      <c r="B18" s="27" t="s">
        <v>19</v>
      </c>
      <c r="C18" s="27" t="s">
        <v>571</v>
      </c>
      <c r="D18" s="27">
        <v>100034</v>
      </c>
      <c r="E18" s="27" t="s">
        <v>575</v>
      </c>
      <c r="F18" s="27" t="s">
        <v>576</v>
      </c>
      <c r="G18" s="27">
        <v>2</v>
      </c>
      <c r="H18" s="28">
        <v>1</v>
      </c>
      <c r="I18" s="28">
        <v>4</v>
      </c>
      <c r="J18" s="27" t="s">
        <v>577</v>
      </c>
      <c r="K18" s="64">
        <v>18686642.149999999</v>
      </c>
      <c r="L18" s="29"/>
      <c r="M18" s="27" t="s">
        <v>2330</v>
      </c>
      <c r="N18" s="57">
        <v>0.25</v>
      </c>
      <c r="O18" s="58"/>
      <c r="P18" s="58"/>
      <c r="Q18" s="27"/>
      <c r="R18" s="27"/>
      <c r="S18" s="58"/>
      <c r="T18" s="58"/>
      <c r="U18" s="58"/>
      <c r="V18" s="58"/>
      <c r="W18" s="58"/>
      <c r="X18" s="27"/>
      <c r="Y18" s="27"/>
      <c r="Z18" s="30">
        <f t="shared" si="0"/>
        <v>0</v>
      </c>
      <c r="AA18" s="30">
        <f t="shared" si="1"/>
        <v>0</v>
      </c>
      <c r="AB18" s="30">
        <f t="shared" si="2"/>
        <v>0</v>
      </c>
      <c r="AC18" s="30">
        <f t="shared" si="3"/>
        <v>1</v>
      </c>
      <c r="AD18" s="30">
        <f t="shared" si="4"/>
        <v>0</v>
      </c>
      <c r="AE18" s="30">
        <f t="shared" si="5"/>
        <v>0</v>
      </c>
      <c r="AF18" s="30">
        <f t="shared" si="6"/>
        <v>0</v>
      </c>
      <c r="AG18" s="30">
        <f t="shared" si="7"/>
        <v>0</v>
      </c>
      <c r="AH18" s="30">
        <f t="shared" si="8"/>
        <v>4</v>
      </c>
      <c r="AI18" s="31">
        <f t="shared" si="9"/>
        <v>0</v>
      </c>
      <c r="AJ18" s="27">
        <f t="shared" si="10"/>
        <v>0</v>
      </c>
      <c r="AK18" s="27">
        <f t="shared" si="11"/>
        <v>0</v>
      </c>
      <c r="AL18" s="27">
        <f t="shared" si="12"/>
        <v>0</v>
      </c>
      <c r="AM18" s="27">
        <f t="shared" si="13"/>
        <v>1</v>
      </c>
      <c r="AN18" s="28">
        <f t="shared" si="14"/>
        <v>0</v>
      </c>
      <c r="AO18" s="45">
        <v>0.25</v>
      </c>
      <c r="AP18" s="41">
        <f t="shared" si="15"/>
        <v>0</v>
      </c>
      <c r="AQ18" s="48"/>
      <c r="AR18" s="40">
        <v>0</v>
      </c>
      <c r="AS18" s="40">
        <v>0</v>
      </c>
      <c r="AT18" s="40">
        <v>0</v>
      </c>
      <c r="AU18" s="40">
        <v>0</v>
      </c>
      <c r="AV18" s="40">
        <f t="shared" si="16"/>
        <v>0</v>
      </c>
      <c r="AW18" s="40">
        <f t="shared" si="17"/>
        <v>0</v>
      </c>
      <c r="AX18" s="48"/>
      <c r="AY18" s="48">
        <v>0</v>
      </c>
      <c r="AZ18" s="77">
        <f t="shared" si="18"/>
        <v>1</v>
      </c>
      <c r="BA18" s="48"/>
      <c r="BB18" s="48"/>
      <c r="BC18" s="48"/>
      <c r="BD18" s="34"/>
      <c r="BE18" s="34"/>
      <c r="BF18" s="34"/>
      <c r="BG18" s="34"/>
      <c r="BH18" s="34"/>
      <c r="BI18" s="34"/>
      <c r="BJ18" s="34"/>
      <c r="BK18" s="34"/>
      <c r="BL18" s="34"/>
      <c r="BM18" s="34"/>
      <c r="BN18" s="34"/>
      <c r="BO18" s="34"/>
      <c r="BP18" s="34"/>
      <c r="BQ18" s="34"/>
    </row>
    <row r="19" spans="1:69" ht="18" customHeight="1">
      <c r="A19" s="38" t="s">
        <v>545</v>
      </c>
      <c r="B19" s="27" t="s">
        <v>19</v>
      </c>
      <c r="C19" s="27" t="s">
        <v>578</v>
      </c>
      <c r="D19" s="27">
        <v>100577</v>
      </c>
      <c r="E19" s="27" t="s">
        <v>579</v>
      </c>
      <c r="F19" s="27" t="s">
        <v>580</v>
      </c>
      <c r="G19" s="27">
        <v>2</v>
      </c>
      <c r="H19" s="28">
        <v>1</v>
      </c>
      <c r="I19" s="28">
        <v>3</v>
      </c>
      <c r="J19" s="27" t="s">
        <v>581</v>
      </c>
      <c r="K19" s="64">
        <v>15489664.388633836</v>
      </c>
      <c r="L19" s="29">
        <v>13617950.390000001</v>
      </c>
      <c r="M19" s="27" t="s">
        <v>514</v>
      </c>
      <c r="N19" s="57">
        <v>0.45</v>
      </c>
      <c r="O19" s="58">
        <v>45290</v>
      </c>
      <c r="P19" s="58"/>
      <c r="Q19" s="27" t="s">
        <v>583</v>
      </c>
      <c r="R19" s="27" t="s">
        <v>584</v>
      </c>
      <c r="S19" s="58">
        <v>44390</v>
      </c>
      <c r="T19" s="58">
        <v>44398</v>
      </c>
      <c r="U19" s="58">
        <v>44410</v>
      </c>
      <c r="V19" s="58" t="s">
        <v>585</v>
      </c>
      <c r="W19" s="58">
        <v>44475</v>
      </c>
      <c r="X19" s="27" t="s">
        <v>586</v>
      </c>
      <c r="Y19" s="27"/>
      <c r="Z19" s="30">
        <f t="shared" si="0"/>
        <v>0</v>
      </c>
      <c r="AA19" s="30">
        <f t="shared" si="1"/>
        <v>0</v>
      </c>
      <c r="AB19" s="30">
        <f t="shared" si="2"/>
        <v>0</v>
      </c>
      <c r="AC19" s="30">
        <f t="shared" si="3"/>
        <v>1</v>
      </c>
      <c r="AD19" s="30">
        <f t="shared" si="4"/>
        <v>0</v>
      </c>
      <c r="AE19" s="30">
        <f t="shared" si="5"/>
        <v>0</v>
      </c>
      <c r="AF19" s="30">
        <f t="shared" si="6"/>
        <v>0</v>
      </c>
      <c r="AG19" s="30">
        <f t="shared" si="7"/>
        <v>0</v>
      </c>
      <c r="AH19" s="30">
        <f t="shared" si="8"/>
        <v>3</v>
      </c>
      <c r="AI19" s="31">
        <f t="shared" si="9"/>
        <v>0</v>
      </c>
      <c r="AJ19" s="27">
        <f t="shared" si="10"/>
        <v>0</v>
      </c>
      <c r="AK19" s="27">
        <f t="shared" si="11"/>
        <v>0</v>
      </c>
      <c r="AL19" s="27">
        <f t="shared" si="12"/>
        <v>0</v>
      </c>
      <c r="AM19" s="27">
        <f t="shared" si="13"/>
        <v>1</v>
      </c>
      <c r="AN19" s="28">
        <f t="shared" si="14"/>
        <v>0</v>
      </c>
      <c r="AO19" s="45">
        <v>0.45</v>
      </c>
      <c r="AP19" s="41">
        <f t="shared" si="15"/>
        <v>0</v>
      </c>
      <c r="AQ19" s="48"/>
      <c r="AR19" s="40">
        <v>0</v>
      </c>
      <c r="AS19" s="40">
        <v>0</v>
      </c>
      <c r="AT19" s="40">
        <v>0</v>
      </c>
      <c r="AU19" s="40">
        <v>0</v>
      </c>
      <c r="AV19" s="40">
        <f t="shared" si="16"/>
        <v>0</v>
      </c>
      <c r="AW19" s="40">
        <f t="shared" si="17"/>
        <v>0</v>
      </c>
      <c r="AX19" s="48"/>
      <c r="AY19" s="48">
        <v>0</v>
      </c>
      <c r="AZ19" s="77">
        <f t="shared" si="18"/>
        <v>1</v>
      </c>
      <c r="BA19" s="48"/>
      <c r="BB19" s="48"/>
      <c r="BC19" s="48"/>
      <c r="BD19" s="34"/>
      <c r="BE19" s="34"/>
      <c r="BF19" s="34"/>
      <c r="BG19" s="34"/>
      <c r="BH19" s="34"/>
      <c r="BI19" s="34"/>
      <c r="BJ19" s="34"/>
      <c r="BK19" s="34"/>
      <c r="BL19" s="34"/>
      <c r="BM19" s="34"/>
      <c r="BN19" s="34"/>
      <c r="BO19" s="34"/>
      <c r="BP19" s="34"/>
      <c r="BQ19" s="34"/>
    </row>
    <row r="20" spans="1:69" ht="18" customHeight="1">
      <c r="A20" s="38" t="s">
        <v>545</v>
      </c>
      <c r="B20" s="27" t="s">
        <v>19</v>
      </c>
      <c r="C20" s="27" t="s">
        <v>587</v>
      </c>
      <c r="D20" s="27">
        <v>101119</v>
      </c>
      <c r="E20" s="27" t="s">
        <v>588</v>
      </c>
      <c r="F20" s="27" t="s">
        <v>589</v>
      </c>
      <c r="G20" s="27">
        <v>2</v>
      </c>
      <c r="H20" s="28">
        <v>1</v>
      </c>
      <c r="I20" s="28">
        <v>3</v>
      </c>
      <c r="J20" s="27" t="s">
        <v>590</v>
      </c>
      <c r="K20" s="64">
        <v>14037218.560000001</v>
      </c>
      <c r="L20" s="29"/>
      <c r="M20" s="27" t="s">
        <v>2330</v>
      </c>
      <c r="N20" s="57">
        <v>0.05</v>
      </c>
      <c r="O20" s="58"/>
      <c r="P20" s="58"/>
      <c r="Q20" s="27"/>
      <c r="R20" s="27"/>
      <c r="S20" s="58"/>
      <c r="T20" s="58"/>
      <c r="U20" s="58"/>
      <c r="V20" s="58"/>
      <c r="W20" s="58"/>
      <c r="X20" s="27"/>
      <c r="Y20" s="27"/>
      <c r="Z20" s="30">
        <f t="shared" si="0"/>
        <v>0</v>
      </c>
      <c r="AA20" s="30">
        <f t="shared" si="1"/>
        <v>0</v>
      </c>
      <c r="AB20" s="30">
        <f t="shared" si="2"/>
        <v>0</v>
      </c>
      <c r="AC20" s="30">
        <f t="shared" si="3"/>
        <v>1</v>
      </c>
      <c r="AD20" s="30">
        <f t="shared" si="4"/>
        <v>0</v>
      </c>
      <c r="AE20" s="30">
        <f t="shared" si="5"/>
        <v>0</v>
      </c>
      <c r="AF20" s="30">
        <f t="shared" si="6"/>
        <v>0</v>
      </c>
      <c r="AG20" s="30">
        <f t="shared" si="7"/>
        <v>0</v>
      </c>
      <c r="AH20" s="30">
        <f t="shared" si="8"/>
        <v>3</v>
      </c>
      <c r="AI20" s="31">
        <f t="shared" si="9"/>
        <v>0</v>
      </c>
      <c r="AJ20" s="27">
        <f t="shared" si="10"/>
        <v>0</v>
      </c>
      <c r="AK20" s="27">
        <f t="shared" si="11"/>
        <v>0</v>
      </c>
      <c r="AL20" s="27">
        <f t="shared" si="12"/>
        <v>0</v>
      </c>
      <c r="AM20" s="27">
        <f t="shared" si="13"/>
        <v>1</v>
      </c>
      <c r="AN20" s="28">
        <f t="shared" si="14"/>
        <v>0</v>
      </c>
      <c r="AO20" s="45">
        <v>0.05</v>
      </c>
      <c r="AP20" s="41">
        <f t="shared" si="15"/>
        <v>0</v>
      </c>
      <c r="AQ20" s="48"/>
      <c r="AR20" s="40">
        <v>0</v>
      </c>
      <c r="AS20" s="40">
        <v>0</v>
      </c>
      <c r="AT20" s="40">
        <v>0</v>
      </c>
      <c r="AU20" s="40">
        <v>0</v>
      </c>
      <c r="AV20" s="40">
        <f t="shared" si="16"/>
        <v>0</v>
      </c>
      <c r="AW20" s="40">
        <f t="shared" si="17"/>
        <v>0</v>
      </c>
      <c r="AX20" s="48"/>
      <c r="AY20" s="48">
        <v>0</v>
      </c>
      <c r="AZ20" s="77">
        <f t="shared" si="18"/>
        <v>1</v>
      </c>
      <c r="BA20" s="48"/>
      <c r="BB20" s="48"/>
      <c r="BC20" s="48"/>
      <c r="BD20" s="34"/>
      <c r="BE20" s="34"/>
      <c r="BF20" s="34"/>
      <c r="BG20" s="34"/>
      <c r="BH20" s="34"/>
      <c r="BI20" s="34"/>
      <c r="BJ20" s="34"/>
      <c r="BK20" s="34"/>
      <c r="BL20" s="34"/>
      <c r="BM20" s="34"/>
      <c r="BN20" s="34"/>
      <c r="BO20" s="34"/>
      <c r="BP20" s="34"/>
      <c r="BQ20" s="34"/>
    </row>
    <row r="21" spans="1:69" ht="43.9" customHeight="1">
      <c r="A21" s="38" t="s">
        <v>545</v>
      </c>
      <c r="B21" s="27" t="s">
        <v>19</v>
      </c>
      <c r="C21" s="27" t="s">
        <v>241</v>
      </c>
      <c r="D21" s="27">
        <v>101520</v>
      </c>
      <c r="E21" s="27" t="s">
        <v>592</v>
      </c>
      <c r="F21" s="27" t="s">
        <v>593</v>
      </c>
      <c r="G21" s="27">
        <v>1</v>
      </c>
      <c r="H21" s="28">
        <v>1</v>
      </c>
      <c r="I21" s="28">
        <v>4</v>
      </c>
      <c r="J21" s="27" t="s">
        <v>594</v>
      </c>
      <c r="K21" s="64">
        <v>17662294.185102172</v>
      </c>
      <c r="L21" s="29">
        <v>17662294.185102172</v>
      </c>
      <c r="M21" s="27" t="s">
        <v>2330</v>
      </c>
      <c r="N21" s="57">
        <v>0.5</v>
      </c>
      <c r="O21" s="58"/>
      <c r="P21" s="58"/>
      <c r="Q21" s="27"/>
      <c r="R21" s="27"/>
      <c r="S21" s="58"/>
      <c r="T21" s="58"/>
      <c r="U21" s="58"/>
      <c r="V21" s="58"/>
      <c r="W21" s="58"/>
      <c r="X21" s="27"/>
      <c r="Y21" s="27" t="s">
        <v>595</v>
      </c>
      <c r="Z21" s="30">
        <f t="shared" si="0"/>
        <v>0</v>
      </c>
      <c r="AA21" s="30">
        <f t="shared" si="1"/>
        <v>0</v>
      </c>
      <c r="AB21" s="30">
        <f t="shared" si="2"/>
        <v>0</v>
      </c>
      <c r="AC21" s="30">
        <f t="shared" si="3"/>
        <v>1</v>
      </c>
      <c r="AD21" s="30">
        <f t="shared" si="4"/>
        <v>0</v>
      </c>
      <c r="AE21" s="30">
        <f t="shared" si="5"/>
        <v>0</v>
      </c>
      <c r="AF21" s="30">
        <f t="shared" si="6"/>
        <v>0</v>
      </c>
      <c r="AG21" s="30">
        <f t="shared" si="7"/>
        <v>0</v>
      </c>
      <c r="AH21" s="30">
        <f t="shared" si="8"/>
        <v>4</v>
      </c>
      <c r="AI21" s="31">
        <f t="shared" si="9"/>
        <v>0</v>
      </c>
      <c r="AJ21" s="27">
        <f t="shared" si="10"/>
        <v>0</v>
      </c>
      <c r="AK21" s="27">
        <f t="shared" si="11"/>
        <v>0</v>
      </c>
      <c r="AL21" s="27">
        <f t="shared" si="12"/>
        <v>0</v>
      </c>
      <c r="AM21" s="27">
        <f t="shared" si="13"/>
        <v>1</v>
      </c>
      <c r="AN21" s="28">
        <f t="shared" si="14"/>
        <v>0</v>
      </c>
      <c r="AO21" s="45">
        <v>0.5</v>
      </c>
      <c r="AP21" s="41">
        <f t="shared" si="15"/>
        <v>0</v>
      </c>
      <c r="AQ21" s="48"/>
      <c r="AR21" s="40">
        <v>0</v>
      </c>
      <c r="AS21" s="40">
        <v>0</v>
      </c>
      <c r="AT21" s="40">
        <v>0</v>
      </c>
      <c r="AU21" s="40">
        <v>0</v>
      </c>
      <c r="AV21" s="40">
        <f t="shared" si="16"/>
        <v>0</v>
      </c>
      <c r="AW21" s="40">
        <f t="shared" si="17"/>
        <v>0</v>
      </c>
      <c r="AX21" s="48"/>
      <c r="AY21" s="77">
        <f>H21</f>
        <v>1</v>
      </c>
      <c r="AZ21" s="48"/>
      <c r="BA21" s="48"/>
      <c r="BB21" s="48"/>
      <c r="BC21" s="48"/>
      <c r="BD21" s="34"/>
      <c r="BE21" s="34"/>
      <c r="BF21" s="34"/>
      <c r="BG21" s="34"/>
      <c r="BH21" s="34"/>
      <c r="BI21" s="34"/>
      <c r="BJ21" s="34"/>
      <c r="BK21" s="34"/>
      <c r="BL21" s="34"/>
      <c r="BM21" s="34"/>
      <c r="BN21" s="34"/>
      <c r="BO21" s="34"/>
      <c r="BP21" s="34"/>
      <c r="BQ21" s="34"/>
    </row>
    <row r="22" spans="1:69" ht="18" customHeight="1">
      <c r="A22" s="38" t="s">
        <v>545</v>
      </c>
      <c r="B22" s="27" t="s">
        <v>20</v>
      </c>
      <c r="C22" s="27" t="s">
        <v>250</v>
      </c>
      <c r="D22" s="27">
        <v>501171</v>
      </c>
      <c r="E22" s="27" t="s">
        <v>596</v>
      </c>
      <c r="F22" s="27" t="s">
        <v>597</v>
      </c>
      <c r="G22" s="27">
        <v>1</v>
      </c>
      <c r="H22" s="28">
        <v>1</v>
      </c>
      <c r="I22" s="28">
        <v>4</v>
      </c>
      <c r="J22" s="27" t="s">
        <v>598</v>
      </c>
      <c r="K22" s="64">
        <v>10068697.369999999</v>
      </c>
      <c r="L22" s="29"/>
      <c r="M22" s="27" t="s">
        <v>2330</v>
      </c>
      <c r="N22" s="57">
        <v>0.1</v>
      </c>
      <c r="O22" s="58"/>
      <c r="P22" s="58"/>
      <c r="Q22" s="27"/>
      <c r="R22" s="27"/>
      <c r="S22" s="58"/>
      <c r="T22" s="58"/>
      <c r="U22" s="58"/>
      <c r="V22" s="58"/>
      <c r="W22" s="58"/>
      <c r="X22" s="27"/>
      <c r="Y22" s="27"/>
      <c r="Z22" s="30">
        <f t="shared" si="0"/>
        <v>0</v>
      </c>
      <c r="AA22" s="30">
        <f t="shared" si="1"/>
        <v>0</v>
      </c>
      <c r="AB22" s="30">
        <f t="shared" si="2"/>
        <v>0</v>
      </c>
      <c r="AC22" s="30">
        <f t="shared" si="3"/>
        <v>1</v>
      </c>
      <c r="AD22" s="30">
        <f t="shared" si="4"/>
        <v>0</v>
      </c>
      <c r="AE22" s="30">
        <f t="shared" si="5"/>
        <v>0</v>
      </c>
      <c r="AF22" s="30">
        <f t="shared" si="6"/>
        <v>0</v>
      </c>
      <c r="AG22" s="30">
        <f t="shared" si="7"/>
        <v>0</v>
      </c>
      <c r="AH22" s="30">
        <f t="shared" si="8"/>
        <v>4</v>
      </c>
      <c r="AI22" s="31">
        <f t="shared" si="9"/>
        <v>0</v>
      </c>
      <c r="AJ22" s="27">
        <f t="shared" si="10"/>
        <v>0</v>
      </c>
      <c r="AK22" s="27">
        <f t="shared" si="11"/>
        <v>0</v>
      </c>
      <c r="AL22" s="27">
        <f t="shared" si="12"/>
        <v>0</v>
      </c>
      <c r="AM22" s="27">
        <f t="shared" si="13"/>
        <v>1</v>
      </c>
      <c r="AN22" s="28">
        <f t="shared" si="14"/>
        <v>0</v>
      </c>
      <c r="AO22" s="45">
        <v>0.1</v>
      </c>
      <c r="AP22" s="41">
        <f t="shared" si="15"/>
        <v>0</v>
      </c>
      <c r="AQ22" s="48"/>
      <c r="AR22" s="40">
        <v>0</v>
      </c>
      <c r="AS22" s="40">
        <v>0</v>
      </c>
      <c r="AT22" s="40">
        <v>0</v>
      </c>
      <c r="AU22" s="40">
        <v>0</v>
      </c>
      <c r="AV22" s="40">
        <f t="shared" si="16"/>
        <v>0</v>
      </c>
      <c r="AW22" s="40">
        <f t="shared" si="17"/>
        <v>0</v>
      </c>
      <c r="AX22" s="48"/>
      <c r="AY22" s="48">
        <v>0</v>
      </c>
      <c r="AZ22" s="77">
        <f t="shared" ref="AZ22:AZ37" si="19">H22</f>
        <v>1</v>
      </c>
      <c r="BA22" s="48"/>
      <c r="BB22" s="48"/>
      <c r="BC22" s="48"/>
      <c r="BD22" s="34"/>
      <c r="BE22" s="34"/>
      <c r="BF22" s="34"/>
      <c r="BG22" s="34"/>
      <c r="BH22" s="34"/>
      <c r="BI22" s="34"/>
      <c r="BJ22" s="34"/>
      <c r="BK22" s="34"/>
      <c r="BL22" s="34"/>
      <c r="BM22" s="34"/>
      <c r="BN22" s="34"/>
      <c r="BO22" s="34"/>
      <c r="BP22" s="34"/>
      <c r="BQ22" s="34"/>
    </row>
    <row r="23" spans="1:69" ht="18" customHeight="1">
      <c r="A23" s="38" t="s">
        <v>545</v>
      </c>
      <c r="B23" s="27" t="s">
        <v>20</v>
      </c>
      <c r="C23" s="27" t="s">
        <v>250</v>
      </c>
      <c r="D23" s="27">
        <v>102736</v>
      </c>
      <c r="E23" s="27" t="s">
        <v>601</v>
      </c>
      <c r="F23" s="27" t="s">
        <v>602</v>
      </c>
      <c r="G23" s="27">
        <v>1</v>
      </c>
      <c r="H23" s="28">
        <v>1</v>
      </c>
      <c r="I23" s="28">
        <v>4</v>
      </c>
      <c r="J23" s="27" t="s">
        <v>603</v>
      </c>
      <c r="K23" s="64">
        <v>10668836.214069869</v>
      </c>
      <c r="L23" s="29"/>
      <c r="M23" s="27" t="s">
        <v>2330</v>
      </c>
      <c r="N23" s="57">
        <v>0.28000000000000003</v>
      </c>
      <c r="O23" s="58"/>
      <c r="P23" s="58"/>
      <c r="Q23" s="27"/>
      <c r="R23" s="27"/>
      <c r="S23" s="58"/>
      <c r="T23" s="58"/>
      <c r="U23" s="58"/>
      <c r="V23" s="58"/>
      <c r="W23" s="58"/>
      <c r="X23" s="27"/>
      <c r="Y23" s="27"/>
      <c r="Z23" s="30">
        <f t="shared" si="0"/>
        <v>0</v>
      </c>
      <c r="AA23" s="30">
        <f t="shared" si="1"/>
        <v>0</v>
      </c>
      <c r="AB23" s="30">
        <f t="shared" si="2"/>
        <v>0</v>
      </c>
      <c r="AC23" s="30">
        <f t="shared" si="3"/>
        <v>1</v>
      </c>
      <c r="AD23" s="30">
        <f t="shared" si="4"/>
        <v>0</v>
      </c>
      <c r="AE23" s="30">
        <f t="shared" si="5"/>
        <v>0</v>
      </c>
      <c r="AF23" s="30">
        <f t="shared" si="6"/>
        <v>0</v>
      </c>
      <c r="AG23" s="30">
        <f t="shared" si="7"/>
        <v>0</v>
      </c>
      <c r="AH23" s="30">
        <f t="shared" si="8"/>
        <v>4</v>
      </c>
      <c r="AI23" s="31">
        <f t="shared" si="9"/>
        <v>0</v>
      </c>
      <c r="AJ23" s="27">
        <f t="shared" si="10"/>
        <v>0</v>
      </c>
      <c r="AK23" s="27">
        <f t="shared" si="11"/>
        <v>0</v>
      </c>
      <c r="AL23" s="27">
        <f t="shared" si="12"/>
        <v>0</v>
      </c>
      <c r="AM23" s="27">
        <f t="shared" si="13"/>
        <v>1</v>
      </c>
      <c r="AN23" s="28">
        <f t="shared" si="14"/>
        <v>0</v>
      </c>
      <c r="AO23" s="45">
        <v>0.28000000000000003</v>
      </c>
      <c r="AP23" s="41">
        <f t="shared" si="15"/>
        <v>0</v>
      </c>
      <c r="AQ23" s="48"/>
      <c r="AR23" s="40">
        <v>0</v>
      </c>
      <c r="AS23" s="40">
        <v>0</v>
      </c>
      <c r="AT23" s="40">
        <v>0</v>
      </c>
      <c r="AU23" s="40">
        <v>0</v>
      </c>
      <c r="AV23" s="40">
        <f t="shared" si="16"/>
        <v>0</v>
      </c>
      <c r="AW23" s="40">
        <f t="shared" si="17"/>
        <v>0</v>
      </c>
      <c r="AX23" s="48"/>
      <c r="AY23" s="48">
        <v>0</v>
      </c>
      <c r="AZ23" s="77">
        <f t="shared" si="19"/>
        <v>1</v>
      </c>
      <c r="BA23" s="48"/>
      <c r="BB23" s="48"/>
      <c r="BC23" s="48"/>
      <c r="BD23" s="34"/>
      <c r="BE23" s="34"/>
      <c r="BF23" s="34"/>
      <c r="BG23" s="34"/>
      <c r="BH23" s="34"/>
      <c r="BI23" s="34"/>
      <c r="BJ23" s="34"/>
      <c r="BK23" s="34"/>
      <c r="BL23" s="34"/>
      <c r="BM23" s="34"/>
      <c r="BN23" s="34"/>
      <c r="BO23" s="34"/>
      <c r="BP23" s="34"/>
      <c r="BQ23" s="34"/>
    </row>
    <row r="24" spans="1:69" ht="18" customHeight="1">
      <c r="A24" s="38" t="s">
        <v>545</v>
      </c>
      <c r="B24" s="27" t="s">
        <v>20</v>
      </c>
      <c r="C24" s="27" t="s">
        <v>256</v>
      </c>
      <c r="D24" s="27">
        <v>500501</v>
      </c>
      <c r="E24" s="27" t="s">
        <v>604</v>
      </c>
      <c r="F24" s="27" t="s">
        <v>605</v>
      </c>
      <c r="G24" s="27">
        <v>2</v>
      </c>
      <c r="H24" s="28">
        <v>1</v>
      </c>
      <c r="I24" s="28">
        <v>4</v>
      </c>
      <c r="J24" s="27" t="s">
        <v>192</v>
      </c>
      <c r="K24" s="64">
        <v>17277440.482113533</v>
      </c>
      <c r="L24" s="29"/>
      <c r="M24" s="27" t="s">
        <v>2330</v>
      </c>
      <c r="N24" s="57">
        <v>0</v>
      </c>
      <c r="O24" s="58"/>
      <c r="P24" s="58"/>
      <c r="Q24" s="27"/>
      <c r="R24" s="27"/>
      <c r="S24" s="58"/>
      <c r="T24" s="58"/>
      <c r="U24" s="58"/>
      <c r="V24" s="58"/>
      <c r="W24" s="58"/>
      <c r="X24" s="27"/>
      <c r="Y24" s="27"/>
      <c r="Z24" s="30">
        <f t="shared" si="0"/>
        <v>0</v>
      </c>
      <c r="AA24" s="30">
        <f t="shared" si="1"/>
        <v>0</v>
      </c>
      <c r="AB24" s="30">
        <f t="shared" si="2"/>
        <v>0</v>
      </c>
      <c r="AC24" s="30">
        <f t="shared" si="3"/>
        <v>1</v>
      </c>
      <c r="AD24" s="30">
        <f t="shared" si="4"/>
        <v>0</v>
      </c>
      <c r="AE24" s="30">
        <f t="shared" si="5"/>
        <v>0</v>
      </c>
      <c r="AF24" s="30">
        <f t="shared" si="6"/>
        <v>0</v>
      </c>
      <c r="AG24" s="30">
        <f t="shared" si="7"/>
        <v>0</v>
      </c>
      <c r="AH24" s="30">
        <f t="shared" si="8"/>
        <v>4</v>
      </c>
      <c r="AI24" s="31">
        <f t="shared" si="9"/>
        <v>0</v>
      </c>
      <c r="AJ24" s="27">
        <f t="shared" si="10"/>
        <v>0</v>
      </c>
      <c r="AK24" s="27">
        <f t="shared" si="11"/>
        <v>0</v>
      </c>
      <c r="AL24" s="27">
        <f t="shared" si="12"/>
        <v>0</v>
      </c>
      <c r="AM24" s="27">
        <f t="shared" si="13"/>
        <v>1</v>
      </c>
      <c r="AN24" s="28">
        <f t="shared" si="14"/>
        <v>0</v>
      </c>
      <c r="AO24" s="45">
        <v>0</v>
      </c>
      <c r="AP24" s="41">
        <f t="shared" si="15"/>
        <v>0</v>
      </c>
      <c r="AQ24" s="48"/>
      <c r="AR24" s="40">
        <v>0</v>
      </c>
      <c r="AS24" s="40">
        <v>0</v>
      </c>
      <c r="AT24" s="40">
        <v>0</v>
      </c>
      <c r="AU24" s="40">
        <v>0</v>
      </c>
      <c r="AV24" s="40">
        <f t="shared" si="16"/>
        <v>0</v>
      </c>
      <c r="AW24" s="40">
        <f t="shared" si="17"/>
        <v>0</v>
      </c>
      <c r="AX24" s="48"/>
      <c r="AY24" s="48">
        <v>0</v>
      </c>
      <c r="AZ24" s="77">
        <f t="shared" si="19"/>
        <v>1</v>
      </c>
      <c r="BA24" s="48"/>
      <c r="BB24" s="48"/>
      <c r="BC24" s="48"/>
      <c r="BD24" s="34"/>
      <c r="BE24" s="34"/>
      <c r="BF24" s="34"/>
      <c r="BG24" s="34"/>
      <c r="BH24" s="34"/>
      <c r="BI24" s="34"/>
      <c r="BJ24" s="34"/>
      <c r="BK24" s="34"/>
      <c r="BL24" s="34"/>
      <c r="BM24" s="34"/>
      <c r="BN24" s="34"/>
      <c r="BO24" s="34"/>
      <c r="BP24" s="34"/>
      <c r="BQ24" s="34"/>
    </row>
    <row r="25" spans="1:69" ht="18" customHeight="1">
      <c r="A25" s="38" t="s">
        <v>545</v>
      </c>
      <c r="B25" s="27" t="s">
        <v>20</v>
      </c>
      <c r="C25" s="27" t="s">
        <v>256</v>
      </c>
      <c r="D25" s="27">
        <v>103024</v>
      </c>
      <c r="E25" s="27" t="s">
        <v>606</v>
      </c>
      <c r="F25" s="27" t="s">
        <v>607</v>
      </c>
      <c r="G25" s="27">
        <v>3</v>
      </c>
      <c r="H25" s="28">
        <v>1</v>
      </c>
      <c r="I25" s="28">
        <v>2</v>
      </c>
      <c r="J25" s="27" t="s">
        <v>211</v>
      </c>
      <c r="K25" s="64">
        <v>21460349.414764199</v>
      </c>
      <c r="L25" s="29"/>
      <c r="M25" s="27" t="s">
        <v>2330</v>
      </c>
      <c r="N25" s="57">
        <v>0.1</v>
      </c>
      <c r="O25" s="58"/>
      <c r="P25" s="58"/>
      <c r="Q25" s="27"/>
      <c r="R25" s="27"/>
      <c r="S25" s="58"/>
      <c r="T25" s="58"/>
      <c r="U25" s="58"/>
      <c r="V25" s="58"/>
      <c r="W25" s="58"/>
      <c r="X25" s="27"/>
      <c r="Y25" s="27"/>
      <c r="Z25" s="30">
        <f t="shared" si="0"/>
        <v>0</v>
      </c>
      <c r="AA25" s="30">
        <f t="shared" si="1"/>
        <v>0</v>
      </c>
      <c r="AB25" s="30">
        <f t="shared" si="2"/>
        <v>0</v>
      </c>
      <c r="AC25" s="30">
        <f t="shared" si="3"/>
        <v>1</v>
      </c>
      <c r="AD25" s="30">
        <f t="shared" si="4"/>
        <v>0</v>
      </c>
      <c r="AE25" s="30">
        <f t="shared" si="5"/>
        <v>0</v>
      </c>
      <c r="AF25" s="30">
        <f t="shared" si="6"/>
        <v>0</v>
      </c>
      <c r="AG25" s="30">
        <f t="shared" si="7"/>
        <v>0</v>
      </c>
      <c r="AH25" s="30">
        <f t="shared" si="8"/>
        <v>2</v>
      </c>
      <c r="AI25" s="31">
        <f t="shared" si="9"/>
        <v>0</v>
      </c>
      <c r="AJ25" s="27">
        <f t="shared" si="10"/>
        <v>0</v>
      </c>
      <c r="AK25" s="27">
        <f t="shared" si="11"/>
        <v>0</v>
      </c>
      <c r="AL25" s="27">
        <f t="shared" si="12"/>
        <v>0</v>
      </c>
      <c r="AM25" s="27">
        <f t="shared" si="13"/>
        <v>1</v>
      </c>
      <c r="AN25" s="28">
        <f t="shared" si="14"/>
        <v>0</v>
      </c>
      <c r="AO25" s="45">
        <v>0.1</v>
      </c>
      <c r="AP25" s="41">
        <f t="shared" si="15"/>
        <v>0</v>
      </c>
      <c r="AQ25" s="48"/>
      <c r="AR25" s="40">
        <v>0</v>
      </c>
      <c r="AS25" s="40">
        <v>0</v>
      </c>
      <c r="AT25" s="40">
        <v>0</v>
      </c>
      <c r="AU25" s="40">
        <v>0</v>
      </c>
      <c r="AV25" s="40">
        <f t="shared" si="16"/>
        <v>0</v>
      </c>
      <c r="AW25" s="40">
        <f t="shared" si="17"/>
        <v>0</v>
      </c>
      <c r="AX25" s="48"/>
      <c r="AY25" s="48">
        <v>0</v>
      </c>
      <c r="AZ25" s="77">
        <f t="shared" si="19"/>
        <v>1</v>
      </c>
      <c r="BA25" s="48"/>
      <c r="BB25" s="48"/>
      <c r="BC25" s="48"/>
      <c r="BD25" s="34"/>
      <c r="BE25" s="34"/>
      <c r="BF25" s="34"/>
      <c r="BG25" s="34"/>
      <c r="BH25" s="34"/>
      <c r="BI25" s="34"/>
      <c r="BJ25" s="34"/>
      <c r="BK25" s="34"/>
      <c r="BL25" s="34"/>
      <c r="BM25" s="34"/>
      <c r="BN25" s="34"/>
      <c r="BO25" s="34"/>
      <c r="BP25" s="34"/>
      <c r="BQ25" s="34"/>
    </row>
    <row r="26" spans="1:69" ht="18" customHeight="1">
      <c r="A26" s="38" t="s">
        <v>545</v>
      </c>
      <c r="B26" s="27" t="s">
        <v>20</v>
      </c>
      <c r="C26" s="27" t="s">
        <v>256</v>
      </c>
      <c r="D26" s="27">
        <v>103024</v>
      </c>
      <c r="E26" s="27" t="s">
        <v>606</v>
      </c>
      <c r="F26" s="27" t="s">
        <v>607</v>
      </c>
      <c r="G26" s="27">
        <v>3</v>
      </c>
      <c r="H26" s="28"/>
      <c r="I26" s="28">
        <v>2</v>
      </c>
      <c r="J26" s="27" t="s">
        <v>608</v>
      </c>
      <c r="K26" s="64">
        <v>6520</v>
      </c>
      <c r="L26" s="29"/>
      <c r="M26" s="27" t="s">
        <v>2330</v>
      </c>
      <c r="N26" s="57">
        <v>0.11</v>
      </c>
      <c r="O26" s="58"/>
      <c r="P26" s="58"/>
      <c r="Q26" s="27"/>
      <c r="R26" s="27"/>
      <c r="S26" s="58"/>
      <c r="T26" s="58"/>
      <c r="U26" s="58"/>
      <c r="V26" s="58"/>
      <c r="W26" s="58"/>
      <c r="X26" s="27"/>
      <c r="Y26" s="27"/>
      <c r="Z26" s="30">
        <f t="shared" si="0"/>
        <v>0</v>
      </c>
      <c r="AA26" s="30">
        <f t="shared" si="1"/>
        <v>0</v>
      </c>
      <c r="AB26" s="30">
        <f t="shared" si="2"/>
        <v>0</v>
      </c>
      <c r="AC26" s="30">
        <f t="shared" si="3"/>
        <v>1</v>
      </c>
      <c r="AD26" s="30">
        <f t="shared" si="4"/>
        <v>0</v>
      </c>
      <c r="AE26" s="30">
        <f t="shared" si="5"/>
        <v>0</v>
      </c>
      <c r="AF26" s="30">
        <f t="shared" si="6"/>
        <v>0</v>
      </c>
      <c r="AG26" s="30">
        <f t="shared" si="7"/>
        <v>0</v>
      </c>
      <c r="AH26" s="30">
        <f t="shared" si="8"/>
        <v>2</v>
      </c>
      <c r="AI26" s="31">
        <f t="shared" si="9"/>
        <v>0</v>
      </c>
      <c r="AJ26" s="27">
        <f t="shared" si="10"/>
        <v>0</v>
      </c>
      <c r="AK26" s="27">
        <f t="shared" si="11"/>
        <v>0</v>
      </c>
      <c r="AL26" s="27">
        <f t="shared" si="12"/>
        <v>0</v>
      </c>
      <c r="AM26" s="27">
        <f t="shared" si="13"/>
        <v>0</v>
      </c>
      <c r="AN26" s="28">
        <f t="shared" si="14"/>
        <v>0</v>
      </c>
      <c r="AO26" s="45">
        <v>0.11</v>
      </c>
      <c r="AP26" s="41">
        <f t="shared" si="15"/>
        <v>0</v>
      </c>
      <c r="AQ26" s="48"/>
      <c r="AR26" s="40">
        <v>0</v>
      </c>
      <c r="AS26" s="40">
        <v>0</v>
      </c>
      <c r="AT26" s="40">
        <v>0</v>
      </c>
      <c r="AU26" s="40">
        <v>0</v>
      </c>
      <c r="AV26" s="40">
        <f t="shared" si="16"/>
        <v>0</v>
      </c>
      <c r="AW26" s="40">
        <f t="shared" si="17"/>
        <v>0</v>
      </c>
      <c r="AX26" s="48"/>
      <c r="AY26" s="48">
        <v>0</v>
      </c>
      <c r="AZ26" s="77">
        <f t="shared" si="19"/>
        <v>0</v>
      </c>
      <c r="BA26" s="48"/>
      <c r="BB26" s="48"/>
      <c r="BC26" s="48"/>
      <c r="BD26" s="34"/>
      <c r="BE26" s="34"/>
      <c r="BF26" s="34"/>
      <c r="BG26" s="34"/>
      <c r="BH26" s="34"/>
      <c r="BI26" s="34"/>
      <c r="BJ26" s="34"/>
      <c r="BK26" s="34"/>
      <c r="BL26" s="34"/>
      <c r="BM26" s="34"/>
      <c r="BN26" s="34"/>
      <c r="BO26" s="34"/>
      <c r="BP26" s="34"/>
      <c r="BQ26" s="34"/>
    </row>
    <row r="27" spans="1:69" ht="18" customHeight="1">
      <c r="A27" s="38" t="s">
        <v>545</v>
      </c>
      <c r="B27" s="27" t="s">
        <v>20</v>
      </c>
      <c r="C27" s="27" t="s">
        <v>272</v>
      </c>
      <c r="D27" s="27">
        <v>104240</v>
      </c>
      <c r="E27" s="27" t="s">
        <v>609</v>
      </c>
      <c r="F27" s="27" t="s">
        <v>610</v>
      </c>
      <c r="G27" s="27">
        <v>0</v>
      </c>
      <c r="H27" s="28">
        <v>1</v>
      </c>
      <c r="I27" s="28">
        <v>3</v>
      </c>
      <c r="J27" s="27" t="s">
        <v>611</v>
      </c>
      <c r="K27" s="64">
        <v>17024914.59</v>
      </c>
      <c r="L27" s="29"/>
      <c r="M27" s="27" t="s">
        <v>2330</v>
      </c>
      <c r="N27" s="57">
        <v>0</v>
      </c>
      <c r="O27" s="58"/>
      <c r="P27" s="58"/>
      <c r="Q27" s="27"/>
      <c r="R27" s="27"/>
      <c r="S27" s="58"/>
      <c r="T27" s="58"/>
      <c r="U27" s="58"/>
      <c r="V27" s="58"/>
      <c r="W27" s="58"/>
      <c r="X27" s="27"/>
      <c r="Y27" s="27"/>
      <c r="Z27" s="30">
        <f t="shared" si="0"/>
        <v>0</v>
      </c>
      <c r="AA27" s="30">
        <f t="shared" si="1"/>
        <v>0</v>
      </c>
      <c r="AB27" s="30">
        <f t="shared" si="2"/>
        <v>0</v>
      </c>
      <c r="AC27" s="30">
        <f t="shared" si="3"/>
        <v>1</v>
      </c>
      <c r="AD27" s="30">
        <f t="shared" si="4"/>
        <v>0</v>
      </c>
      <c r="AE27" s="30">
        <f t="shared" si="5"/>
        <v>0</v>
      </c>
      <c r="AF27" s="30">
        <f t="shared" si="6"/>
        <v>0</v>
      </c>
      <c r="AG27" s="30">
        <f t="shared" si="7"/>
        <v>0</v>
      </c>
      <c r="AH27" s="30">
        <f t="shared" si="8"/>
        <v>3</v>
      </c>
      <c r="AI27" s="31">
        <f t="shared" si="9"/>
        <v>0</v>
      </c>
      <c r="AJ27" s="27">
        <f t="shared" si="10"/>
        <v>0</v>
      </c>
      <c r="AK27" s="27">
        <f t="shared" si="11"/>
        <v>0</v>
      </c>
      <c r="AL27" s="27">
        <f t="shared" si="12"/>
        <v>0</v>
      </c>
      <c r="AM27" s="27">
        <f t="shared" si="13"/>
        <v>1</v>
      </c>
      <c r="AN27" s="28">
        <f t="shared" si="14"/>
        <v>0</v>
      </c>
      <c r="AO27" s="45">
        <v>0</v>
      </c>
      <c r="AP27" s="41">
        <f t="shared" si="15"/>
        <v>0</v>
      </c>
      <c r="AQ27" s="48"/>
      <c r="AR27" s="40">
        <v>0</v>
      </c>
      <c r="AS27" s="40">
        <v>0</v>
      </c>
      <c r="AT27" s="40">
        <v>0</v>
      </c>
      <c r="AU27" s="40">
        <v>0</v>
      </c>
      <c r="AV27" s="40">
        <f t="shared" si="16"/>
        <v>0</v>
      </c>
      <c r="AW27" s="40">
        <f t="shared" si="17"/>
        <v>0</v>
      </c>
      <c r="AX27" s="48"/>
      <c r="AY27" s="48">
        <v>0</v>
      </c>
      <c r="AZ27" s="77">
        <f t="shared" si="19"/>
        <v>1</v>
      </c>
      <c r="BA27" s="48"/>
      <c r="BB27" s="48"/>
      <c r="BC27" s="48"/>
      <c r="BD27" s="34"/>
      <c r="BE27" s="34"/>
      <c r="BF27" s="34"/>
      <c r="BG27" s="34"/>
      <c r="BH27" s="34"/>
      <c r="BI27" s="34"/>
      <c r="BJ27" s="34"/>
      <c r="BK27" s="34"/>
      <c r="BL27" s="34"/>
      <c r="BM27" s="34"/>
      <c r="BN27" s="34"/>
      <c r="BO27" s="34"/>
      <c r="BP27" s="34"/>
      <c r="BQ27" s="34"/>
    </row>
    <row r="28" spans="1:69" ht="18" customHeight="1">
      <c r="A28" s="38" t="s">
        <v>545</v>
      </c>
      <c r="B28" s="27" t="s">
        <v>20</v>
      </c>
      <c r="C28" s="27" t="s">
        <v>272</v>
      </c>
      <c r="D28" s="27">
        <v>104297</v>
      </c>
      <c r="E28" s="27" t="s">
        <v>612</v>
      </c>
      <c r="F28" s="27" t="s">
        <v>613</v>
      </c>
      <c r="G28" s="27">
        <v>0</v>
      </c>
      <c r="H28" s="28">
        <v>1</v>
      </c>
      <c r="I28" s="28">
        <v>3</v>
      </c>
      <c r="J28" s="27" t="s">
        <v>611</v>
      </c>
      <c r="K28" s="64">
        <v>16810212.340384502</v>
      </c>
      <c r="L28" s="29"/>
      <c r="M28" s="27" t="s">
        <v>2330</v>
      </c>
      <c r="N28" s="57">
        <v>0</v>
      </c>
      <c r="O28" s="58"/>
      <c r="P28" s="58"/>
      <c r="Q28" s="27"/>
      <c r="R28" s="27"/>
      <c r="S28" s="58"/>
      <c r="T28" s="58"/>
      <c r="U28" s="58"/>
      <c r="V28" s="58"/>
      <c r="W28" s="58"/>
      <c r="X28" s="27"/>
      <c r="Y28" s="27" t="s">
        <v>614</v>
      </c>
      <c r="Z28" s="30">
        <f t="shared" si="0"/>
        <v>0</v>
      </c>
      <c r="AA28" s="30">
        <f t="shared" si="1"/>
        <v>0</v>
      </c>
      <c r="AB28" s="30">
        <f t="shared" si="2"/>
        <v>0</v>
      </c>
      <c r="AC28" s="30">
        <f t="shared" si="3"/>
        <v>1</v>
      </c>
      <c r="AD28" s="30">
        <f t="shared" si="4"/>
        <v>0</v>
      </c>
      <c r="AE28" s="30">
        <f t="shared" si="5"/>
        <v>0</v>
      </c>
      <c r="AF28" s="30">
        <f t="shared" si="6"/>
        <v>0</v>
      </c>
      <c r="AG28" s="30">
        <f t="shared" si="7"/>
        <v>0</v>
      </c>
      <c r="AH28" s="30">
        <f t="shared" si="8"/>
        <v>3</v>
      </c>
      <c r="AI28" s="31">
        <f t="shared" si="9"/>
        <v>0</v>
      </c>
      <c r="AJ28" s="27">
        <f t="shared" si="10"/>
        <v>0</v>
      </c>
      <c r="AK28" s="27">
        <f t="shared" si="11"/>
        <v>0</v>
      </c>
      <c r="AL28" s="27">
        <f t="shared" si="12"/>
        <v>0</v>
      </c>
      <c r="AM28" s="27">
        <f t="shared" si="13"/>
        <v>1</v>
      </c>
      <c r="AN28" s="28">
        <f t="shared" si="14"/>
        <v>0</v>
      </c>
      <c r="AO28" s="45">
        <v>0</v>
      </c>
      <c r="AP28" s="41">
        <f t="shared" si="15"/>
        <v>0</v>
      </c>
      <c r="AQ28" s="48"/>
      <c r="AR28" s="40">
        <v>0</v>
      </c>
      <c r="AS28" s="40">
        <v>0</v>
      </c>
      <c r="AT28" s="40">
        <v>0</v>
      </c>
      <c r="AU28" s="40">
        <v>0</v>
      </c>
      <c r="AV28" s="40">
        <f t="shared" si="16"/>
        <v>0</v>
      </c>
      <c r="AW28" s="40">
        <f t="shared" si="17"/>
        <v>0</v>
      </c>
      <c r="AX28" s="48"/>
      <c r="AY28" s="48">
        <v>0</v>
      </c>
      <c r="AZ28" s="77">
        <f t="shared" si="19"/>
        <v>1</v>
      </c>
      <c r="BA28" s="48"/>
      <c r="BB28" s="48"/>
      <c r="BC28" s="48"/>
      <c r="BD28" s="34"/>
      <c r="BE28" s="34"/>
      <c r="BF28" s="34"/>
      <c r="BG28" s="34"/>
      <c r="BH28" s="34"/>
      <c r="BI28" s="34"/>
      <c r="BJ28" s="34"/>
      <c r="BK28" s="34"/>
      <c r="BL28" s="34"/>
      <c r="BM28" s="34"/>
      <c r="BN28" s="34"/>
      <c r="BO28" s="34"/>
      <c r="BP28" s="34"/>
      <c r="BQ28" s="34"/>
    </row>
    <row r="29" spans="1:69" ht="18" customHeight="1">
      <c r="A29" s="38" t="s">
        <v>545</v>
      </c>
      <c r="B29" s="27" t="s">
        <v>21</v>
      </c>
      <c r="C29" s="27" t="s">
        <v>615</v>
      </c>
      <c r="D29" s="27">
        <v>157509</v>
      </c>
      <c r="E29" s="27" t="s">
        <v>616</v>
      </c>
      <c r="F29" s="27" t="s">
        <v>617</v>
      </c>
      <c r="G29" s="27">
        <v>0</v>
      </c>
      <c r="H29" s="28">
        <v>1</v>
      </c>
      <c r="I29" s="28">
        <v>3</v>
      </c>
      <c r="J29" s="27" t="s">
        <v>618</v>
      </c>
      <c r="K29" s="64">
        <v>17990219.995955124</v>
      </c>
      <c r="L29" s="29"/>
      <c r="M29" s="27" t="s">
        <v>514</v>
      </c>
      <c r="N29" s="57">
        <v>0.3</v>
      </c>
      <c r="O29" s="58"/>
      <c r="P29" s="58"/>
      <c r="Q29" s="27"/>
      <c r="R29" s="27"/>
      <c r="S29" s="58"/>
      <c r="T29" s="58"/>
      <c r="U29" s="58"/>
      <c r="V29" s="58"/>
      <c r="W29" s="58"/>
      <c r="X29" s="27"/>
      <c r="Y29" s="27"/>
      <c r="Z29" s="30">
        <f t="shared" si="0"/>
        <v>0</v>
      </c>
      <c r="AA29" s="30">
        <f t="shared" si="1"/>
        <v>0</v>
      </c>
      <c r="AB29" s="30">
        <f t="shared" si="2"/>
        <v>0</v>
      </c>
      <c r="AC29" s="30">
        <f t="shared" si="3"/>
        <v>1</v>
      </c>
      <c r="AD29" s="30">
        <f t="shared" si="4"/>
        <v>0</v>
      </c>
      <c r="AE29" s="30">
        <f t="shared" si="5"/>
        <v>0</v>
      </c>
      <c r="AF29" s="30">
        <f t="shared" si="6"/>
        <v>0</v>
      </c>
      <c r="AG29" s="30">
        <f t="shared" si="7"/>
        <v>0</v>
      </c>
      <c r="AH29" s="30">
        <f t="shared" si="8"/>
        <v>3</v>
      </c>
      <c r="AI29" s="31">
        <f t="shared" si="9"/>
        <v>0</v>
      </c>
      <c r="AJ29" s="27">
        <f t="shared" si="10"/>
        <v>0</v>
      </c>
      <c r="AK29" s="27">
        <f t="shared" si="11"/>
        <v>0</v>
      </c>
      <c r="AL29" s="27">
        <f t="shared" si="12"/>
        <v>0</v>
      </c>
      <c r="AM29" s="27">
        <f t="shared" si="13"/>
        <v>1</v>
      </c>
      <c r="AN29" s="28">
        <f t="shared" si="14"/>
        <v>0</v>
      </c>
      <c r="AO29" s="45">
        <v>0.3</v>
      </c>
      <c r="AP29" s="41">
        <f t="shared" si="15"/>
        <v>0</v>
      </c>
      <c r="AQ29" s="48"/>
      <c r="AR29" s="40">
        <v>0</v>
      </c>
      <c r="AS29" s="40">
        <v>0</v>
      </c>
      <c r="AT29" s="40">
        <v>0</v>
      </c>
      <c r="AU29" s="40">
        <v>0</v>
      </c>
      <c r="AV29" s="40">
        <f t="shared" si="16"/>
        <v>0</v>
      </c>
      <c r="AW29" s="40">
        <f t="shared" si="17"/>
        <v>0</v>
      </c>
      <c r="AX29" s="48"/>
      <c r="AY29" s="48">
        <v>0</v>
      </c>
      <c r="AZ29" s="77">
        <f t="shared" si="19"/>
        <v>1</v>
      </c>
      <c r="BA29" s="48"/>
      <c r="BB29" s="48"/>
      <c r="BC29" s="48"/>
      <c r="BD29" s="34"/>
      <c r="BE29" s="34"/>
      <c r="BF29" s="34"/>
      <c r="BG29" s="34"/>
      <c r="BH29" s="34"/>
      <c r="BI29" s="34"/>
      <c r="BJ29" s="34"/>
      <c r="BK29" s="34"/>
      <c r="BL29" s="34"/>
      <c r="BM29" s="34"/>
      <c r="BN29" s="34"/>
      <c r="BO29" s="34"/>
      <c r="BP29" s="34"/>
      <c r="BQ29" s="34"/>
    </row>
    <row r="30" spans="1:69" ht="18" customHeight="1">
      <c r="A30" s="38" t="s">
        <v>545</v>
      </c>
      <c r="B30" s="27" t="s">
        <v>21</v>
      </c>
      <c r="C30" s="27" t="s">
        <v>619</v>
      </c>
      <c r="D30" s="27">
        <v>104651</v>
      </c>
      <c r="E30" s="27" t="s">
        <v>620</v>
      </c>
      <c r="F30" s="27" t="s">
        <v>621</v>
      </c>
      <c r="G30" s="27">
        <v>1</v>
      </c>
      <c r="H30" s="28">
        <v>1</v>
      </c>
      <c r="I30" s="28">
        <v>4</v>
      </c>
      <c r="J30" s="27" t="s">
        <v>192</v>
      </c>
      <c r="K30" s="64">
        <v>18332263.579999998</v>
      </c>
      <c r="L30" s="29"/>
      <c r="M30" s="27" t="s">
        <v>514</v>
      </c>
      <c r="N30" s="57">
        <v>0.1</v>
      </c>
      <c r="O30" s="58"/>
      <c r="P30" s="58"/>
      <c r="Q30" s="27"/>
      <c r="R30" s="27"/>
      <c r="S30" s="58"/>
      <c r="T30" s="58"/>
      <c r="U30" s="58"/>
      <c r="V30" s="58"/>
      <c r="W30" s="58"/>
      <c r="X30" s="27"/>
      <c r="Y30" s="27"/>
      <c r="Z30" s="30">
        <f t="shared" si="0"/>
        <v>0</v>
      </c>
      <c r="AA30" s="30">
        <f t="shared" si="1"/>
        <v>0</v>
      </c>
      <c r="AB30" s="30">
        <f t="shared" si="2"/>
        <v>0</v>
      </c>
      <c r="AC30" s="30">
        <f t="shared" si="3"/>
        <v>1</v>
      </c>
      <c r="AD30" s="30">
        <f t="shared" si="4"/>
        <v>0</v>
      </c>
      <c r="AE30" s="30">
        <f t="shared" si="5"/>
        <v>0</v>
      </c>
      <c r="AF30" s="30">
        <f t="shared" si="6"/>
        <v>0</v>
      </c>
      <c r="AG30" s="30">
        <f t="shared" si="7"/>
        <v>0</v>
      </c>
      <c r="AH30" s="30">
        <f t="shared" si="8"/>
        <v>4</v>
      </c>
      <c r="AI30" s="31">
        <f t="shared" si="9"/>
        <v>0</v>
      </c>
      <c r="AJ30" s="27">
        <f t="shared" si="10"/>
        <v>0</v>
      </c>
      <c r="AK30" s="27">
        <f t="shared" si="11"/>
        <v>0</v>
      </c>
      <c r="AL30" s="27">
        <f t="shared" si="12"/>
        <v>0</v>
      </c>
      <c r="AM30" s="27">
        <f t="shared" si="13"/>
        <v>1</v>
      </c>
      <c r="AN30" s="28">
        <f t="shared" si="14"/>
        <v>0</v>
      </c>
      <c r="AO30" s="45">
        <v>0.1</v>
      </c>
      <c r="AP30" s="41">
        <f t="shared" si="15"/>
        <v>0</v>
      </c>
      <c r="AQ30" s="48"/>
      <c r="AR30" s="40">
        <v>0</v>
      </c>
      <c r="AS30" s="40">
        <v>0</v>
      </c>
      <c r="AT30" s="40">
        <v>0</v>
      </c>
      <c r="AU30" s="40">
        <v>0</v>
      </c>
      <c r="AV30" s="40">
        <f t="shared" si="16"/>
        <v>0</v>
      </c>
      <c r="AW30" s="40">
        <f t="shared" si="17"/>
        <v>0</v>
      </c>
      <c r="AX30" s="48"/>
      <c r="AY30" s="48">
        <v>0</v>
      </c>
      <c r="AZ30" s="77">
        <f t="shared" si="19"/>
        <v>1</v>
      </c>
      <c r="BA30" s="48"/>
      <c r="BB30" s="48"/>
      <c r="BC30" s="48"/>
      <c r="BD30" s="34"/>
      <c r="BE30" s="34"/>
      <c r="BF30" s="34"/>
      <c r="BG30" s="34"/>
      <c r="BH30" s="34"/>
      <c r="BI30" s="34"/>
      <c r="BJ30" s="34"/>
      <c r="BK30" s="34"/>
      <c r="BL30" s="34"/>
      <c r="BM30" s="34"/>
      <c r="BN30" s="34"/>
      <c r="BO30" s="34"/>
      <c r="BP30" s="34"/>
      <c r="BQ30" s="34"/>
    </row>
    <row r="31" spans="1:69" ht="18" customHeight="1">
      <c r="A31" s="38" t="s">
        <v>545</v>
      </c>
      <c r="B31" s="27" t="s">
        <v>21</v>
      </c>
      <c r="C31" s="27" t="s">
        <v>619</v>
      </c>
      <c r="D31" s="27">
        <v>500119</v>
      </c>
      <c r="E31" s="27" t="s">
        <v>622</v>
      </c>
      <c r="F31" s="27" t="s">
        <v>623</v>
      </c>
      <c r="G31" s="27">
        <v>2</v>
      </c>
      <c r="H31" s="28">
        <v>1</v>
      </c>
      <c r="I31" s="28">
        <v>3</v>
      </c>
      <c r="J31" s="27" t="s">
        <v>581</v>
      </c>
      <c r="K31" s="64">
        <v>17423919.510000002</v>
      </c>
      <c r="L31" s="29"/>
      <c r="M31" s="27" t="s">
        <v>514</v>
      </c>
      <c r="N31" s="57">
        <v>0.2</v>
      </c>
      <c r="O31" s="58"/>
      <c r="P31" s="58"/>
      <c r="Q31" s="27"/>
      <c r="R31" s="27"/>
      <c r="S31" s="58"/>
      <c r="T31" s="58"/>
      <c r="U31" s="58"/>
      <c r="V31" s="58"/>
      <c r="W31" s="58"/>
      <c r="X31" s="27"/>
      <c r="Y31" s="27"/>
      <c r="Z31" s="30">
        <f t="shared" si="0"/>
        <v>0</v>
      </c>
      <c r="AA31" s="30">
        <f t="shared" si="1"/>
        <v>0</v>
      </c>
      <c r="AB31" s="30">
        <f t="shared" si="2"/>
        <v>0</v>
      </c>
      <c r="AC31" s="30">
        <f t="shared" si="3"/>
        <v>1</v>
      </c>
      <c r="AD31" s="30">
        <f t="shared" si="4"/>
        <v>0</v>
      </c>
      <c r="AE31" s="30">
        <f t="shared" si="5"/>
        <v>0</v>
      </c>
      <c r="AF31" s="30">
        <f t="shared" si="6"/>
        <v>0</v>
      </c>
      <c r="AG31" s="30">
        <f t="shared" si="7"/>
        <v>0</v>
      </c>
      <c r="AH31" s="30">
        <f t="shared" si="8"/>
        <v>3</v>
      </c>
      <c r="AI31" s="31">
        <f t="shared" si="9"/>
        <v>0</v>
      </c>
      <c r="AJ31" s="27">
        <f t="shared" si="10"/>
        <v>0</v>
      </c>
      <c r="AK31" s="27">
        <f t="shared" si="11"/>
        <v>0</v>
      </c>
      <c r="AL31" s="27">
        <f t="shared" si="12"/>
        <v>0</v>
      </c>
      <c r="AM31" s="27">
        <f t="shared" si="13"/>
        <v>1</v>
      </c>
      <c r="AN31" s="28">
        <f t="shared" si="14"/>
        <v>0</v>
      </c>
      <c r="AO31" s="45">
        <v>0.2</v>
      </c>
      <c r="AP31" s="41">
        <f t="shared" si="15"/>
        <v>0</v>
      </c>
      <c r="AQ31" s="48"/>
      <c r="AR31" s="40">
        <v>0</v>
      </c>
      <c r="AS31" s="40">
        <v>0</v>
      </c>
      <c r="AT31" s="40">
        <v>0</v>
      </c>
      <c r="AU31" s="40">
        <v>0</v>
      </c>
      <c r="AV31" s="40">
        <f t="shared" si="16"/>
        <v>0</v>
      </c>
      <c r="AW31" s="40">
        <f t="shared" si="17"/>
        <v>0</v>
      </c>
      <c r="AX31" s="48"/>
      <c r="AY31" s="48">
        <v>0</v>
      </c>
      <c r="AZ31" s="77">
        <f t="shared" si="19"/>
        <v>1</v>
      </c>
      <c r="BA31" s="48"/>
      <c r="BB31" s="48"/>
      <c r="BC31" s="48"/>
      <c r="BD31" s="34"/>
      <c r="BE31" s="34"/>
      <c r="BF31" s="34"/>
      <c r="BG31" s="34"/>
      <c r="BH31" s="34"/>
      <c r="BI31" s="34"/>
      <c r="BJ31" s="34"/>
      <c r="BK31" s="34"/>
      <c r="BL31" s="34"/>
      <c r="BM31" s="34"/>
      <c r="BN31" s="34"/>
      <c r="BO31" s="34"/>
      <c r="BP31" s="34"/>
      <c r="BQ31" s="34"/>
    </row>
    <row r="32" spans="1:69" ht="18" customHeight="1">
      <c r="A32" s="38" t="s">
        <v>545</v>
      </c>
      <c r="B32" s="27" t="s">
        <v>21</v>
      </c>
      <c r="C32" s="27" t="s">
        <v>624</v>
      </c>
      <c r="D32" s="27">
        <v>158504</v>
      </c>
      <c r="E32" s="27" t="s">
        <v>625</v>
      </c>
      <c r="F32" s="27" t="s">
        <v>626</v>
      </c>
      <c r="G32" s="27">
        <v>1</v>
      </c>
      <c r="H32" s="28">
        <v>1</v>
      </c>
      <c r="I32" s="28">
        <v>4</v>
      </c>
      <c r="J32" s="27" t="s">
        <v>199</v>
      </c>
      <c r="K32" s="64">
        <v>17999033.742896918</v>
      </c>
      <c r="L32" s="29"/>
      <c r="M32" s="27" t="s">
        <v>514</v>
      </c>
      <c r="N32" s="57">
        <v>0.2</v>
      </c>
      <c r="O32" s="58"/>
      <c r="P32" s="58"/>
      <c r="Q32" s="27"/>
      <c r="R32" s="27"/>
      <c r="S32" s="58"/>
      <c r="T32" s="58"/>
      <c r="U32" s="58"/>
      <c r="V32" s="58"/>
      <c r="W32" s="58"/>
      <c r="X32" s="27"/>
      <c r="Y32" s="27"/>
      <c r="Z32" s="30">
        <f t="shared" si="0"/>
        <v>0</v>
      </c>
      <c r="AA32" s="30">
        <f t="shared" si="1"/>
        <v>0</v>
      </c>
      <c r="AB32" s="30">
        <f t="shared" si="2"/>
        <v>0</v>
      </c>
      <c r="AC32" s="30">
        <f t="shared" si="3"/>
        <v>1</v>
      </c>
      <c r="AD32" s="30">
        <f t="shared" si="4"/>
        <v>0</v>
      </c>
      <c r="AE32" s="30">
        <f t="shared" si="5"/>
        <v>0</v>
      </c>
      <c r="AF32" s="30">
        <f t="shared" si="6"/>
        <v>0</v>
      </c>
      <c r="AG32" s="30">
        <f t="shared" si="7"/>
        <v>0</v>
      </c>
      <c r="AH32" s="30">
        <f t="shared" si="8"/>
        <v>4</v>
      </c>
      <c r="AI32" s="31">
        <f t="shared" si="9"/>
        <v>0</v>
      </c>
      <c r="AJ32" s="27">
        <f t="shared" si="10"/>
        <v>0</v>
      </c>
      <c r="AK32" s="27">
        <f t="shared" si="11"/>
        <v>0</v>
      </c>
      <c r="AL32" s="27">
        <f t="shared" si="12"/>
        <v>0</v>
      </c>
      <c r="AM32" s="27">
        <f t="shared" si="13"/>
        <v>1</v>
      </c>
      <c r="AN32" s="28">
        <f t="shared" si="14"/>
        <v>0</v>
      </c>
      <c r="AO32" s="45">
        <v>0.2</v>
      </c>
      <c r="AP32" s="41">
        <f t="shared" si="15"/>
        <v>0</v>
      </c>
      <c r="AQ32" s="48"/>
      <c r="AR32" s="40">
        <v>0</v>
      </c>
      <c r="AS32" s="40">
        <v>0</v>
      </c>
      <c r="AT32" s="40">
        <v>0</v>
      </c>
      <c r="AU32" s="40">
        <v>0</v>
      </c>
      <c r="AV32" s="40">
        <f t="shared" si="16"/>
        <v>0</v>
      </c>
      <c r="AW32" s="40">
        <f t="shared" si="17"/>
        <v>0</v>
      </c>
      <c r="AX32" s="48"/>
      <c r="AY32" s="48">
        <v>0</v>
      </c>
      <c r="AZ32" s="77">
        <f t="shared" si="19"/>
        <v>1</v>
      </c>
      <c r="BA32" s="48"/>
      <c r="BB32" s="48"/>
      <c r="BC32" s="48"/>
      <c r="BD32" s="34"/>
      <c r="BE32" s="34"/>
      <c r="BF32" s="34"/>
      <c r="BG32" s="34"/>
      <c r="BH32" s="34"/>
      <c r="BI32" s="34"/>
      <c r="BJ32" s="34"/>
      <c r="BK32" s="34"/>
      <c r="BL32" s="34"/>
      <c r="BM32" s="34"/>
      <c r="BN32" s="34"/>
      <c r="BO32" s="34"/>
      <c r="BP32" s="34"/>
      <c r="BQ32" s="34"/>
    </row>
    <row r="33" spans="1:69" ht="18" customHeight="1">
      <c r="A33" s="38" t="s">
        <v>545</v>
      </c>
      <c r="B33" s="27" t="s">
        <v>21</v>
      </c>
      <c r="C33" s="27" t="s">
        <v>629</v>
      </c>
      <c r="D33" s="27">
        <v>105274</v>
      </c>
      <c r="E33" s="27" t="s">
        <v>630</v>
      </c>
      <c r="F33" s="27" t="s">
        <v>631</v>
      </c>
      <c r="G33" s="27">
        <v>1</v>
      </c>
      <c r="H33" s="28">
        <v>1</v>
      </c>
      <c r="I33" s="28">
        <v>2</v>
      </c>
      <c r="J33" s="27" t="s">
        <v>632</v>
      </c>
      <c r="K33" s="64">
        <v>4992620.9400000004</v>
      </c>
      <c r="L33" s="29"/>
      <c r="M33" s="27" t="s">
        <v>514</v>
      </c>
      <c r="N33" s="57">
        <v>1.5900000000000001E-2</v>
      </c>
      <c r="O33" s="58"/>
      <c r="P33" s="58"/>
      <c r="Q33" s="27"/>
      <c r="R33" s="27"/>
      <c r="S33" s="58"/>
      <c r="T33" s="58"/>
      <c r="U33" s="58"/>
      <c r="V33" s="58"/>
      <c r="W33" s="58"/>
      <c r="X33" s="27"/>
      <c r="Y33" s="27"/>
      <c r="Z33" s="30">
        <f t="shared" si="0"/>
        <v>0</v>
      </c>
      <c r="AA33" s="30">
        <f t="shared" si="1"/>
        <v>0</v>
      </c>
      <c r="AB33" s="30">
        <f t="shared" si="2"/>
        <v>0</v>
      </c>
      <c r="AC33" s="30">
        <f t="shared" si="3"/>
        <v>1</v>
      </c>
      <c r="AD33" s="30">
        <f t="shared" si="4"/>
        <v>0</v>
      </c>
      <c r="AE33" s="30">
        <f t="shared" si="5"/>
        <v>0</v>
      </c>
      <c r="AF33" s="30">
        <f t="shared" si="6"/>
        <v>0</v>
      </c>
      <c r="AG33" s="30">
        <f t="shared" si="7"/>
        <v>0</v>
      </c>
      <c r="AH33" s="30">
        <f t="shared" si="8"/>
        <v>2</v>
      </c>
      <c r="AI33" s="31">
        <f t="shared" si="9"/>
        <v>0</v>
      </c>
      <c r="AJ33" s="27">
        <f t="shared" si="10"/>
        <v>0</v>
      </c>
      <c r="AK33" s="27">
        <f t="shared" si="11"/>
        <v>0</v>
      </c>
      <c r="AL33" s="27">
        <f t="shared" si="12"/>
        <v>0</v>
      </c>
      <c r="AM33" s="27">
        <f t="shared" si="13"/>
        <v>1</v>
      </c>
      <c r="AN33" s="28">
        <f t="shared" si="14"/>
        <v>0</v>
      </c>
      <c r="AO33" s="45">
        <v>1.5900000000000001E-2</v>
      </c>
      <c r="AP33" s="41">
        <f t="shared" si="15"/>
        <v>0</v>
      </c>
      <c r="AQ33" s="48"/>
      <c r="AR33" s="40">
        <v>0</v>
      </c>
      <c r="AS33" s="40">
        <v>0</v>
      </c>
      <c r="AT33" s="40">
        <v>0</v>
      </c>
      <c r="AU33" s="40">
        <v>0</v>
      </c>
      <c r="AV33" s="40">
        <f t="shared" si="16"/>
        <v>0</v>
      </c>
      <c r="AW33" s="40">
        <f t="shared" si="17"/>
        <v>0</v>
      </c>
      <c r="AX33" s="48"/>
      <c r="AY33" s="48">
        <v>0</v>
      </c>
      <c r="AZ33" s="77">
        <f t="shared" si="19"/>
        <v>1</v>
      </c>
      <c r="BA33" s="48"/>
      <c r="BB33" s="48"/>
      <c r="BC33" s="48"/>
      <c r="BD33" s="34"/>
      <c r="BE33" s="34"/>
      <c r="BF33" s="34"/>
      <c r="BG33" s="34"/>
      <c r="BH33" s="34"/>
      <c r="BI33" s="34"/>
      <c r="BJ33" s="34"/>
      <c r="BK33" s="34"/>
      <c r="BL33" s="34"/>
      <c r="BM33" s="34"/>
      <c r="BN33" s="34"/>
      <c r="BO33" s="34"/>
      <c r="BP33" s="34"/>
      <c r="BQ33" s="34"/>
    </row>
    <row r="34" spans="1:69" ht="18" customHeight="1">
      <c r="A34" s="38" t="s">
        <v>545</v>
      </c>
      <c r="B34" s="27" t="s">
        <v>21</v>
      </c>
      <c r="C34" s="27" t="s">
        <v>633</v>
      </c>
      <c r="D34" s="27">
        <v>306913</v>
      </c>
      <c r="E34" s="27" t="s">
        <v>634</v>
      </c>
      <c r="F34" s="27" t="s">
        <v>635</v>
      </c>
      <c r="G34" s="27">
        <v>2</v>
      </c>
      <c r="H34" s="28">
        <v>1</v>
      </c>
      <c r="I34" s="28">
        <v>2</v>
      </c>
      <c r="J34" s="27" t="s">
        <v>636</v>
      </c>
      <c r="K34" s="64">
        <v>5520405.3422785923</v>
      </c>
      <c r="L34" s="29"/>
      <c r="M34" s="27" t="s">
        <v>514</v>
      </c>
      <c r="N34" s="57">
        <v>0.15</v>
      </c>
      <c r="O34" s="58"/>
      <c r="P34" s="58"/>
      <c r="Q34" s="27"/>
      <c r="R34" s="27"/>
      <c r="S34" s="58"/>
      <c r="T34" s="58"/>
      <c r="U34" s="58"/>
      <c r="V34" s="58"/>
      <c r="W34" s="58"/>
      <c r="X34" s="27"/>
      <c r="Y34" s="27"/>
      <c r="Z34" s="30">
        <f t="shared" si="0"/>
        <v>0</v>
      </c>
      <c r="AA34" s="30">
        <f t="shared" si="1"/>
        <v>0</v>
      </c>
      <c r="AB34" s="30">
        <f t="shared" si="2"/>
        <v>0</v>
      </c>
      <c r="AC34" s="30">
        <f t="shared" si="3"/>
        <v>1</v>
      </c>
      <c r="AD34" s="30">
        <f t="shared" si="4"/>
        <v>0</v>
      </c>
      <c r="AE34" s="30">
        <f t="shared" si="5"/>
        <v>0</v>
      </c>
      <c r="AF34" s="30">
        <f t="shared" si="6"/>
        <v>0</v>
      </c>
      <c r="AG34" s="30">
        <f t="shared" si="7"/>
        <v>0</v>
      </c>
      <c r="AH34" s="30">
        <f t="shared" si="8"/>
        <v>2</v>
      </c>
      <c r="AI34" s="31">
        <f t="shared" si="9"/>
        <v>0</v>
      </c>
      <c r="AJ34" s="27">
        <f t="shared" si="10"/>
        <v>0</v>
      </c>
      <c r="AK34" s="27">
        <f t="shared" si="11"/>
        <v>0</v>
      </c>
      <c r="AL34" s="27">
        <f t="shared" si="12"/>
        <v>0</v>
      </c>
      <c r="AM34" s="27">
        <f t="shared" si="13"/>
        <v>1</v>
      </c>
      <c r="AN34" s="28">
        <f t="shared" si="14"/>
        <v>0</v>
      </c>
      <c r="AO34" s="45">
        <v>0.15</v>
      </c>
      <c r="AP34" s="41">
        <f t="shared" si="15"/>
        <v>0</v>
      </c>
      <c r="AQ34" s="48"/>
      <c r="AR34" s="40">
        <v>0</v>
      </c>
      <c r="AS34" s="40">
        <v>0</v>
      </c>
      <c r="AT34" s="40">
        <v>0</v>
      </c>
      <c r="AU34" s="40">
        <v>0</v>
      </c>
      <c r="AV34" s="40">
        <f t="shared" si="16"/>
        <v>0</v>
      </c>
      <c r="AW34" s="40">
        <f t="shared" si="17"/>
        <v>0</v>
      </c>
      <c r="AX34" s="48"/>
      <c r="AY34" s="48">
        <v>0</v>
      </c>
      <c r="AZ34" s="77">
        <f t="shared" si="19"/>
        <v>1</v>
      </c>
      <c r="BA34" s="48"/>
      <c r="BB34" s="48"/>
      <c r="BC34" s="48"/>
      <c r="BD34" s="34"/>
      <c r="BE34" s="34"/>
      <c r="BF34" s="34"/>
      <c r="BG34" s="34"/>
      <c r="BH34" s="34"/>
      <c r="BI34" s="34"/>
      <c r="BJ34" s="34"/>
      <c r="BK34" s="34"/>
      <c r="BL34" s="34"/>
      <c r="BM34" s="34"/>
      <c r="BN34" s="34"/>
      <c r="BO34" s="34"/>
      <c r="BP34" s="34"/>
      <c r="BQ34" s="34"/>
    </row>
    <row r="35" spans="1:69" ht="18" customHeight="1">
      <c r="A35" s="38" t="s">
        <v>545</v>
      </c>
      <c r="B35" s="27" t="s">
        <v>21</v>
      </c>
      <c r="C35" s="27" t="s">
        <v>637</v>
      </c>
      <c r="D35" s="27">
        <v>106672</v>
      </c>
      <c r="E35" s="27" t="s">
        <v>638</v>
      </c>
      <c r="F35" s="27" t="s">
        <v>639</v>
      </c>
      <c r="G35" s="27">
        <v>1</v>
      </c>
      <c r="H35" s="28">
        <v>1</v>
      </c>
      <c r="I35" s="28">
        <v>4</v>
      </c>
      <c r="J35" s="27" t="s">
        <v>640</v>
      </c>
      <c r="K35" s="64">
        <v>8884909.3699999992</v>
      </c>
      <c r="L35" s="29"/>
      <c r="M35" s="27" t="s">
        <v>514</v>
      </c>
      <c r="N35" s="57">
        <v>0.2</v>
      </c>
      <c r="O35" s="58"/>
      <c r="P35" s="58"/>
      <c r="Q35" s="27"/>
      <c r="R35" s="27"/>
      <c r="S35" s="58"/>
      <c r="T35" s="58"/>
      <c r="U35" s="58"/>
      <c r="V35" s="58"/>
      <c r="W35" s="58"/>
      <c r="X35" s="27"/>
      <c r="Y35" s="27"/>
      <c r="Z35" s="30">
        <f t="shared" si="0"/>
        <v>0</v>
      </c>
      <c r="AA35" s="30">
        <f t="shared" si="1"/>
        <v>0</v>
      </c>
      <c r="AB35" s="30">
        <f t="shared" si="2"/>
        <v>0</v>
      </c>
      <c r="AC35" s="30">
        <f t="shared" si="3"/>
        <v>1</v>
      </c>
      <c r="AD35" s="30">
        <f t="shared" si="4"/>
        <v>0</v>
      </c>
      <c r="AE35" s="30">
        <f t="shared" si="5"/>
        <v>0</v>
      </c>
      <c r="AF35" s="30">
        <f t="shared" si="6"/>
        <v>0</v>
      </c>
      <c r="AG35" s="30">
        <f t="shared" si="7"/>
        <v>0</v>
      </c>
      <c r="AH35" s="30">
        <f t="shared" si="8"/>
        <v>4</v>
      </c>
      <c r="AI35" s="31">
        <f t="shared" si="9"/>
        <v>0</v>
      </c>
      <c r="AJ35" s="27">
        <f t="shared" si="10"/>
        <v>0</v>
      </c>
      <c r="AK35" s="27">
        <f t="shared" si="11"/>
        <v>0</v>
      </c>
      <c r="AL35" s="27">
        <f t="shared" si="12"/>
        <v>0</v>
      </c>
      <c r="AM35" s="27">
        <f t="shared" si="13"/>
        <v>1</v>
      </c>
      <c r="AN35" s="28">
        <f t="shared" si="14"/>
        <v>0</v>
      </c>
      <c r="AO35" s="45">
        <v>0.2</v>
      </c>
      <c r="AP35" s="41">
        <f t="shared" si="15"/>
        <v>0</v>
      </c>
      <c r="AQ35" s="48"/>
      <c r="AR35" s="40">
        <v>0</v>
      </c>
      <c r="AS35" s="40">
        <v>0</v>
      </c>
      <c r="AT35" s="40">
        <v>0</v>
      </c>
      <c r="AU35" s="40">
        <v>0</v>
      </c>
      <c r="AV35" s="40">
        <f t="shared" si="16"/>
        <v>0</v>
      </c>
      <c r="AW35" s="40">
        <f t="shared" si="17"/>
        <v>0</v>
      </c>
      <c r="AX35" s="48"/>
      <c r="AY35" s="48">
        <v>0</v>
      </c>
      <c r="AZ35" s="77">
        <f t="shared" si="19"/>
        <v>1</v>
      </c>
      <c r="BA35" s="48"/>
      <c r="BB35" s="48"/>
      <c r="BC35" s="48"/>
      <c r="BD35" s="34"/>
      <c r="BE35" s="34"/>
      <c r="BF35" s="34"/>
      <c r="BG35" s="34"/>
      <c r="BH35" s="34"/>
      <c r="BI35" s="34"/>
      <c r="BJ35" s="34"/>
      <c r="BK35" s="34"/>
      <c r="BL35" s="34"/>
      <c r="BM35" s="34"/>
      <c r="BN35" s="34"/>
      <c r="BO35" s="34"/>
      <c r="BP35" s="34"/>
      <c r="BQ35" s="34"/>
    </row>
    <row r="36" spans="1:69" ht="18" customHeight="1">
      <c r="A36" s="38" t="s">
        <v>545</v>
      </c>
      <c r="B36" s="27" t="s">
        <v>21</v>
      </c>
      <c r="C36" s="27" t="s">
        <v>641</v>
      </c>
      <c r="D36" s="27">
        <v>281504</v>
      </c>
      <c r="E36" s="27" t="s">
        <v>642</v>
      </c>
      <c r="F36" s="27" t="s">
        <v>643</v>
      </c>
      <c r="G36" s="27">
        <v>2</v>
      </c>
      <c r="H36" s="28">
        <v>1</v>
      </c>
      <c r="I36" s="28">
        <v>4</v>
      </c>
      <c r="J36" s="27" t="s">
        <v>644</v>
      </c>
      <c r="K36" s="64">
        <v>18534442.109999999</v>
      </c>
      <c r="L36" s="29"/>
      <c r="M36" s="27" t="s">
        <v>514</v>
      </c>
      <c r="N36" s="57">
        <v>0.1</v>
      </c>
      <c r="O36" s="58"/>
      <c r="P36" s="58"/>
      <c r="Q36" s="27"/>
      <c r="R36" s="27"/>
      <c r="S36" s="58"/>
      <c r="T36" s="58"/>
      <c r="U36" s="58"/>
      <c r="V36" s="58"/>
      <c r="W36" s="58"/>
      <c r="X36" s="27"/>
      <c r="Y36" s="27"/>
      <c r="Z36" s="30">
        <f t="shared" si="0"/>
        <v>0</v>
      </c>
      <c r="AA36" s="30">
        <f t="shared" si="1"/>
        <v>0</v>
      </c>
      <c r="AB36" s="30">
        <f t="shared" si="2"/>
        <v>0</v>
      </c>
      <c r="AC36" s="30">
        <f t="shared" si="3"/>
        <v>1</v>
      </c>
      <c r="AD36" s="30">
        <f t="shared" si="4"/>
        <v>0</v>
      </c>
      <c r="AE36" s="30">
        <f t="shared" si="5"/>
        <v>0</v>
      </c>
      <c r="AF36" s="30">
        <f t="shared" si="6"/>
        <v>0</v>
      </c>
      <c r="AG36" s="30">
        <f t="shared" si="7"/>
        <v>0</v>
      </c>
      <c r="AH36" s="30">
        <f t="shared" si="8"/>
        <v>4</v>
      </c>
      <c r="AI36" s="31">
        <f t="shared" si="9"/>
        <v>0</v>
      </c>
      <c r="AJ36" s="27">
        <f t="shared" si="10"/>
        <v>0</v>
      </c>
      <c r="AK36" s="27">
        <f t="shared" si="11"/>
        <v>0</v>
      </c>
      <c r="AL36" s="27">
        <f t="shared" si="12"/>
        <v>0</v>
      </c>
      <c r="AM36" s="27">
        <f t="shared" si="13"/>
        <v>1</v>
      </c>
      <c r="AN36" s="28">
        <f t="shared" si="14"/>
        <v>0</v>
      </c>
      <c r="AO36" s="45">
        <v>0.1</v>
      </c>
      <c r="AP36" s="41">
        <f t="shared" si="15"/>
        <v>0</v>
      </c>
      <c r="AQ36" s="48"/>
      <c r="AR36" s="40">
        <v>0</v>
      </c>
      <c r="AS36" s="40">
        <v>0</v>
      </c>
      <c r="AT36" s="40">
        <v>0</v>
      </c>
      <c r="AU36" s="40">
        <v>0</v>
      </c>
      <c r="AV36" s="40">
        <f t="shared" si="16"/>
        <v>0</v>
      </c>
      <c r="AW36" s="40">
        <f t="shared" si="17"/>
        <v>0</v>
      </c>
      <c r="AX36" s="48"/>
      <c r="AY36" s="48">
        <v>0</v>
      </c>
      <c r="AZ36" s="77">
        <f t="shared" si="19"/>
        <v>1</v>
      </c>
      <c r="BA36" s="48"/>
      <c r="BB36" s="48"/>
      <c r="BC36" s="48"/>
      <c r="BD36" s="34"/>
      <c r="BE36" s="34"/>
      <c r="BF36" s="34"/>
      <c r="BG36" s="34"/>
      <c r="BH36" s="34"/>
      <c r="BI36" s="34"/>
      <c r="BJ36" s="34"/>
      <c r="BK36" s="34"/>
      <c r="BL36" s="34"/>
      <c r="BM36" s="34"/>
      <c r="BN36" s="34"/>
      <c r="BO36" s="34"/>
      <c r="BP36" s="34"/>
      <c r="BQ36" s="34"/>
    </row>
    <row r="37" spans="1:69" ht="18" customHeight="1">
      <c r="A37" s="38" t="s">
        <v>545</v>
      </c>
      <c r="B37" s="27" t="s">
        <v>22</v>
      </c>
      <c r="C37" s="27" t="s">
        <v>645</v>
      </c>
      <c r="D37" s="27">
        <v>108465</v>
      </c>
      <c r="E37" s="27" t="s">
        <v>646</v>
      </c>
      <c r="F37" s="27" t="s">
        <v>647</v>
      </c>
      <c r="G37" s="27">
        <v>4</v>
      </c>
      <c r="H37" s="28">
        <v>1</v>
      </c>
      <c r="I37" s="28">
        <v>2</v>
      </c>
      <c r="J37" s="27" t="s">
        <v>648</v>
      </c>
      <c r="K37" s="64">
        <v>15744764.713432644</v>
      </c>
      <c r="L37" s="29"/>
      <c r="M37" s="27" t="s">
        <v>2330</v>
      </c>
      <c r="N37" s="57">
        <v>0</v>
      </c>
      <c r="O37" s="58"/>
      <c r="P37" s="58"/>
      <c r="Q37" s="27"/>
      <c r="R37" s="27"/>
      <c r="S37" s="58"/>
      <c r="T37" s="58"/>
      <c r="U37" s="58"/>
      <c r="V37" s="58"/>
      <c r="W37" s="58"/>
      <c r="X37" s="27"/>
      <c r="Y37" s="27"/>
      <c r="Z37" s="30">
        <f t="shared" si="0"/>
        <v>0</v>
      </c>
      <c r="AA37" s="30">
        <f t="shared" si="1"/>
        <v>0</v>
      </c>
      <c r="AB37" s="30">
        <f t="shared" si="2"/>
        <v>0</v>
      </c>
      <c r="AC37" s="30">
        <f t="shared" si="3"/>
        <v>1</v>
      </c>
      <c r="AD37" s="30">
        <f t="shared" si="4"/>
        <v>0</v>
      </c>
      <c r="AE37" s="30">
        <f t="shared" si="5"/>
        <v>0</v>
      </c>
      <c r="AF37" s="30">
        <f t="shared" si="6"/>
        <v>0</v>
      </c>
      <c r="AG37" s="30">
        <f t="shared" si="7"/>
        <v>0</v>
      </c>
      <c r="AH37" s="30">
        <f t="shared" si="8"/>
        <v>2</v>
      </c>
      <c r="AI37" s="31">
        <f t="shared" si="9"/>
        <v>0</v>
      </c>
      <c r="AJ37" s="27">
        <f t="shared" si="10"/>
        <v>0</v>
      </c>
      <c r="AK37" s="27">
        <f t="shared" si="11"/>
        <v>0</v>
      </c>
      <c r="AL37" s="27">
        <f t="shared" si="12"/>
        <v>0</v>
      </c>
      <c r="AM37" s="27">
        <f t="shared" si="13"/>
        <v>1</v>
      </c>
      <c r="AN37" s="28">
        <f t="shared" si="14"/>
        <v>0</v>
      </c>
      <c r="AO37" s="45">
        <v>0</v>
      </c>
      <c r="AP37" s="41">
        <f t="shared" si="15"/>
        <v>0</v>
      </c>
      <c r="AQ37" s="48"/>
      <c r="AR37" s="40">
        <v>0</v>
      </c>
      <c r="AS37" s="40">
        <v>0</v>
      </c>
      <c r="AT37" s="40">
        <v>0</v>
      </c>
      <c r="AU37" s="40">
        <v>0</v>
      </c>
      <c r="AV37" s="40">
        <f t="shared" si="16"/>
        <v>0</v>
      </c>
      <c r="AW37" s="40">
        <f t="shared" si="17"/>
        <v>0</v>
      </c>
      <c r="AX37" s="48"/>
      <c r="AY37" s="48">
        <v>0</v>
      </c>
      <c r="AZ37" s="77">
        <f t="shared" si="19"/>
        <v>1</v>
      </c>
      <c r="BA37" s="48"/>
      <c r="BB37" s="48"/>
      <c r="BC37" s="48"/>
      <c r="BD37" s="34"/>
      <c r="BE37" s="34"/>
      <c r="BF37" s="34"/>
      <c r="BG37" s="34"/>
      <c r="BH37" s="34"/>
      <c r="BI37" s="34"/>
      <c r="BJ37" s="34"/>
      <c r="BK37" s="34"/>
      <c r="BL37" s="34"/>
      <c r="BM37" s="34"/>
      <c r="BN37" s="34"/>
      <c r="BO37" s="34"/>
      <c r="BP37" s="34"/>
      <c r="BQ37" s="34"/>
    </row>
    <row r="38" spans="1:69" ht="18" customHeight="1">
      <c r="A38" s="38" t="s">
        <v>545</v>
      </c>
      <c r="B38" s="27" t="s">
        <v>22</v>
      </c>
      <c r="C38" s="27" t="s">
        <v>278</v>
      </c>
      <c r="D38" s="27">
        <v>108739</v>
      </c>
      <c r="E38" s="27" t="s">
        <v>651</v>
      </c>
      <c r="F38" s="27" t="s">
        <v>652</v>
      </c>
      <c r="G38" s="27">
        <v>4</v>
      </c>
      <c r="H38" s="28">
        <v>1</v>
      </c>
      <c r="I38" s="28">
        <v>4</v>
      </c>
      <c r="J38" s="27" t="s">
        <v>199</v>
      </c>
      <c r="K38" s="64">
        <v>17714094.368779652</v>
      </c>
      <c r="L38" s="29"/>
      <c r="M38" s="27" t="s">
        <v>2330</v>
      </c>
      <c r="N38" s="57">
        <v>0.5</v>
      </c>
      <c r="O38" s="58"/>
      <c r="P38" s="58"/>
      <c r="Q38" s="27"/>
      <c r="R38" s="27"/>
      <c r="S38" s="58"/>
      <c r="T38" s="58"/>
      <c r="U38" s="58"/>
      <c r="V38" s="58"/>
      <c r="W38" s="58"/>
      <c r="X38" s="27"/>
      <c r="Y38" s="27"/>
      <c r="Z38" s="30">
        <f t="shared" si="0"/>
        <v>0</v>
      </c>
      <c r="AA38" s="30">
        <f t="shared" si="1"/>
        <v>0</v>
      </c>
      <c r="AB38" s="30">
        <f t="shared" si="2"/>
        <v>0</v>
      </c>
      <c r="AC38" s="30">
        <f t="shared" si="3"/>
        <v>1</v>
      </c>
      <c r="AD38" s="30">
        <f t="shared" si="4"/>
        <v>0</v>
      </c>
      <c r="AE38" s="30">
        <f t="shared" si="5"/>
        <v>0</v>
      </c>
      <c r="AF38" s="30">
        <f t="shared" si="6"/>
        <v>0</v>
      </c>
      <c r="AG38" s="30">
        <f t="shared" si="7"/>
        <v>0</v>
      </c>
      <c r="AH38" s="30">
        <f t="shared" si="8"/>
        <v>4</v>
      </c>
      <c r="AI38" s="31">
        <f t="shared" si="9"/>
        <v>0</v>
      </c>
      <c r="AJ38" s="27">
        <f t="shared" si="10"/>
        <v>0</v>
      </c>
      <c r="AK38" s="27">
        <f t="shared" si="11"/>
        <v>0</v>
      </c>
      <c r="AL38" s="27">
        <f t="shared" si="12"/>
        <v>0</v>
      </c>
      <c r="AM38" s="27">
        <f t="shared" si="13"/>
        <v>1</v>
      </c>
      <c r="AN38" s="28">
        <f t="shared" si="14"/>
        <v>0</v>
      </c>
      <c r="AO38" s="45">
        <v>0.5</v>
      </c>
      <c r="AP38" s="41">
        <f t="shared" si="15"/>
        <v>0</v>
      </c>
      <c r="AQ38" s="48"/>
      <c r="AR38" s="40">
        <v>0</v>
      </c>
      <c r="AS38" s="40">
        <v>0</v>
      </c>
      <c r="AT38" s="40">
        <v>0</v>
      </c>
      <c r="AU38" s="40">
        <v>0</v>
      </c>
      <c r="AV38" s="40">
        <f t="shared" si="16"/>
        <v>0</v>
      </c>
      <c r="AW38" s="40">
        <f t="shared" si="17"/>
        <v>0</v>
      </c>
      <c r="AX38" s="48"/>
      <c r="AY38" s="77">
        <f>H38</f>
        <v>1</v>
      </c>
      <c r="AZ38" s="48"/>
      <c r="BA38" s="48"/>
      <c r="BB38" s="48"/>
      <c r="BC38" s="48"/>
      <c r="BD38" s="34"/>
      <c r="BE38" s="34"/>
      <c r="BF38" s="34"/>
      <c r="BG38" s="34"/>
      <c r="BH38" s="34"/>
      <c r="BI38" s="34"/>
      <c r="BJ38" s="34"/>
      <c r="BK38" s="34"/>
      <c r="BL38" s="34"/>
      <c r="BM38" s="34"/>
      <c r="BN38" s="34"/>
      <c r="BO38" s="34"/>
      <c r="BP38" s="34"/>
      <c r="BQ38" s="34"/>
    </row>
    <row r="39" spans="1:69" ht="18" customHeight="1">
      <c r="A39" s="38" t="s">
        <v>545</v>
      </c>
      <c r="B39" s="27" t="s">
        <v>22</v>
      </c>
      <c r="C39" s="27" t="s">
        <v>297</v>
      </c>
      <c r="D39" s="27">
        <v>109518</v>
      </c>
      <c r="E39" s="27" t="s">
        <v>653</v>
      </c>
      <c r="F39" s="27" t="s">
        <v>654</v>
      </c>
      <c r="G39" s="27">
        <v>2</v>
      </c>
      <c r="H39" s="28">
        <v>1</v>
      </c>
      <c r="I39" s="28">
        <v>2</v>
      </c>
      <c r="J39" s="27" t="s">
        <v>655</v>
      </c>
      <c r="K39" s="64">
        <v>15006078.526092634</v>
      </c>
      <c r="L39" s="29"/>
      <c r="M39" s="27" t="s">
        <v>2330</v>
      </c>
      <c r="N39" s="57">
        <v>0</v>
      </c>
      <c r="O39" s="58"/>
      <c r="P39" s="58"/>
      <c r="Q39" s="27"/>
      <c r="R39" s="27"/>
      <c r="S39" s="58"/>
      <c r="T39" s="58"/>
      <c r="U39" s="58"/>
      <c r="V39" s="58"/>
      <c r="W39" s="58"/>
      <c r="X39" s="27"/>
      <c r="Y39" s="27"/>
      <c r="Z39" s="30">
        <f t="shared" si="0"/>
        <v>0</v>
      </c>
      <c r="AA39" s="30">
        <f t="shared" si="1"/>
        <v>0</v>
      </c>
      <c r="AB39" s="30">
        <f t="shared" si="2"/>
        <v>0</v>
      </c>
      <c r="AC39" s="30">
        <f t="shared" si="3"/>
        <v>1</v>
      </c>
      <c r="AD39" s="30">
        <f t="shared" si="4"/>
        <v>0</v>
      </c>
      <c r="AE39" s="30">
        <f t="shared" si="5"/>
        <v>0</v>
      </c>
      <c r="AF39" s="30">
        <f t="shared" si="6"/>
        <v>0</v>
      </c>
      <c r="AG39" s="30">
        <f t="shared" si="7"/>
        <v>0</v>
      </c>
      <c r="AH39" s="30">
        <f t="shared" si="8"/>
        <v>2</v>
      </c>
      <c r="AI39" s="31">
        <f t="shared" si="9"/>
        <v>0</v>
      </c>
      <c r="AJ39" s="27">
        <f t="shared" si="10"/>
        <v>0</v>
      </c>
      <c r="AK39" s="27">
        <f t="shared" si="11"/>
        <v>0</v>
      </c>
      <c r="AL39" s="27">
        <f t="shared" si="12"/>
        <v>0</v>
      </c>
      <c r="AM39" s="27">
        <f t="shared" si="13"/>
        <v>1</v>
      </c>
      <c r="AN39" s="28">
        <f t="shared" si="14"/>
        <v>0</v>
      </c>
      <c r="AO39" s="45">
        <v>0</v>
      </c>
      <c r="AP39" s="41">
        <f t="shared" si="15"/>
        <v>0</v>
      </c>
      <c r="AQ39" s="48"/>
      <c r="AR39" s="40">
        <v>0</v>
      </c>
      <c r="AS39" s="40">
        <v>0</v>
      </c>
      <c r="AT39" s="40">
        <v>0</v>
      </c>
      <c r="AU39" s="40">
        <v>0</v>
      </c>
      <c r="AV39" s="40">
        <f t="shared" si="16"/>
        <v>0</v>
      </c>
      <c r="AW39" s="40">
        <f t="shared" si="17"/>
        <v>0</v>
      </c>
      <c r="AX39" s="48"/>
      <c r="AY39" s="48">
        <v>0</v>
      </c>
      <c r="AZ39" s="77">
        <f>H39</f>
        <v>1</v>
      </c>
      <c r="BA39" s="48"/>
      <c r="BB39" s="48"/>
      <c r="BC39" s="48"/>
      <c r="BD39" s="34"/>
      <c r="BE39" s="34"/>
      <c r="BF39" s="34"/>
      <c r="BG39" s="34"/>
      <c r="BH39" s="34"/>
      <c r="BI39" s="34"/>
      <c r="BJ39" s="34"/>
      <c r="BK39" s="34"/>
      <c r="BL39" s="34"/>
      <c r="BM39" s="34"/>
      <c r="BN39" s="34"/>
      <c r="BO39" s="34"/>
      <c r="BP39" s="34"/>
      <c r="BQ39" s="34"/>
    </row>
    <row r="40" spans="1:69" ht="18" customHeight="1">
      <c r="A40" s="38" t="s">
        <v>545</v>
      </c>
      <c r="B40" s="27" t="s">
        <v>22</v>
      </c>
      <c r="C40" s="27" t="s">
        <v>297</v>
      </c>
      <c r="D40" s="27">
        <v>109518</v>
      </c>
      <c r="E40" s="27" t="s">
        <v>653</v>
      </c>
      <c r="F40" s="27" t="s">
        <v>654</v>
      </c>
      <c r="G40" s="27">
        <v>2</v>
      </c>
      <c r="H40" s="28">
        <v>1</v>
      </c>
      <c r="I40" s="28">
        <v>2</v>
      </c>
      <c r="J40" s="27" t="s">
        <v>656</v>
      </c>
      <c r="K40" s="64">
        <v>6267959.3240810335</v>
      </c>
      <c r="L40" s="29"/>
      <c r="M40" s="27" t="s">
        <v>2330</v>
      </c>
      <c r="N40" s="57">
        <v>0</v>
      </c>
      <c r="O40" s="58"/>
      <c r="P40" s="58"/>
      <c r="Q40" s="27"/>
      <c r="R40" s="27"/>
      <c r="S40" s="58"/>
      <c r="T40" s="58"/>
      <c r="U40" s="58"/>
      <c r="V40" s="58"/>
      <c r="W40" s="58"/>
      <c r="X40" s="27"/>
      <c r="Y40" s="27"/>
      <c r="Z40" s="30">
        <f t="shared" si="0"/>
        <v>0</v>
      </c>
      <c r="AA40" s="30">
        <f t="shared" si="1"/>
        <v>0</v>
      </c>
      <c r="AB40" s="30">
        <f t="shared" si="2"/>
        <v>0</v>
      </c>
      <c r="AC40" s="30">
        <f t="shared" si="3"/>
        <v>1</v>
      </c>
      <c r="AD40" s="30">
        <f t="shared" si="4"/>
        <v>0</v>
      </c>
      <c r="AE40" s="30">
        <f t="shared" si="5"/>
        <v>0</v>
      </c>
      <c r="AF40" s="30">
        <f t="shared" si="6"/>
        <v>0</v>
      </c>
      <c r="AG40" s="30">
        <f t="shared" si="7"/>
        <v>0</v>
      </c>
      <c r="AH40" s="30">
        <f t="shared" si="8"/>
        <v>2</v>
      </c>
      <c r="AI40" s="31">
        <f t="shared" si="9"/>
        <v>0</v>
      </c>
      <c r="AJ40" s="27">
        <f t="shared" si="10"/>
        <v>0</v>
      </c>
      <c r="AK40" s="27">
        <f t="shared" si="11"/>
        <v>0</v>
      </c>
      <c r="AL40" s="27">
        <f t="shared" si="12"/>
        <v>0</v>
      </c>
      <c r="AM40" s="27">
        <f t="shared" si="13"/>
        <v>1</v>
      </c>
      <c r="AN40" s="28">
        <f t="shared" si="14"/>
        <v>0</v>
      </c>
      <c r="AO40" s="45">
        <v>0</v>
      </c>
      <c r="AP40" s="41">
        <f t="shared" si="15"/>
        <v>0</v>
      </c>
      <c r="AQ40" s="48"/>
      <c r="AR40" s="40">
        <v>0</v>
      </c>
      <c r="AS40" s="40">
        <v>0</v>
      </c>
      <c r="AT40" s="40">
        <v>0</v>
      </c>
      <c r="AU40" s="40">
        <v>0</v>
      </c>
      <c r="AV40" s="40">
        <f t="shared" si="16"/>
        <v>0</v>
      </c>
      <c r="AW40" s="40">
        <f t="shared" si="17"/>
        <v>0</v>
      </c>
      <c r="AX40" s="48"/>
      <c r="AY40" s="48">
        <v>0</v>
      </c>
      <c r="AZ40" s="77">
        <f>H40</f>
        <v>1</v>
      </c>
      <c r="BA40" s="48"/>
      <c r="BB40" s="48"/>
      <c r="BC40" s="48"/>
      <c r="BD40" s="34"/>
      <c r="BE40" s="34"/>
      <c r="BF40" s="34"/>
      <c r="BG40" s="34"/>
      <c r="BH40" s="34"/>
      <c r="BI40" s="34"/>
      <c r="BJ40" s="34"/>
      <c r="BK40" s="34"/>
      <c r="BL40" s="34"/>
      <c r="BM40" s="34"/>
      <c r="BN40" s="34"/>
      <c r="BO40" s="34"/>
      <c r="BP40" s="34"/>
      <c r="BQ40" s="34"/>
    </row>
    <row r="41" spans="1:69" ht="18" customHeight="1">
      <c r="A41" s="38" t="s">
        <v>545</v>
      </c>
      <c r="B41" s="27" t="s">
        <v>22</v>
      </c>
      <c r="C41" s="27" t="s">
        <v>657</v>
      </c>
      <c r="D41" s="27">
        <v>109241</v>
      </c>
      <c r="E41" s="27" t="s">
        <v>658</v>
      </c>
      <c r="F41" s="27" t="s">
        <v>659</v>
      </c>
      <c r="G41" s="27">
        <v>1</v>
      </c>
      <c r="H41" s="28">
        <v>1</v>
      </c>
      <c r="I41" s="28">
        <v>4</v>
      </c>
      <c r="J41" s="27" t="s">
        <v>199</v>
      </c>
      <c r="K41" s="64">
        <v>18110071.563164048</v>
      </c>
      <c r="L41" s="29"/>
      <c r="M41" s="27" t="s">
        <v>2330</v>
      </c>
      <c r="N41" s="57">
        <v>0.2</v>
      </c>
      <c r="O41" s="58"/>
      <c r="P41" s="58"/>
      <c r="Q41" s="27"/>
      <c r="R41" s="27"/>
      <c r="S41" s="58"/>
      <c r="T41" s="58"/>
      <c r="U41" s="58"/>
      <c r="V41" s="58"/>
      <c r="W41" s="58"/>
      <c r="X41" s="27"/>
      <c r="Y41" s="27"/>
      <c r="Z41" s="30">
        <f t="shared" ref="Z41:Z104" si="20">IF($M41="Reverted",1,0)</f>
        <v>0</v>
      </c>
      <c r="AA41" s="30">
        <f t="shared" ref="AA41:AA104" si="21">IF($M41="Not yet started",1,0)</f>
        <v>0</v>
      </c>
      <c r="AB41" s="30">
        <f t="shared" ref="AB41:AB104" si="22">IF($M41="Under Procurement",1,0)</f>
        <v>0</v>
      </c>
      <c r="AC41" s="30">
        <f t="shared" ref="AC41:AC104" si="23">IF($M41="Ongoing",1,0)</f>
        <v>1</v>
      </c>
      <c r="AD41" s="30">
        <f t="shared" ref="AD41:AD104" si="24">IF($M41="Completed",1,0)</f>
        <v>0</v>
      </c>
      <c r="AE41" s="30">
        <f t="shared" ref="AE41:AE104" si="25">IF($Z41=1,$I41,0)</f>
        <v>0</v>
      </c>
      <c r="AF41" s="30">
        <f t="shared" ref="AF41:AF104" si="26">IF($AA41=1,$I41,0)</f>
        <v>0</v>
      </c>
      <c r="AG41" s="30">
        <f t="shared" ref="AG41:AG104" si="27">IF($AB41=1,$I41,0)</f>
        <v>0</v>
      </c>
      <c r="AH41" s="30">
        <f t="shared" ref="AH41:AH104" si="28">IF($AC41=1,$I41,0)</f>
        <v>4</v>
      </c>
      <c r="AI41" s="31">
        <f t="shared" ref="AI41:AI104" si="29">IF($AD41=1,$I41,0)</f>
        <v>0</v>
      </c>
      <c r="AJ41" s="27">
        <f t="shared" ref="AJ41:AJ104" si="30">IF($M41="Reverted",H41,0)</f>
        <v>0</v>
      </c>
      <c r="AK41" s="27">
        <f t="shared" ref="AK41:AK104" si="31">IF($M41="Not Yet Started",H41,0)</f>
        <v>0</v>
      </c>
      <c r="AL41" s="27">
        <f t="shared" ref="AL41:AL104" si="32">IF($M41="Under Procurement",H41,0)</f>
        <v>0</v>
      </c>
      <c r="AM41" s="27">
        <f t="shared" ref="AM41:AM104" si="33">IF($M41="Ongoing",H41,0)</f>
        <v>1</v>
      </c>
      <c r="AN41" s="28">
        <f t="shared" ref="AN41:AN104" si="34">IF($M41="Completed",H41,0)</f>
        <v>0</v>
      </c>
      <c r="AO41" s="45">
        <v>0.2</v>
      </c>
      <c r="AP41" s="41">
        <f t="shared" ref="AP41:AP104" si="35">N41-AO41</f>
        <v>0</v>
      </c>
      <c r="AQ41" s="48"/>
      <c r="AR41" s="40">
        <v>0</v>
      </c>
      <c r="AS41" s="40">
        <v>0</v>
      </c>
      <c r="AT41" s="40">
        <v>0</v>
      </c>
      <c r="AU41" s="40">
        <v>0</v>
      </c>
      <c r="AV41" s="40">
        <f t="shared" ref="AV41:AV104" si="36">IF($AQ41=5,$H41,0)</f>
        <v>0</v>
      </c>
      <c r="AW41" s="40">
        <f t="shared" ref="AW41:AW104" si="37">IFERROR(IF($AQ41=6,$H41,0),0)</f>
        <v>0</v>
      </c>
      <c r="AX41" s="48"/>
      <c r="AY41" s="48">
        <v>0</v>
      </c>
      <c r="AZ41" s="77">
        <f>H41</f>
        <v>1</v>
      </c>
      <c r="BA41" s="48"/>
      <c r="BB41" s="48"/>
      <c r="BC41" s="48"/>
      <c r="BD41" s="34"/>
      <c r="BE41" s="34"/>
      <c r="BF41" s="34"/>
      <c r="BG41" s="34"/>
      <c r="BH41" s="34"/>
      <c r="BI41" s="34"/>
      <c r="BJ41" s="34"/>
      <c r="BK41" s="34"/>
      <c r="BL41" s="34"/>
      <c r="BM41" s="34"/>
      <c r="BN41" s="34"/>
      <c r="BO41" s="34"/>
      <c r="BP41" s="34"/>
      <c r="BQ41" s="34"/>
    </row>
    <row r="42" spans="1:69" ht="18" customHeight="1">
      <c r="A42" s="38" t="s">
        <v>545</v>
      </c>
      <c r="B42" s="27" t="s">
        <v>23</v>
      </c>
      <c r="C42" s="27" t="s">
        <v>663</v>
      </c>
      <c r="D42" s="27">
        <v>111547</v>
      </c>
      <c r="E42" s="27" t="s">
        <v>664</v>
      </c>
      <c r="F42" s="27" t="s">
        <v>665</v>
      </c>
      <c r="G42" s="27">
        <v>1</v>
      </c>
      <c r="H42" s="28">
        <v>1</v>
      </c>
      <c r="I42" s="28">
        <v>3</v>
      </c>
      <c r="J42" s="27" t="s">
        <v>666</v>
      </c>
      <c r="K42" s="64">
        <v>8578776.1099999994</v>
      </c>
      <c r="L42" s="29"/>
      <c r="M42" s="27" t="s">
        <v>2330</v>
      </c>
      <c r="N42" s="57">
        <v>0.35</v>
      </c>
      <c r="O42" s="58"/>
      <c r="P42" s="58"/>
      <c r="Q42" s="27"/>
      <c r="R42" s="27"/>
      <c r="S42" s="58"/>
      <c r="T42" s="58"/>
      <c r="U42" s="58"/>
      <c r="V42" s="58"/>
      <c r="W42" s="58"/>
      <c r="X42" s="27"/>
      <c r="Y42" s="27"/>
      <c r="Z42" s="30">
        <f t="shared" si="20"/>
        <v>0</v>
      </c>
      <c r="AA42" s="30">
        <f t="shared" si="21"/>
        <v>0</v>
      </c>
      <c r="AB42" s="30">
        <f t="shared" si="22"/>
        <v>0</v>
      </c>
      <c r="AC42" s="30">
        <f t="shared" si="23"/>
        <v>1</v>
      </c>
      <c r="AD42" s="30">
        <f t="shared" si="24"/>
        <v>0</v>
      </c>
      <c r="AE42" s="30">
        <f t="shared" si="25"/>
        <v>0</v>
      </c>
      <c r="AF42" s="30">
        <f t="shared" si="26"/>
        <v>0</v>
      </c>
      <c r="AG42" s="30">
        <f t="shared" si="27"/>
        <v>0</v>
      </c>
      <c r="AH42" s="30">
        <f t="shared" si="28"/>
        <v>3</v>
      </c>
      <c r="AI42" s="31">
        <f t="shared" si="29"/>
        <v>0</v>
      </c>
      <c r="AJ42" s="27">
        <f t="shared" si="30"/>
        <v>0</v>
      </c>
      <c r="AK42" s="27">
        <f t="shared" si="31"/>
        <v>0</v>
      </c>
      <c r="AL42" s="27">
        <f t="shared" si="32"/>
        <v>0</v>
      </c>
      <c r="AM42" s="27">
        <f t="shared" si="33"/>
        <v>1</v>
      </c>
      <c r="AN42" s="28">
        <f t="shared" si="34"/>
        <v>0</v>
      </c>
      <c r="AO42" s="46">
        <v>0.35</v>
      </c>
      <c r="AP42" s="41">
        <f t="shared" si="35"/>
        <v>0</v>
      </c>
      <c r="AQ42" s="48"/>
      <c r="AR42" s="40">
        <v>0</v>
      </c>
      <c r="AS42" s="40">
        <v>0</v>
      </c>
      <c r="AT42" s="40">
        <v>0</v>
      </c>
      <c r="AU42" s="40">
        <v>0</v>
      </c>
      <c r="AV42" s="40">
        <f t="shared" si="36"/>
        <v>0</v>
      </c>
      <c r="AW42" s="40">
        <f t="shared" si="37"/>
        <v>0</v>
      </c>
      <c r="AX42" s="48"/>
      <c r="AY42" s="48">
        <v>0</v>
      </c>
      <c r="AZ42" s="77">
        <f>H42</f>
        <v>1</v>
      </c>
      <c r="BA42" s="48"/>
      <c r="BB42" s="48"/>
      <c r="BC42" s="48"/>
      <c r="BD42" s="34"/>
      <c r="BE42" s="34"/>
      <c r="BF42" s="34"/>
      <c r="BG42" s="34"/>
      <c r="BH42" s="34"/>
      <c r="BI42" s="34"/>
      <c r="BJ42" s="34"/>
      <c r="BK42" s="34"/>
      <c r="BL42" s="34"/>
      <c r="BM42" s="34"/>
      <c r="BN42" s="34"/>
      <c r="BO42" s="34"/>
      <c r="BP42" s="34"/>
      <c r="BQ42" s="34"/>
    </row>
    <row r="43" spans="1:69" ht="18" customHeight="1">
      <c r="A43" s="38" t="s">
        <v>545</v>
      </c>
      <c r="B43" s="27" t="s">
        <v>23</v>
      </c>
      <c r="C43" s="27" t="s">
        <v>663</v>
      </c>
      <c r="D43" s="27">
        <v>111547</v>
      </c>
      <c r="E43" s="27" t="s">
        <v>664</v>
      </c>
      <c r="F43" s="27" t="s">
        <v>665</v>
      </c>
      <c r="G43" s="27">
        <v>1</v>
      </c>
      <c r="H43" s="28"/>
      <c r="I43" s="28">
        <v>2</v>
      </c>
      <c r="J43" s="27" t="s">
        <v>656</v>
      </c>
      <c r="K43" s="64">
        <v>5719184.0800000001</v>
      </c>
      <c r="L43" s="29"/>
      <c r="M43" s="27" t="s">
        <v>185</v>
      </c>
      <c r="N43" s="57">
        <v>1</v>
      </c>
      <c r="O43" s="58"/>
      <c r="P43" s="58"/>
      <c r="Q43" s="27"/>
      <c r="R43" s="27"/>
      <c r="S43" s="58"/>
      <c r="T43" s="58"/>
      <c r="U43" s="58"/>
      <c r="V43" s="58"/>
      <c r="W43" s="58"/>
      <c r="X43" s="27"/>
      <c r="Y43" s="27"/>
      <c r="Z43" s="30">
        <f t="shared" si="20"/>
        <v>0</v>
      </c>
      <c r="AA43" s="30">
        <f t="shared" si="21"/>
        <v>0</v>
      </c>
      <c r="AB43" s="30">
        <f t="shared" si="22"/>
        <v>0</v>
      </c>
      <c r="AC43" s="30">
        <f t="shared" si="23"/>
        <v>0</v>
      </c>
      <c r="AD43" s="30">
        <f t="shared" si="24"/>
        <v>1</v>
      </c>
      <c r="AE43" s="30">
        <f t="shared" si="25"/>
        <v>0</v>
      </c>
      <c r="AF43" s="30">
        <f t="shared" si="26"/>
        <v>0</v>
      </c>
      <c r="AG43" s="30">
        <f t="shared" si="27"/>
        <v>0</v>
      </c>
      <c r="AH43" s="30">
        <f t="shared" si="28"/>
        <v>0</v>
      </c>
      <c r="AI43" s="31">
        <f t="shared" si="29"/>
        <v>2</v>
      </c>
      <c r="AJ43" s="27">
        <f t="shared" si="30"/>
        <v>0</v>
      </c>
      <c r="AK43" s="27">
        <f t="shared" si="31"/>
        <v>0</v>
      </c>
      <c r="AL43" s="27">
        <f t="shared" si="32"/>
        <v>0</v>
      </c>
      <c r="AM43" s="27">
        <f t="shared" si="33"/>
        <v>0</v>
      </c>
      <c r="AN43" s="28">
        <f t="shared" si="34"/>
        <v>0</v>
      </c>
      <c r="AO43" s="47">
        <v>1</v>
      </c>
      <c r="AP43" s="41">
        <f t="shared" si="35"/>
        <v>0</v>
      </c>
      <c r="AQ43" s="48">
        <v>6</v>
      </c>
      <c r="AR43" s="40">
        <v>0</v>
      </c>
      <c r="AS43" s="40">
        <v>0</v>
      </c>
      <c r="AT43" s="40">
        <v>0</v>
      </c>
      <c r="AU43" s="40">
        <v>0</v>
      </c>
      <c r="AV43" s="40">
        <f t="shared" si="36"/>
        <v>0</v>
      </c>
      <c r="AW43" s="40">
        <f t="shared" si="37"/>
        <v>0</v>
      </c>
      <c r="AX43" s="48"/>
      <c r="AY43" s="48"/>
      <c r="AZ43" s="48"/>
      <c r="BA43" s="48"/>
      <c r="BB43" s="48"/>
      <c r="BC43" s="48"/>
      <c r="BD43" s="34"/>
      <c r="BE43" s="34"/>
      <c r="BF43" s="34"/>
      <c r="BG43" s="34"/>
      <c r="BH43" s="34"/>
      <c r="BI43" s="34"/>
      <c r="BJ43" s="34"/>
      <c r="BK43" s="34"/>
      <c r="BL43" s="34"/>
      <c r="BM43" s="34"/>
      <c r="BN43" s="34"/>
      <c r="BO43" s="34"/>
      <c r="BP43" s="34"/>
      <c r="BQ43" s="34"/>
    </row>
    <row r="44" spans="1:69" ht="18" customHeight="1">
      <c r="A44" s="38" t="s">
        <v>545</v>
      </c>
      <c r="B44" s="27" t="s">
        <v>23</v>
      </c>
      <c r="C44" s="27" t="s">
        <v>307</v>
      </c>
      <c r="D44" s="27">
        <v>109922</v>
      </c>
      <c r="E44" s="27" t="s">
        <v>671</v>
      </c>
      <c r="F44" s="27" t="s">
        <v>672</v>
      </c>
      <c r="G44" s="27">
        <v>0</v>
      </c>
      <c r="H44" s="28">
        <v>1</v>
      </c>
      <c r="I44" s="28">
        <v>4</v>
      </c>
      <c r="J44" s="27" t="s">
        <v>673</v>
      </c>
      <c r="K44" s="64">
        <v>12631518.483307451</v>
      </c>
      <c r="L44" s="29"/>
      <c r="M44" s="27" t="s">
        <v>2330</v>
      </c>
      <c r="N44" s="57">
        <v>0.62</v>
      </c>
      <c r="O44" s="58"/>
      <c r="P44" s="58"/>
      <c r="Q44" s="27"/>
      <c r="R44" s="27"/>
      <c r="S44" s="58"/>
      <c r="T44" s="58"/>
      <c r="U44" s="58"/>
      <c r="V44" s="58"/>
      <c r="W44" s="58"/>
      <c r="X44" s="27"/>
      <c r="Y44" s="27"/>
      <c r="Z44" s="30">
        <f t="shared" si="20"/>
        <v>0</v>
      </c>
      <c r="AA44" s="30">
        <f t="shared" si="21"/>
        <v>0</v>
      </c>
      <c r="AB44" s="30">
        <f t="shared" si="22"/>
        <v>0</v>
      </c>
      <c r="AC44" s="30">
        <f t="shared" si="23"/>
        <v>1</v>
      </c>
      <c r="AD44" s="30">
        <f t="shared" si="24"/>
        <v>0</v>
      </c>
      <c r="AE44" s="30">
        <f t="shared" si="25"/>
        <v>0</v>
      </c>
      <c r="AF44" s="30">
        <f t="shared" si="26"/>
        <v>0</v>
      </c>
      <c r="AG44" s="30">
        <f t="shared" si="27"/>
        <v>0</v>
      </c>
      <c r="AH44" s="30">
        <f t="shared" si="28"/>
        <v>4</v>
      </c>
      <c r="AI44" s="31">
        <f t="shared" si="29"/>
        <v>0</v>
      </c>
      <c r="AJ44" s="27">
        <f t="shared" si="30"/>
        <v>0</v>
      </c>
      <c r="AK44" s="27">
        <f t="shared" si="31"/>
        <v>0</v>
      </c>
      <c r="AL44" s="27">
        <f t="shared" si="32"/>
        <v>0</v>
      </c>
      <c r="AM44" s="27">
        <f t="shared" si="33"/>
        <v>1</v>
      </c>
      <c r="AN44" s="28">
        <f t="shared" si="34"/>
        <v>0</v>
      </c>
      <c r="AO44" s="45">
        <v>0.62</v>
      </c>
      <c r="AP44" s="41">
        <f t="shared" si="35"/>
        <v>0</v>
      </c>
      <c r="AQ44" s="48"/>
      <c r="AR44" s="40">
        <v>0</v>
      </c>
      <c r="AS44" s="40">
        <v>0</v>
      </c>
      <c r="AT44" s="40">
        <v>0</v>
      </c>
      <c r="AU44" s="40">
        <v>0</v>
      </c>
      <c r="AV44" s="40">
        <f t="shared" si="36"/>
        <v>0</v>
      </c>
      <c r="AW44" s="40">
        <f t="shared" si="37"/>
        <v>0</v>
      </c>
      <c r="AX44" s="48"/>
      <c r="AY44" s="77">
        <f>H44</f>
        <v>1</v>
      </c>
      <c r="AZ44" s="48"/>
      <c r="BA44" s="48"/>
      <c r="BB44" s="48"/>
      <c r="BC44" s="48"/>
      <c r="BD44" s="34"/>
      <c r="BE44" s="34"/>
      <c r="BF44" s="34"/>
      <c r="BG44" s="34"/>
      <c r="BH44" s="34"/>
      <c r="BI44" s="34"/>
      <c r="BJ44" s="34"/>
      <c r="BK44" s="34"/>
      <c r="BL44" s="34"/>
      <c r="BM44" s="34"/>
      <c r="BN44" s="34"/>
      <c r="BO44" s="34"/>
      <c r="BP44" s="34"/>
      <c r="BQ44" s="34"/>
    </row>
    <row r="45" spans="1:69" ht="18" customHeight="1">
      <c r="A45" s="38" t="s">
        <v>545</v>
      </c>
      <c r="B45" s="27" t="s">
        <v>23</v>
      </c>
      <c r="C45" s="27" t="s">
        <v>674</v>
      </c>
      <c r="D45" s="27">
        <v>110128</v>
      </c>
      <c r="E45" s="27" t="s">
        <v>675</v>
      </c>
      <c r="F45" s="27" t="s">
        <v>676</v>
      </c>
      <c r="G45" s="27">
        <v>0</v>
      </c>
      <c r="H45" s="28">
        <v>1</v>
      </c>
      <c r="I45" s="28">
        <v>4</v>
      </c>
      <c r="J45" s="27" t="s">
        <v>192</v>
      </c>
      <c r="K45" s="64">
        <v>18796598.33728591</v>
      </c>
      <c r="L45" s="29"/>
      <c r="M45" s="27" t="s">
        <v>2330</v>
      </c>
      <c r="N45" s="57">
        <v>0.15820000000000001</v>
      </c>
      <c r="O45" s="58"/>
      <c r="P45" s="58"/>
      <c r="Q45" s="27"/>
      <c r="R45" s="27"/>
      <c r="S45" s="58"/>
      <c r="T45" s="58"/>
      <c r="U45" s="58"/>
      <c r="V45" s="58"/>
      <c r="W45" s="58"/>
      <c r="X45" s="27"/>
      <c r="Y45" s="27"/>
      <c r="Z45" s="30">
        <f t="shared" si="20"/>
        <v>0</v>
      </c>
      <c r="AA45" s="30">
        <f t="shared" si="21"/>
        <v>0</v>
      </c>
      <c r="AB45" s="30">
        <f t="shared" si="22"/>
        <v>0</v>
      </c>
      <c r="AC45" s="30">
        <f t="shared" si="23"/>
        <v>1</v>
      </c>
      <c r="AD45" s="30">
        <f t="shared" si="24"/>
        <v>0</v>
      </c>
      <c r="AE45" s="30">
        <f t="shared" si="25"/>
        <v>0</v>
      </c>
      <c r="AF45" s="30">
        <f t="shared" si="26"/>
        <v>0</v>
      </c>
      <c r="AG45" s="30">
        <f t="shared" si="27"/>
        <v>0</v>
      </c>
      <c r="AH45" s="30">
        <f t="shared" si="28"/>
        <v>4</v>
      </c>
      <c r="AI45" s="31">
        <f t="shared" si="29"/>
        <v>0</v>
      </c>
      <c r="AJ45" s="27">
        <f t="shared" si="30"/>
        <v>0</v>
      </c>
      <c r="AK45" s="27">
        <f t="shared" si="31"/>
        <v>0</v>
      </c>
      <c r="AL45" s="27">
        <f t="shared" si="32"/>
        <v>0</v>
      </c>
      <c r="AM45" s="27">
        <f t="shared" si="33"/>
        <v>1</v>
      </c>
      <c r="AN45" s="28">
        <f t="shared" si="34"/>
        <v>0</v>
      </c>
      <c r="AO45" s="45">
        <v>0.15820000000000001</v>
      </c>
      <c r="AP45" s="41">
        <f t="shared" si="35"/>
        <v>0</v>
      </c>
      <c r="AQ45" s="48"/>
      <c r="AR45" s="40">
        <v>0</v>
      </c>
      <c r="AS45" s="40">
        <v>0</v>
      </c>
      <c r="AT45" s="40">
        <v>0</v>
      </c>
      <c r="AU45" s="40">
        <v>0</v>
      </c>
      <c r="AV45" s="40">
        <f t="shared" si="36"/>
        <v>0</v>
      </c>
      <c r="AW45" s="40">
        <f t="shared" si="37"/>
        <v>0</v>
      </c>
      <c r="AX45" s="48"/>
      <c r="AY45" s="48">
        <v>0</v>
      </c>
      <c r="AZ45" s="77">
        <f t="shared" ref="AZ45:AZ53" si="38">H45</f>
        <v>1</v>
      </c>
      <c r="BA45" s="48"/>
      <c r="BB45" s="48"/>
      <c r="BC45" s="48"/>
      <c r="BD45" s="34"/>
      <c r="BE45" s="34"/>
      <c r="BF45" s="34"/>
      <c r="BG45" s="34"/>
      <c r="BH45" s="34"/>
      <c r="BI45" s="34"/>
      <c r="BJ45" s="34"/>
      <c r="BK45" s="34"/>
      <c r="BL45" s="34"/>
      <c r="BM45" s="34"/>
      <c r="BN45" s="34"/>
      <c r="BO45" s="34"/>
      <c r="BP45" s="34"/>
      <c r="BQ45" s="34"/>
    </row>
    <row r="46" spans="1:69" ht="18" customHeight="1">
      <c r="A46" s="38" t="s">
        <v>545</v>
      </c>
      <c r="B46" s="27" t="s">
        <v>23</v>
      </c>
      <c r="C46" s="27" t="s">
        <v>678</v>
      </c>
      <c r="D46" s="27">
        <v>305600</v>
      </c>
      <c r="E46" s="27" t="s">
        <v>679</v>
      </c>
      <c r="F46" s="27" t="s">
        <v>278</v>
      </c>
      <c r="G46" s="27">
        <v>2</v>
      </c>
      <c r="H46" s="28">
        <v>1</v>
      </c>
      <c r="I46" s="28">
        <v>4</v>
      </c>
      <c r="J46" s="27" t="s">
        <v>199</v>
      </c>
      <c r="K46" s="64">
        <v>18320194.755456444</v>
      </c>
      <c r="L46" s="29"/>
      <c r="M46" s="27" t="s">
        <v>2330</v>
      </c>
      <c r="N46" s="57">
        <v>0.2</v>
      </c>
      <c r="O46" s="58"/>
      <c r="P46" s="58"/>
      <c r="Q46" s="27"/>
      <c r="R46" s="27"/>
      <c r="S46" s="58"/>
      <c r="T46" s="58"/>
      <c r="U46" s="58"/>
      <c r="V46" s="58"/>
      <c r="W46" s="58"/>
      <c r="X46" s="27"/>
      <c r="Y46" s="27"/>
      <c r="Z46" s="30">
        <f t="shared" si="20"/>
        <v>0</v>
      </c>
      <c r="AA46" s="30">
        <f t="shared" si="21"/>
        <v>0</v>
      </c>
      <c r="AB46" s="30">
        <f t="shared" si="22"/>
        <v>0</v>
      </c>
      <c r="AC46" s="30">
        <f t="shared" si="23"/>
        <v>1</v>
      </c>
      <c r="AD46" s="30">
        <f t="shared" si="24"/>
        <v>0</v>
      </c>
      <c r="AE46" s="30">
        <f t="shared" si="25"/>
        <v>0</v>
      </c>
      <c r="AF46" s="30">
        <f t="shared" si="26"/>
        <v>0</v>
      </c>
      <c r="AG46" s="30">
        <f t="shared" si="27"/>
        <v>0</v>
      </c>
      <c r="AH46" s="30">
        <f t="shared" si="28"/>
        <v>4</v>
      </c>
      <c r="AI46" s="31">
        <f t="shared" si="29"/>
        <v>0</v>
      </c>
      <c r="AJ46" s="27">
        <f t="shared" si="30"/>
        <v>0</v>
      </c>
      <c r="AK46" s="27">
        <f t="shared" si="31"/>
        <v>0</v>
      </c>
      <c r="AL46" s="27">
        <f t="shared" si="32"/>
        <v>0</v>
      </c>
      <c r="AM46" s="27">
        <f t="shared" si="33"/>
        <v>1</v>
      </c>
      <c r="AN46" s="28">
        <f t="shared" si="34"/>
        <v>0</v>
      </c>
      <c r="AO46" s="45">
        <v>0.2</v>
      </c>
      <c r="AP46" s="41">
        <f t="shared" si="35"/>
        <v>0</v>
      </c>
      <c r="AQ46" s="48"/>
      <c r="AR46" s="40">
        <v>0</v>
      </c>
      <c r="AS46" s="40">
        <v>0</v>
      </c>
      <c r="AT46" s="40">
        <v>0</v>
      </c>
      <c r="AU46" s="40">
        <v>0</v>
      </c>
      <c r="AV46" s="40">
        <f t="shared" si="36"/>
        <v>0</v>
      </c>
      <c r="AW46" s="40">
        <f t="shared" si="37"/>
        <v>0</v>
      </c>
      <c r="AX46" s="48"/>
      <c r="AY46" s="48">
        <v>0</v>
      </c>
      <c r="AZ46" s="77">
        <f t="shared" si="38"/>
        <v>1</v>
      </c>
      <c r="BA46" s="48"/>
      <c r="BB46" s="48"/>
      <c r="BC46" s="48"/>
      <c r="BD46" s="34"/>
      <c r="BE46" s="34"/>
      <c r="BF46" s="34"/>
      <c r="BG46" s="34"/>
      <c r="BH46" s="34"/>
      <c r="BI46" s="34"/>
      <c r="BJ46" s="34"/>
      <c r="BK46" s="34"/>
      <c r="BL46" s="34"/>
      <c r="BM46" s="34"/>
      <c r="BN46" s="34"/>
      <c r="BO46" s="34"/>
      <c r="BP46" s="34"/>
      <c r="BQ46" s="34"/>
    </row>
    <row r="47" spans="1:69" ht="18" customHeight="1">
      <c r="A47" s="38" t="s">
        <v>545</v>
      </c>
      <c r="B47" s="27" t="s">
        <v>24</v>
      </c>
      <c r="C47" s="27" t="s">
        <v>343</v>
      </c>
      <c r="D47" s="27">
        <v>133031</v>
      </c>
      <c r="E47" s="27" t="s">
        <v>680</v>
      </c>
      <c r="F47" s="27" t="s">
        <v>345</v>
      </c>
      <c r="G47" s="27">
        <v>0</v>
      </c>
      <c r="H47" s="28">
        <v>1</v>
      </c>
      <c r="I47" s="28">
        <v>2</v>
      </c>
      <c r="J47" s="27" t="s">
        <v>681</v>
      </c>
      <c r="K47" s="64">
        <v>10045807.57199249</v>
      </c>
      <c r="L47" s="29"/>
      <c r="M47" s="27" t="s">
        <v>2330</v>
      </c>
      <c r="N47" s="57">
        <v>0.18</v>
      </c>
      <c r="O47" s="58"/>
      <c r="P47" s="58"/>
      <c r="Q47" s="27"/>
      <c r="R47" s="27"/>
      <c r="S47" s="58"/>
      <c r="T47" s="58"/>
      <c r="U47" s="58"/>
      <c r="V47" s="58"/>
      <c r="W47" s="58"/>
      <c r="X47" s="27"/>
      <c r="Y47" s="27"/>
      <c r="Z47" s="30">
        <f t="shared" si="20"/>
        <v>0</v>
      </c>
      <c r="AA47" s="30">
        <f t="shared" si="21"/>
        <v>0</v>
      </c>
      <c r="AB47" s="30">
        <f t="shared" si="22"/>
        <v>0</v>
      </c>
      <c r="AC47" s="30">
        <f t="shared" si="23"/>
        <v>1</v>
      </c>
      <c r="AD47" s="30">
        <f t="shared" si="24"/>
        <v>0</v>
      </c>
      <c r="AE47" s="30">
        <f t="shared" si="25"/>
        <v>0</v>
      </c>
      <c r="AF47" s="30">
        <f t="shared" si="26"/>
        <v>0</v>
      </c>
      <c r="AG47" s="30">
        <f t="shared" si="27"/>
        <v>0</v>
      </c>
      <c r="AH47" s="30">
        <f t="shared" si="28"/>
        <v>2</v>
      </c>
      <c r="AI47" s="31">
        <f t="shared" si="29"/>
        <v>0</v>
      </c>
      <c r="AJ47" s="27">
        <f t="shared" si="30"/>
        <v>0</v>
      </c>
      <c r="AK47" s="27">
        <f t="shared" si="31"/>
        <v>0</v>
      </c>
      <c r="AL47" s="27">
        <f t="shared" si="32"/>
        <v>0</v>
      </c>
      <c r="AM47" s="27">
        <f t="shared" si="33"/>
        <v>1</v>
      </c>
      <c r="AN47" s="28">
        <f t="shared" si="34"/>
        <v>0</v>
      </c>
      <c r="AO47" s="45">
        <v>0.18</v>
      </c>
      <c r="AP47" s="41">
        <f t="shared" si="35"/>
        <v>0</v>
      </c>
      <c r="AQ47" s="48"/>
      <c r="AR47" s="40">
        <v>0</v>
      </c>
      <c r="AS47" s="40">
        <v>0</v>
      </c>
      <c r="AT47" s="40">
        <v>0</v>
      </c>
      <c r="AU47" s="40">
        <v>0</v>
      </c>
      <c r="AV47" s="40">
        <f t="shared" si="36"/>
        <v>0</v>
      </c>
      <c r="AW47" s="40">
        <f t="shared" si="37"/>
        <v>0</v>
      </c>
      <c r="AX47" s="48"/>
      <c r="AY47" s="48">
        <v>0</v>
      </c>
      <c r="AZ47" s="77">
        <f t="shared" si="38"/>
        <v>1</v>
      </c>
      <c r="BA47" s="48"/>
      <c r="BB47" s="48"/>
      <c r="BC47" s="48"/>
      <c r="BD47" s="34"/>
      <c r="BE47" s="34"/>
      <c r="BF47" s="34"/>
      <c r="BG47" s="34"/>
      <c r="BH47" s="34"/>
      <c r="BI47" s="34"/>
      <c r="BJ47" s="34"/>
      <c r="BK47" s="34"/>
      <c r="BL47" s="34"/>
      <c r="BM47" s="34"/>
      <c r="BN47" s="34"/>
      <c r="BO47" s="34"/>
      <c r="BP47" s="34"/>
      <c r="BQ47" s="34"/>
    </row>
    <row r="48" spans="1:69" ht="18" customHeight="1">
      <c r="A48" s="38" t="s">
        <v>545</v>
      </c>
      <c r="B48" s="27" t="s">
        <v>24</v>
      </c>
      <c r="C48" s="27" t="s">
        <v>352</v>
      </c>
      <c r="D48" s="27">
        <v>126129</v>
      </c>
      <c r="E48" s="27" t="s">
        <v>684</v>
      </c>
      <c r="F48" s="27" t="s">
        <v>354</v>
      </c>
      <c r="G48" s="27">
        <v>2</v>
      </c>
      <c r="H48" s="28">
        <v>1</v>
      </c>
      <c r="I48" s="28">
        <v>2</v>
      </c>
      <c r="J48" s="27" t="s">
        <v>685</v>
      </c>
      <c r="K48" s="64">
        <v>21293479.9976114</v>
      </c>
      <c r="L48" s="29"/>
      <c r="M48" s="27" t="s">
        <v>2330</v>
      </c>
      <c r="N48" s="57">
        <v>0.34</v>
      </c>
      <c r="O48" s="58"/>
      <c r="P48" s="58"/>
      <c r="Q48" s="27"/>
      <c r="R48" s="27"/>
      <c r="S48" s="58"/>
      <c r="T48" s="58"/>
      <c r="U48" s="58"/>
      <c r="V48" s="58"/>
      <c r="W48" s="58"/>
      <c r="X48" s="27"/>
      <c r="Y48" s="27"/>
      <c r="Z48" s="30">
        <f t="shared" si="20"/>
        <v>0</v>
      </c>
      <c r="AA48" s="30">
        <f t="shared" si="21"/>
        <v>0</v>
      </c>
      <c r="AB48" s="30">
        <f t="shared" si="22"/>
        <v>0</v>
      </c>
      <c r="AC48" s="30">
        <f t="shared" si="23"/>
        <v>1</v>
      </c>
      <c r="AD48" s="30">
        <f t="shared" si="24"/>
        <v>0</v>
      </c>
      <c r="AE48" s="30">
        <f t="shared" si="25"/>
        <v>0</v>
      </c>
      <c r="AF48" s="30">
        <f t="shared" si="26"/>
        <v>0</v>
      </c>
      <c r="AG48" s="30">
        <f t="shared" si="27"/>
        <v>0</v>
      </c>
      <c r="AH48" s="30">
        <f t="shared" si="28"/>
        <v>2</v>
      </c>
      <c r="AI48" s="31">
        <f t="shared" si="29"/>
        <v>0</v>
      </c>
      <c r="AJ48" s="27">
        <f t="shared" si="30"/>
        <v>0</v>
      </c>
      <c r="AK48" s="27">
        <f t="shared" si="31"/>
        <v>0</v>
      </c>
      <c r="AL48" s="27">
        <f t="shared" si="32"/>
        <v>0</v>
      </c>
      <c r="AM48" s="27">
        <f t="shared" si="33"/>
        <v>1</v>
      </c>
      <c r="AN48" s="28">
        <f t="shared" si="34"/>
        <v>0</v>
      </c>
      <c r="AO48" s="45">
        <v>0.34</v>
      </c>
      <c r="AP48" s="41">
        <f t="shared" si="35"/>
        <v>0</v>
      </c>
      <c r="AQ48" s="48"/>
      <c r="AR48" s="40">
        <v>0</v>
      </c>
      <c r="AS48" s="40">
        <v>0</v>
      </c>
      <c r="AT48" s="40">
        <v>0</v>
      </c>
      <c r="AU48" s="40">
        <v>0</v>
      </c>
      <c r="AV48" s="40">
        <f t="shared" si="36"/>
        <v>0</v>
      </c>
      <c r="AW48" s="40">
        <f t="shared" si="37"/>
        <v>0</v>
      </c>
      <c r="AX48" s="48"/>
      <c r="AY48" s="48">
        <v>0</v>
      </c>
      <c r="AZ48" s="77">
        <f t="shared" si="38"/>
        <v>1</v>
      </c>
      <c r="BA48" s="48"/>
      <c r="BB48" s="48"/>
      <c r="BC48" s="48"/>
      <c r="BD48" s="34"/>
      <c r="BE48" s="34"/>
      <c r="BF48" s="34"/>
      <c r="BG48" s="34"/>
      <c r="BH48" s="34"/>
      <c r="BI48" s="34"/>
      <c r="BJ48" s="34"/>
      <c r="BK48" s="34"/>
      <c r="BL48" s="34"/>
      <c r="BM48" s="34"/>
      <c r="BN48" s="34"/>
      <c r="BO48" s="34"/>
      <c r="BP48" s="34"/>
      <c r="BQ48" s="34"/>
    </row>
    <row r="49" spans="1:69" ht="18" customHeight="1">
      <c r="A49" s="38" t="s">
        <v>545</v>
      </c>
      <c r="B49" s="27" t="s">
        <v>24</v>
      </c>
      <c r="C49" s="27" t="s">
        <v>352</v>
      </c>
      <c r="D49" s="27">
        <v>126129</v>
      </c>
      <c r="E49" s="27" t="s">
        <v>684</v>
      </c>
      <c r="F49" s="27" t="s">
        <v>354</v>
      </c>
      <c r="G49" s="27">
        <v>2</v>
      </c>
      <c r="H49" s="28"/>
      <c r="I49" s="28">
        <v>2</v>
      </c>
      <c r="J49" s="27" t="s">
        <v>685</v>
      </c>
      <c r="K49" s="64">
        <v>6520</v>
      </c>
      <c r="L49" s="29"/>
      <c r="M49" s="27" t="s">
        <v>2330</v>
      </c>
      <c r="N49" s="57">
        <v>0</v>
      </c>
      <c r="O49" s="58"/>
      <c r="P49" s="58"/>
      <c r="Q49" s="27"/>
      <c r="R49" s="27"/>
      <c r="S49" s="58"/>
      <c r="T49" s="58"/>
      <c r="U49" s="58"/>
      <c r="V49" s="58"/>
      <c r="W49" s="58"/>
      <c r="X49" s="27"/>
      <c r="Y49" s="27"/>
      <c r="Z49" s="30">
        <f t="shared" si="20"/>
        <v>0</v>
      </c>
      <c r="AA49" s="30">
        <f t="shared" si="21"/>
        <v>0</v>
      </c>
      <c r="AB49" s="30">
        <f t="shared" si="22"/>
        <v>0</v>
      </c>
      <c r="AC49" s="30">
        <f t="shared" si="23"/>
        <v>1</v>
      </c>
      <c r="AD49" s="30">
        <f t="shared" si="24"/>
        <v>0</v>
      </c>
      <c r="AE49" s="30">
        <f t="shared" si="25"/>
        <v>0</v>
      </c>
      <c r="AF49" s="30">
        <f t="shared" si="26"/>
        <v>0</v>
      </c>
      <c r="AG49" s="30">
        <f t="shared" si="27"/>
        <v>0</v>
      </c>
      <c r="AH49" s="30">
        <f t="shared" si="28"/>
        <v>2</v>
      </c>
      <c r="AI49" s="31">
        <f t="shared" si="29"/>
        <v>0</v>
      </c>
      <c r="AJ49" s="27">
        <f t="shared" si="30"/>
        <v>0</v>
      </c>
      <c r="AK49" s="27">
        <f t="shared" si="31"/>
        <v>0</v>
      </c>
      <c r="AL49" s="27">
        <f t="shared" si="32"/>
        <v>0</v>
      </c>
      <c r="AM49" s="27">
        <f t="shared" si="33"/>
        <v>0</v>
      </c>
      <c r="AN49" s="28">
        <f t="shared" si="34"/>
        <v>0</v>
      </c>
      <c r="AO49" s="45">
        <v>0</v>
      </c>
      <c r="AP49" s="41">
        <f t="shared" si="35"/>
        <v>0</v>
      </c>
      <c r="AQ49" s="48"/>
      <c r="AR49" s="40">
        <v>0</v>
      </c>
      <c r="AS49" s="40">
        <v>0</v>
      </c>
      <c r="AT49" s="40">
        <v>0</v>
      </c>
      <c r="AU49" s="40">
        <v>0</v>
      </c>
      <c r="AV49" s="40">
        <f t="shared" si="36"/>
        <v>0</v>
      </c>
      <c r="AW49" s="40">
        <f t="shared" si="37"/>
        <v>0</v>
      </c>
      <c r="AX49" s="48"/>
      <c r="AY49" s="48">
        <v>0</v>
      </c>
      <c r="AZ49" s="77">
        <f t="shared" si="38"/>
        <v>0</v>
      </c>
      <c r="BA49" s="48"/>
      <c r="BB49" s="48"/>
      <c r="BC49" s="48"/>
      <c r="BD49" s="34"/>
      <c r="BE49" s="34"/>
      <c r="BF49" s="34"/>
      <c r="BG49" s="34"/>
      <c r="BH49" s="34"/>
      <c r="BI49" s="34"/>
      <c r="BJ49" s="34"/>
      <c r="BK49" s="34"/>
      <c r="BL49" s="34"/>
      <c r="BM49" s="34"/>
      <c r="BN49" s="34"/>
      <c r="BO49" s="34"/>
      <c r="BP49" s="34"/>
      <c r="BQ49" s="34"/>
    </row>
    <row r="50" spans="1:69" ht="18" customHeight="1">
      <c r="A50" s="38" t="s">
        <v>545</v>
      </c>
      <c r="B50" s="27" t="s">
        <v>24</v>
      </c>
      <c r="C50" s="27" t="s">
        <v>358</v>
      </c>
      <c r="D50" s="27">
        <v>195529</v>
      </c>
      <c r="E50" s="27" t="s">
        <v>686</v>
      </c>
      <c r="F50" s="27" t="s">
        <v>687</v>
      </c>
      <c r="G50" s="27">
        <v>2</v>
      </c>
      <c r="H50" s="28">
        <v>1</v>
      </c>
      <c r="I50" s="28">
        <v>2</v>
      </c>
      <c r="J50" s="27" t="s">
        <v>173</v>
      </c>
      <c r="K50" s="64">
        <v>10394988.939713612</v>
      </c>
      <c r="L50" s="29"/>
      <c r="M50" s="27" t="s">
        <v>2330</v>
      </c>
      <c r="N50" s="57">
        <v>0</v>
      </c>
      <c r="O50" s="58"/>
      <c r="P50" s="58"/>
      <c r="Q50" s="27"/>
      <c r="R50" s="27"/>
      <c r="S50" s="58"/>
      <c r="T50" s="58"/>
      <c r="U50" s="58"/>
      <c r="V50" s="58"/>
      <c r="W50" s="58"/>
      <c r="X50" s="27"/>
      <c r="Y50" s="27"/>
      <c r="Z50" s="30">
        <f t="shared" si="20"/>
        <v>0</v>
      </c>
      <c r="AA50" s="30">
        <f t="shared" si="21"/>
        <v>0</v>
      </c>
      <c r="AB50" s="30">
        <f t="shared" si="22"/>
        <v>0</v>
      </c>
      <c r="AC50" s="30">
        <f t="shared" si="23"/>
        <v>1</v>
      </c>
      <c r="AD50" s="30">
        <f t="shared" si="24"/>
        <v>0</v>
      </c>
      <c r="AE50" s="30">
        <f t="shared" si="25"/>
        <v>0</v>
      </c>
      <c r="AF50" s="30">
        <f t="shared" si="26"/>
        <v>0</v>
      </c>
      <c r="AG50" s="30">
        <f t="shared" si="27"/>
        <v>0</v>
      </c>
      <c r="AH50" s="30">
        <f t="shared" si="28"/>
        <v>2</v>
      </c>
      <c r="AI50" s="31">
        <f t="shared" si="29"/>
        <v>0</v>
      </c>
      <c r="AJ50" s="27">
        <f t="shared" si="30"/>
        <v>0</v>
      </c>
      <c r="AK50" s="27">
        <f t="shared" si="31"/>
        <v>0</v>
      </c>
      <c r="AL50" s="27">
        <f t="shared" si="32"/>
        <v>0</v>
      </c>
      <c r="AM50" s="27">
        <f t="shared" si="33"/>
        <v>1</v>
      </c>
      <c r="AN50" s="28">
        <f t="shared" si="34"/>
        <v>0</v>
      </c>
      <c r="AO50" s="45">
        <v>0</v>
      </c>
      <c r="AP50" s="41">
        <f t="shared" si="35"/>
        <v>0</v>
      </c>
      <c r="AQ50" s="48"/>
      <c r="AR50" s="40">
        <v>0</v>
      </c>
      <c r="AS50" s="40">
        <v>0</v>
      </c>
      <c r="AT50" s="40">
        <v>0</v>
      </c>
      <c r="AU50" s="40">
        <v>0</v>
      </c>
      <c r="AV50" s="40">
        <f t="shared" si="36"/>
        <v>0</v>
      </c>
      <c r="AW50" s="40">
        <f t="shared" si="37"/>
        <v>0</v>
      </c>
      <c r="AX50" s="48"/>
      <c r="AY50" s="48">
        <v>0</v>
      </c>
      <c r="AZ50" s="77">
        <f t="shared" si="38"/>
        <v>1</v>
      </c>
      <c r="BA50" s="48"/>
      <c r="BB50" s="48"/>
      <c r="BC50" s="48"/>
      <c r="BD50" s="34"/>
      <c r="BE50" s="34"/>
      <c r="BF50" s="34"/>
      <c r="BG50" s="34"/>
      <c r="BH50" s="34"/>
      <c r="BI50" s="34"/>
      <c r="BJ50" s="34"/>
      <c r="BK50" s="34"/>
      <c r="BL50" s="34"/>
      <c r="BM50" s="34"/>
      <c r="BN50" s="34"/>
      <c r="BO50" s="34"/>
      <c r="BP50" s="34"/>
      <c r="BQ50" s="34"/>
    </row>
    <row r="51" spans="1:69" ht="18" customHeight="1">
      <c r="A51" s="38" t="s">
        <v>545</v>
      </c>
      <c r="B51" s="27" t="s">
        <v>24</v>
      </c>
      <c r="C51" s="27" t="s">
        <v>367</v>
      </c>
      <c r="D51" s="27">
        <v>300000</v>
      </c>
      <c r="E51" s="27" t="s">
        <v>688</v>
      </c>
      <c r="F51" s="27" t="s">
        <v>689</v>
      </c>
      <c r="G51" s="27">
        <v>2</v>
      </c>
      <c r="H51" s="28">
        <v>1</v>
      </c>
      <c r="I51" s="28">
        <v>4</v>
      </c>
      <c r="J51" s="27" t="s">
        <v>192</v>
      </c>
      <c r="K51" s="64">
        <v>18679356.239999998</v>
      </c>
      <c r="L51" s="29"/>
      <c r="M51" s="27" t="s">
        <v>2330</v>
      </c>
      <c r="N51" s="57">
        <v>0.25</v>
      </c>
      <c r="O51" s="58"/>
      <c r="P51" s="58"/>
      <c r="Q51" s="27"/>
      <c r="R51" s="27"/>
      <c r="S51" s="58"/>
      <c r="T51" s="58"/>
      <c r="U51" s="58"/>
      <c r="V51" s="58"/>
      <c r="W51" s="58"/>
      <c r="X51" s="27"/>
      <c r="Y51" s="27"/>
      <c r="Z51" s="30">
        <f t="shared" si="20"/>
        <v>0</v>
      </c>
      <c r="AA51" s="30">
        <f t="shared" si="21"/>
        <v>0</v>
      </c>
      <c r="AB51" s="30">
        <f t="shared" si="22"/>
        <v>0</v>
      </c>
      <c r="AC51" s="30">
        <f t="shared" si="23"/>
        <v>1</v>
      </c>
      <c r="AD51" s="30">
        <f t="shared" si="24"/>
        <v>0</v>
      </c>
      <c r="AE51" s="30">
        <f t="shared" si="25"/>
        <v>0</v>
      </c>
      <c r="AF51" s="30">
        <f t="shared" si="26"/>
        <v>0</v>
      </c>
      <c r="AG51" s="30">
        <f t="shared" si="27"/>
        <v>0</v>
      </c>
      <c r="AH51" s="30">
        <f t="shared" si="28"/>
        <v>4</v>
      </c>
      <c r="AI51" s="31">
        <f t="shared" si="29"/>
        <v>0</v>
      </c>
      <c r="AJ51" s="27">
        <f t="shared" si="30"/>
        <v>0</v>
      </c>
      <c r="AK51" s="27">
        <f t="shared" si="31"/>
        <v>0</v>
      </c>
      <c r="AL51" s="27">
        <f t="shared" si="32"/>
        <v>0</v>
      </c>
      <c r="AM51" s="27">
        <f t="shared" si="33"/>
        <v>1</v>
      </c>
      <c r="AN51" s="28">
        <f t="shared" si="34"/>
        <v>0</v>
      </c>
      <c r="AO51" s="45">
        <v>0.25</v>
      </c>
      <c r="AP51" s="41">
        <f t="shared" si="35"/>
        <v>0</v>
      </c>
      <c r="AQ51" s="48"/>
      <c r="AR51" s="40">
        <v>0</v>
      </c>
      <c r="AS51" s="40">
        <v>0</v>
      </c>
      <c r="AT51" s="40">
        <v>0</v>
      </c>
      <c r="AU51" s="40">
        <v>0</v>
      </c>
      <c r="AV51" s="40">
        <f t="shared" si="36"/>
        <v>0</v>
      </c>
      <c r="AW51" s="40">
        <f t="shared" si="37"/>
        <v>0</v>
      </c>
      <c r="AX51" s="48"/>
      <c r="AY51" s="48">
        <v>0</v>
      </c>
      <c r="AZ51" s="77">
        <f t="shared" si="38"/>
        <v>1</v>
      </c>
      <c r="BA51" s="48"/>
      <c r="BB51" s="48"/>
      <c r="BC51" s="48"/>
      <c r="BD51" s="34"/>
      <c r="BE51" s="34"/>
      <c r="BF51" s="34"/>
      <c r="BG51" s="34"/>
      <c r="BH51" s="34"/>
      <c r="BI51" s="34"/>
      <c r="BJ51" s="34"/>
      <c r="BK51" s="34"/>
      <c r="BL51" s="34"/>
      <c r="BM51" s="34"/>
      <c r="BN51" s="34"/>
      <c r="BO51" s="34"/>
      <c r="BP51" s="34"/>
      <c r="BQ51" s="34"/>
    </row>
    <row r="52" spans="1:69" ht="18" customHeight="1">
      <c r="A52" s="38" t="s">
        <v>545</v>
      </c>
      <c r="B52" s="27" t="s">
        <v>24</v>
      </c>
      <c r="C52" s="27" t="s">
        <v>372</v>
      </c>
      <c r="D52" s="27">
        <v>125639</v>
      </c>
      <c r="E52" s="27" t="s">
        <v>691</v>
      </c>
      <c r="F52" s="27" t="s">
        <v>692</v>
      </c>
      <c r="G52" s="27">
        <v>2</v>
      </c>
      <c r="H52" s="28">
        <v>1</v>
      </c>
      <c r="I52" s="28">
        <v>3</v>
      </c>
      <c r="J52" s="27" t="s">
        <v>581</v>
      </c>
      <c r="K52" s="64">
        <v>16697503.52</v>
      </c>
      <c r="L52" s="29"/>
      <c r="M52" s="27" t="s">
        <v>2330</v>
      </c>
      <c r="N52" s="57">
        <v>0.38</v>
      </c>
      <c r="O52" s="58"/>
      <c r="P52" s="58"/>
      <c r="Q52" s="27"/>
      <c r="R52" s="27"/>
      <c r="S52" s="58"/>
      <c r="T52" s="58"/>
      <c r="U52" s="58"/>
      <c r="V52" s="58"/>
      <c r="W52" s="58"/>
      <c r="X52" s="27"/>
      <c r="Y52" s="27"/>
      <c r="Z52" s="30">
        <f t="shared" si="20"/>
        <v>0</v>
      </c>
      <c r="AA52" s="30">
        <f t="shared" si="21"/>
        <v>0</v>
      </c>
      <c r="AB52" s="30">
        <f t="shared" si="22"/>
        <v>0</v>
      </c>
      <c r="AC52" s="30">
        <f t="shared" si="23"/>
        <v>1</v>
      </c>
      <c r="AD52" s="30">
        <f t="shared" si="24"/>
        <v>0</v>
      </c>
      <c r="AE52" s="30">
        <f t="shared" si="25"/>
        <v>0</v>
      </c>
      <c r="AF52" s="30">
        <f t="shared" si="26"/>
        <v>0</v>
      </c>
      <c r="AG52" s="30">
        <f t="shared" si="27"/>
        <v>0</v>
      </c>
      <c r="AH52" s="30">
        <f t="shared" si="28"/>
        <v>3</v>
      </c>
      <c r="AI52" s="31">
        <f t="shared" si="29"/>
        <v>0</v>
      </c>
      <c r="AJ52" s="27">
        <f t="shared" si="30"/>
        <v>0</v>
      </c>
      <c r="AK52" s="27">
        <f t="shared" si="31"/>
        <v>0</v>
      </c>
      <c r="AL52" s="27">
        <f t="shared" si="32"/>
        <v>0</v>
      </c>
      <c r="AM52" s="27">
        <f t="shared" si="33"/>
        <v>1</v>
      </c>
      <c r="AN52" s="28">
        <f t="shared" si="34"/>
        <v>0</v>
      </c>
      <c r="AO52" s="45">
        <v>0.38</v>
      </c>
      <c r="AP52" s="41">
        <f t="shared" si="35"/>
        <v>0</v>
      </c>
      <c r="AQ52" s="48"/>
      <c r="AR52" s="40">
        <v>0</v>
      </c>
      <c r="AS52" s="40">
        <v>0</v>
      </c>
      <c r="AT52" s="40">
        <v>0</v>
      </c>
      <c r="AU52" s="40">
        <v>0</v>
      </c>
      <c r="AV52" s="40">
        <f t="shared" si="36"/>
        <v>0</v>
      </c>
      <c r="AW52" s="40">
        <f t="shared" si="37"/>
        <v>0</v>
      </c>
      <c r="AX52" s="48"/>
      <c r="AY52" s="48">
        <v>0</v>
      </c>
      <c r="AZ52" s="77">
        <f t="shared" si="38"/>
        <v>1</v>
      </c>
      <c r="BA52" s="48"/>
      <c r="BB52" s="48"/>
      <c r="BC52" s="48"/>
      <c r="BD52" s="34"/>
      <c r="BE52" s="34"/>
      <c r="BF52" s="34"/>
      <c r="BG52" s="34"/>
      <c r="BH52" s="34"/>
      <c r="BI52" s="34"/>
      <c r="BJ52" s="34"/>
      <c r="BK52" s="34"/>
      <c r="BL52" s="34"/>
      <c r="BM52" s="34"/>
      <c r="BN52" s="34"/>
      <c r="BO52" s="34"/>
      <c r="BP52" s="34"/>
      <c r="BQ52" s="34"/>
    </row>
    <row r="53" spans="1:69" ht="18" customHeight="1">
      <c r="A53" s="38" t="s">
        <v>545</v>
      </c>
      <c r="B53" s="27" t="s">
        <v>25</v>
      </c>
      <c r="C53" s="27" t="s">
        <v>693</v>
      </c>
      <c r="D53" s="27">
        <v>501259</v>
      </c>
      <c r="E53" s="27" t="s">
        <v>694</v>
      </c>
      <c r="F53" s="27" t="s">
        <v>695</v>
      </c>
      <c r="G53" s="27">
        <v>1</v>
      </c>
      <c r="H53" s="28">
        <v>1</v>
      </c>
      <c r="I53" s="28">
        <v>4</v>
      </c>
      <c r="J53" s="27" t="s">
        <v>696</v>
      </c>
      <c r="K53" s="64">
        <v>29291757.984699998</v>
      </c>
      <c r="L53" s="29"/>
      <c r="M53" s="27" t="s">
        <v>2330</v>
      </c>
      <c r="N53" s="57">
        <v>0.3</v>
      </c>
      <c r="O53" s="58"/>
      <c r="P53" s="58"/>
      <c r="Q53" s="27"/>
      <c r="R53" s="27"/>
      <c r="S53" s="58"/>
      <c r="T53" s="58"/>
      <c r="U53" s="58"/>
      <c r="V53" s="58"/>
      <c r="W53" s="58"/>
      <c r="X53" s="27"/>
      <c r="Y53" s="27"/>
      <c r="Z53" s="30">
        <f t="shared" si="20"/>
        <v>0</v>
      </c>
      <c r="AA53" s="30">
        <f t="shared" si="21"/>
        <v>0</v>
      </c>
      <c r="AB53" s="30">
        <f t="shared" si="22"/>
        <v>0</v>
      </c>
      <c r="AC53" s="30">
        <f t="shared" si="23"/>
        <v>1</v>
      </c>
      <c r="AD53" s="30">
        <f t="shared" si="24"/>
        <v>0</v>
      </c>
      <c r="AE53" s="30">
        <f t="shared" si="25"/>
        <v>0</v>
      </c>
      <c r="AF53" s="30">
        <f t="shared" si="26"/>
        <v>0</v>
      </c>
      <c r="AG53" s="30">
        <f t="shared" si="27"/>
        <v>0</v>
      </c>
      <c r="AH53" s="30">
        <f t="shared" si="28"/>
        <v>4</v>
      </c>
      <c r="AI53" s="31">
        <f t="shared" si="29"/>
        <v>0</v>
      </c>
      <c r="AJ53" s="27">
        <f t="shared" si="30"/>
        <v>0</v>
      </c>
      <c r="AK53" s="27">
        <f t="shared" si="31"/>
        <v>0</v>
      </c>
      <c r="AL53" s="27">
        <f t="shared" si="32"/>
        <v>0</v>
      </c>
      <c r="AM53" s="27">
        <f t="shared" si="33"/>
        <v>1</v>
      </c>
      <c r="AN53" s="28">
        <f t="shared" si="34"/>
        <v>0</v>
      </c>
      <c r="AO53" s="45">
        <v>0.3</v>
      </c>
      <c r="AP53" s="41">
        <f t="shared" si="35"/>
        <v>0</v>
      </c>
      <c r="AQ53" s="48"/>
      <c r="AR53" s="40">
        <v>0</v>
      </c>
      <c r="AS53" s="40">
        <v>0</v>
      </c>
      <c r="AT53" s="40">
        <v>0</v>
      </c>
      <c r="AU53" s="40">
        <v>0</v>
      </c>
      <c r="AV53" s="40">
        <f t="shared" si="36"/>
        <v>0</v>
      </c>
      <c r="AW53" s="40">
        <f t="shared" si="37"/>
        <v>0</v>
      </c>
      <c r="AX53" s="48"/>
      <c r="AY53" s="48">
        <v>0</v>
      </c>
      <c r="AZ53" s="77">
        <f t="shared" si="38"/>
        <v>1</v>
      </c>
      <c r="BA53" s="48"/>
      <c r="BB53" s="48"/>
      <c r="BC53" s="48"/>
      <c r="BD53" s="34"/>
      <c r="BE53" s="34"/>
      <c r="BF53" s="34"/>
      <c r="BG53" s="34"/>
      <c r="BH53" s="34"/>
      <c r="BI53" s="34"/>
      <c r="BJ53" s="34"/>
      <c r="BK53" s="34"/>
      <c r="BL53" s="34"/>
      <c r="BM53" s="34"/>
      <c r="BN53" s="34"/>
      <c r="BO53" s="34"/>
      <c r="BP53" s="34"/>
      <c r="BQ53" s="34"/>
    </row>
    <row r="54" spans="1:69" ht="18" customHeight="1">
      <c r="A54" s="38" t="s">
        <v>545</v>
      </c>
      <c r="B54" s="27" t="s">
        <v>25</v>
      </c>
      <c r="C54" s="27" t="s">
        <v>382</v>
      </c>
      <c r="D54" s="27">
        <v>113033</v>
      </c>
      <c r="E54" s="27" t="s">
        <v>698</v>
      </c>
      <c r="F54" s="27" t="s">
        <v>699</v>
      </c>
      <c r="G54" s="27">
        <v>4</v>
      </c>
      <c r="H54" s="28">
        <v>1</v>
      </c>
      <c r="I54" s="28">
        <v>3</v>
      </c>
      <c r="J54" s="27" t="s">
        <v>700</v>
      </c>
      <c r="K54" s="64">
        <v>10580022.831897475</v>
      </c>
      <c r="L54" s="29"/>
      <c r="M54" s="27" t="s">
        <v>2330</v>
      </c>
      <c r="N54" s="57">
        <v>0.55000000000000004</v>
      </c>
      <c r="O54" s="58"/>
      <c r="P54" s="58"/>
      <c r="Q54" s="27"/>
      <c r="R54" s="27"/>
      <c r="S54" s="58"/>
      <c r="T54" s="58"/>
      <c r="U54" s="58"/>
      <c r="V54" s="58"/>
      <c r="W54" s="58"/>
      <c r="X54" s="27"/>
      <c r="Y54" s="27"/>
      <c r="Z54" s="30">
        <f t="shared" si="20"/>
        <v>0</v>
      </c>
      <c r="AA54" s="30">
        <f t="shared" si="21"/>
        <v>0</v>
      </c>
      <c r="AB54" s="30">
        <f t="shared" si="22"/>
        <v>0</v>
      </c>
      <c r="AC54" s="30">
        <f t="shared" si="23"/>
        <v>1</v>
      </c>
      <c r="AD54" s="30">
        <f t="shared" si="24"/>
        <v>0</v>
      </c>
      <c r="AE54" s="30">
        <f t="shared" si="25"/>
        <v>0</v>
      </c>
      <c r="AF54" s="30">
        <f t="shared" si="26"/>
        <v>0</v>
      </c>
      <c r="AG54" s="30">
        <f t="shared" si="27"/>
        <v>0</v>
      </c>
      <c r="AH54" s="30">
        <f t="shared" si="28"/>
        <v>3</v>
      </c>
      <c r="AI54" s="31">
        <f t="shared" si="29"/>
        <v>0</v>
      </c>
      <c r="AJ54" s="27">
        <f t="shared" si="30"/>
        <v>0</v>
      </c>
      <c r="AK54" s="27">
        <f t="shared" si="31"/>
        <v>0</v>
      </c>
      <c r="AL54" s="27">
        <f t="shared" si="32"/>
        <v>0</v>
      </c>
      <c r="AM54" s="27">
        <f t="shared" si="33"/>
        <v>1</v>
      </c>
      <c r="AN54" s="28">
        <f t="shared" si="34"/>
        <v>0</v>
      </c>
      <c r="AO54" s="45">
        <v>0.55000000000000004</v>
      </c>
      <c r="AP54" s="41">
        <f t="shared" si="35"/>
        <v>0</v>
      </c>
      <c r="AQ54" s="48"/>
      <c r="AR54" s="40">
        <v>0</v>
      </c>
      <c r="AS54" s="40">
        <v>0</v>
      </c>
      <c r="AT54" s="40">
        <v>0</v>
      </c>
      <c r="AU54" s="40">
        <v>0</v>
      </c>
      <c r="AV54" s="40">
        <f t="shared" si="36"/>
        <v>0</v>
      </c>
      <c r="AW54" s="40">
        <f t="shared" si="37"/>
        <v>0</v>
      </c>
      <c r="AX54" s="48"/>
      <c r="AY54" s="77">
        <f>H54</f>
        <v>1</v>
      </c>
      <c r="AZ54" s="48"/>
      <c r="BA54" s="48"/>
      <c r="BB54" s="48"/>
      <c r="BC54" s="48"/>
      <c r="BD54" s="34"/>
      <c r="BE54" s="34"/>
      <c r="BF54" s="34"/>
      <c r="BG54" s="34"/>
      <c r="BH54" s="34"/>
      <c r="BI54" s="34"/>
      <c r="BJ54" s="34"/>
      <c r="BK54" s="34"/>
      <c r="BL54" s="34"/>
      <c r="BM54" s="34"/>
      <c r="BN54" s="34"/>
      <c r="BO54" s="34"/>
      <c r="BP54" s="34"/>
      <c r="BQ54" s="34"/>
    </row>
    <row r="55" spans="1:69" ht="18" customHeight="1">
      <c r="A55" s="38" t="s">
        <v>545</v>
      </c>
      <c r="B55" s="27" t="s">
        <v>25</v>
      </c>
      <c r="C55" s="27" t="s">
        <v>382</v>
      </c>
      <c r="D55" s="27">
        <v>113107</v>
      </c>
      <c r="E55" s="27" t="s">
        <v>701</v>
      </c>
      <c r="F55" s="27" t="s">
        <v>702</v>
      </c>
      <c r="G55" s="27">
        <v>4</v>
      </c>
      <c r="H55" s="28">
        <v>1</v>
      </c>
      <c r="I55" s="28">
        <v>4</v>
      </c>
      <c r="J55" s="27" t="s">
        <v>703</v>
      </c>
      <c r="K55" s="64">
        <v>10240762.831897477</v>
      </c>
      <c r="L55" s="29"/>
      <c r="M55" s="27" t="s">
        <v>2330</v>
      </c>
      <c r="N55" s="57">
        <v>0.45</v>
      </c>
      <c r="O55" s="58"/>
      <c r="P55" s="58"/>
      <c r="Q55" s="27"/>
      <c r="R55" s="27"/>
      <c r="S55" s="58"/>
      <c r="T55" s="58"/>
      <c r="U55" s="58"/>
      <c r="V55" s="58"/>
      <c r="W55" s="58"/>
      <c r="X55" s="27"/>
      <c r="Y55" s="27"/>
      <c r="Z55" s="30">
        <f t="shared" si="20"/>
        <v>0</v>
      </c>
      <c r="AA55" s="30">
        <f t="shared" si="21"/>
        <v>0</v>
      </c>
      <c r="AB55" s="30">
        <f t="shared" si="22"/>
        <v>0</v>
      </c>
      <c r="AC55" s="30">
        <f t="shared" si="23"/>
        <v>1</v>
      </c>
      <c r="AD55" s="30">
        <f t="shared" si="24"/>
        <v>0</v>
      </c>
      <c r="AE55" s="30">
        <f t="shared" si="25"/>
        <v>0</v>
      </c>
      <c r="AF55" s="30">
        <f t="shared" si="26"/>
        <v>0</v>
      </c>
      <c r="AG55" s="30">
        <f t="shared" si="27"/>
        <v>0</v>
      </c>
      <c r="AH55" s="30">
        <f t="shared" si="28"/>
        <v>4</v>
      </c>
      <c r="AI55" s="31">
        <f t="shared" si="29"/>
        <v>0</v>
      </c>
      <c r="AJ55" s="27">
        <f t="shared" si="30"/>
        <v>0</v>
      </c>
      <c r="AK55" s="27">
        <f t="shared" si="31"/>
        <v>0</v>
      </c>
      <c r="AL55" s="27">
        <f t="shared" si="32"/>
        <v>0</v>
      </c>
      <c r="AM55" s="27">
        <f t="shared" si="33"/>
        <v>1</v>
      </c>
      <c r="AN55" s="28">
        <f t="shared" si="34"/>
        <v>0</v>
      </c>
      <c r="AO55" s="45">
        <v>0.45</v>
      </c>
      <c r="AP55" s="41">
        <f t="shared" si="35"/>
        <v>0</v>
      </c>
      <c r="AQ55" s="48"/>
      <c r="AR55" s="40">
        <v>0</v>
      </c>
      <c r="AS55" s="40">
        <v>0</v>
      </c>
      <c r="AT55" s="40">
        <v>0</v>
      </c>
      <c r="AU55" s="40">
        <v>0</v>
      </c>
      <c r="AV55" s="40">
        <f t="shared" si="36"/>
        <v>0</v>
      </c>
      <c r="AW55" s="40">
        <f t="shared" si="37"/>
        <v>0</v>
      </c>
      <c r="AX55" s="48"/>
      <c r="AY55" s="48">
        <v>0</v>
      </c>
      <c r="AZ55" s="77">
        <f>H55</f>
        <v>1</v>
      </c>
      <c r="BA55" s="48"/>
      <c r="BB55" s="48"/>
      <c r="BC55" s="48"/>
      <c r="BD55" s="34"/>
      <c r="BE55" s="34"/>
      <c r="BF55" s="34"/>
      <c r="BG55" s="34"/>
      <c r="BH55" s="34"/>
      <c r="BI55" s="34"/>
      <c r="BJ55" s="34"/>
      <c r="BK55" s="34"/>
      <c r="BL55" s="34"/>
      <c r="BM55" s="34"/>
      <c r="BN55" s="34"/>
      <c r="BO55" s="34"/>
      <c r="BP55" s="34"/>
      <c r="BQ55" s="34"/>
    </row>
    <row r="56" spans="1:69" ht="18" customHeight="1">
      <c r="A56" s="38" t="s">
        <v>545</v>
      </c>
      <c r="B56" s="27" t="s">
        <v>25</v>
      </c>
      <c r="C56" s="27" t="s">
        <v>382</v>
      </c>
      <c r="D56" s="27">
        <v>112358</v>
      </c>
      <c r="E56" s="27" t="s">
        <v>704</v>
      </c>
      <c r="F56" s="27" t="s">
        <v>705</v>
      </c>
      <c r="G56" s="27">
        <v>5</v>
      </c>
      <c r="H56" s="28">
        <v>1</v>
      </c>
      <c r="I56" s="28">
        <v>4</v>
      </c>
      <c r="J56" s="27" t="s">
        <v>706</v>
      </c>
      <c r="K56" s="64">
        <v>14849440.7976308</v>
      </c>
      <c r="L56" s="29"/>
      <c r="M56" s="27" t="s">
        <v>2330</v>
      </c>
      <c r="N56" s="57">
        <v>0.45</v>
      </c>
      <c r="O56" s="58"/>
      <c r="P56" s="58"/>
      <c r="Q56" s="27"/>
      <c r="R56" s="27"/>
      <c r="S56" s="58"/>
      <c r="T56" s="58"/>
      <c r="U56" s="58"/>
      <c r="V56" s="58"/>
      <c r="W56" s="58"/>
      <c r="X56" s="27"/>
      <c r="Y56" s="27"/>
      <c r="Z56" s="30">
        <f t="shared" si="20"/>
        <v>0</v>
      </c>
      <c r="AA56" s="30">
        <f t="shared" si="21"/>
        <v>0</v>
      </c>
      <c r="AB56" s="30">
        <f t="shared" si="22"/>
        <v>0</v>
      </c>
      <c r="AC56" s="30">
        <f t="shared" si="23"/>
        <v>1</v>
      </c>
      <c r="AD56" s="30">
        <f t="shared" si="24"/>
        <v>0</v>
      </c>
      <c r="AE56" s="30">
        <f t="shared" si="25"/>
        <v>0</v>
      </c>
      <c r="AF56" s="30">
        <f t="shared" si="26"/>
        <v>0</v>
      </c>
      <c r="AG56" s="30">
        <f t="shared" si="27"/>
        <v>0</v>
      </c>
      <c r="AH56" s="30">
        <f t="shared" si="28"/>
        <v>4</v>
      </c>
      <c r="AI56" s="31">
        <f t="shared" si="29"/>
        <v>0</v>
      </c>
      <c r="AJ56" s="27">
        <f t="shared" si="30"/>
        <v>0</v>
      </c>
      <c r="AK56" s="27">
        <f t="shared" si="31"/>
        <v>0</v>
      </c>
      <c r="AL56" s="27">
        <f t="shared" si="32"/>
        <v>0</v>
      </c>
      <c r="AM56" s="27">
        <f t="shared" si="33"/>
        <v>1</v>
      </c>
      <c r="AN56" s="28">
        <f t="shared" si="34"/>
        <v>0</v>
      </c>
      <c r="AO56" s="45">
        <v>0.45</v>
      </c>
      <c r="AP56" s="41">
        <f t="shared" si="35"/>
        <v>0</v>
      </c>
      <c r="AQ56" s="48"/>
      <c r="AR56" s="40">
        <v>0</v>
      </c>
      <c r="AS56" s="40">
        <v>0</v>
      </c>
      <c r="AT56" s="40">
        <v>0</v>
      </c>
      <c r="AU56" s="40">
        <v>0</v>
      </c>
      <c r="AV56" s="40">
        <f t="shared" si="36"/>
        <v>0</v>
      </c>
      <c r="AW56" s="40">
        <f t="shared" si="37"/>
        <v>0</v>
      </c>
      <c r="AX56" s="48"/>
      <c r="AY56" s="48">
        <v>0</v>
      </c>
      <c r="AZ56" s="77">
        <f>H56</f>
        <v>1</v>
      </c>
      <c r="BA56" s="48"/>
      <c r="BB56" s="48"/>
      <c r="BC56" s="48"/>
      <c r="BD56" s="34"/>
      <c r="BE56" s="34"/>
      <c r="BF56" s="34"/>
      <c r="BG56" s="34"/>
      <c r="BH56" s="34"/>
      <c r="BI56" s="34"/>
      <c r="BJ56" s="34"/>
      <c r="BK56" s="34"/>
      <c r="BL56" s="34"/>
      <c r="BM56" s="34"/>
      <c r="BN56" s="34"/>
      <c r="BO56" s="34"/>
      <c r="BP56" s="34"/>
      <c r="BQ56" s="34"/>
    </row>
    <row r="57" spans="1:69" ht="18" customHeight="1">
      <c r="A57" s="38" t="s">
        <v>545</v>
      </c>
      <c r="B57" s="27" t="s">
        <v>25</v>
      </c>
      <c r="C57" s="27" t="s">
        <v>388</v>
      </c>
      <c r="D57" s="27">
        <v>113214</v>
      </c>
      <c r="E57" s="27" t="s">
        <v>707</v>
      </c>
      <c r="F57" s="27" t="s">
        <v>708</v>
      </c>
      <c r="G57" s="27">
        <v>0</v>
      </c>
      <c r="H57" s="28">
        <v>1</v>
      </c>
      <c r="I57" s="28">
        <v>2</v>
      </c>
      <c r="J57" s="27" t="s">
        <v>709</v>
      </c>
      <c r="K57" s="64">
        <v>10114683.146746</v>
      </c>
      <c r="L57" s="29"/>
      <c r="M57" s="27" t="s">
        <v>2330</v>
      </c>
      <c r="N57" s="57">
        <v>5.0500000000000003E-2</v>
      </c>
      <c r="O57" s="58"/>
      <c r="P57" s="58"/>
      <c r="Q57" s="27"/>
      <c r="R57" s="27"/>
      <c r="S57" s="58"/>
      <c r="T57" s="58"/>
      <c r="U57" s="58"/>
      <c r="V57" s="58"/>
      <c r="W57" s="58"/>
      <c r="X57" s="27"/>
      <c r="Y57" s="27"/>
      <c r="Z57" s="30">
        <f t="shared" si="20"/>
        <v>0</v>
      </c>
      <c r="AA57" s="30">
        <f t="shared" si="21"/>
        <v>0</v>
      </c>
      <c r="AB57" s="30">
        <f t="shared" si="22"/>
        <v>0</v>
      </c>
      <c r="AC57" s="30">
        <f t="shared" si="23"/>
        <v>1</v>
      </c>
      <c r="AD57" s="30">
        <f t="shared" si="24"/>
        <v>0</v>
      </c>
      <c r="AE57" s="30">
        <f t="shared" si="25"/>
        <v>0</v>
      </c>
      <c r="AF57" s="30">
        <f t="shared" si="26"/>
        <v>0</v>
      </c>
      <c r="AG57" s="30">
        <f t="shared" si="27"/>
        <v>0</v>
      </c>
      <c r="AH57" s="30">
        <f t="shared" si="28"/>
        <v>2</v>
      </c>
      <c r="AI57" s="31">
        <f t="shared" si="29"/>
        <v>0</v>
      </c>
      <c r="AJ57" s="27">
        <f t="shared" si="30"/>
        <v>0</v>
      </c>
      <c r="AK57" s="27">
        <f t="shared" si="31"/>
        <v>0</v>
      </c>
      <c r="AL57" s="27">
        <f t="shared" si="32"/>
        <v>0</v>
      </c>
      <c r="AM57" s="27">
        <f t="shared" si="33"/>
        <v>1</v>
      </c>
      <c r="AN57" s="28">
        <f t="shared" si="34"/>
        <v>0</v>
      </c>
      <c r="AO57" s="45">
        <v>5.0500000000000003E-2</v>
      </c>
      <c r="AP57" s="41">
        <f t="shared" si="35"/>
        <v>0</v>
      </c>
      <c r="AQ57" s="48"/>
      <c r="AR57" s="40">
        <v>0</v>
      </c>
      <c r="AS57" s="40">
        <v>0</v>
      </c>
      <c r="AT57" s="40">
        <v>0</v>
      </c>
      <c r="AU57" s="40">
        <v>0</v>
      </c>
      <c r="AV57" s="40">
        <f t="shared" si="36"/>
        <v>0</v>
      </c>
      <c r="AW57" s="40">
        <f t="shared" si="37"/>
        <v>0</v>
      </c>
      <c r="AX57" s="48"/>
      <c r="AY57" s="48">
        <v>0</v>
      </c>
      <c r="AZ57" s="77">
        <f>H57</f>
        <v>1</v>
      </c>
      <c r="BA57" s="48"/>
      <c r="BB57" s="48"/>
      <c r="BC57" s="48"/>
      <c r="BD57" s="34"/>
      <c r="BE57" s="34"/>
      <c r="BF57" s="34"/>
      <c r="BG57" s="34"/>
      <c r="BH57" s="34"/>
      <c r="BI57" s="34"/>
      <c r="BJ57" s="34"/>
      <c r="BK57" s="34"/>
      <c r="BL57" s="34"/>
      <c r="BM57" s="34"/>
      <c r="BN57" s="34"/>
      <c r="BO57" s="34"/>
      <c r="BP57" s="34"/>
      <c r="BQ57" s="34"/>
    </row>
    <row r="58" spans="1:69" ht="18" customHeight="1">
      <c r="A58" s="38" t="s">
        <v>545</v>
      </c>
      <c r="B58" s="27" t="s">
        <v>25</v>
      </c>
      <c r="C58" s="27" t="s">
        <v>388</v>
      </c>
      <c r="D58" s="27">
        <v>113356</v>
      </c>
      <c r="E58" s="27" t="s">
        <v>712</v>
      </c>
      <c r="F58" s="27" t="s">
        <v>393</v>
      </c>
      <c r="G58" s="27">
        <v>0</v>
      </c>
      <c r="H58" s="28">
        <v>1</v>
      </c>
      <c r="I58" s="28">
        <v>2</v>
      </c>
      <c r="J58" s="27" t="s">
        <v>709</v>
      </c>
      <c r="K58" s="64">
        <v>10114683.146746</v>
      </c>
      <c r="L58" s="29"/>
      <c r="M58" s="27" t="s">
        <v>2330</v>
      </c>
      <c r="N58" s="57">
        <v>0.55000000000000004</v>
      </c>
      <c r="O58" s="58"/>
      <c r="P58" s="58"/>
      <c r="Q58" s="27"/>
      <c r="R58" s="27"/>
      <c r="S58" s="58"/>
      <c r="T58" s="58"/>
      <c r="U58" s="58"/>
      <c r="V58" s="58"/>
      <c r="W58" s="58"/>
      <c r="X58" s="27"/>
      <c r="Y58" s="27"/>
      <c r="Z58" s="30">
        <f t="shared" si="20"/>
        <v>0</v>
      </c>
      <c r="AA58" s="30">
        <f t="shared" si="21"/>
        <v>0</v>
      </c>
      <c r="AB58" s="30">
        <f t="shared" si="22"/>
        <v>0</v>
      </c>
      <c r="AC58" s="30">
        <f t="shared" si="23"/>
        <v>1</v>
      </c>
      <c r="AD58" s="30">
        <f t="shared" si="24"/>
        <v>0</v>
      </c>
      <c r="AE58" s="30">
        <f t="shared" si="25"/>
        <v>0</v>
      </c>
      <c r="AF58" s="30">
        <f t="shared" si="26"/>
        <v>0</v>
      </c>
      <c r="AG58" s="30">
        <f t="shared" si="27"/>
        <v>0</v>
      </c>
      <c r="AH58" s="30">
        <f t="shared" si="28"/>
        <v>2</v>
      </c>
      <c r="AI58" s="31">
        <f t="shared" si="29"/>
        <v>0</v>
      </c>
      <c r="AJ58" s="27">
        <f t="shared" si="30"/>
        <v>0</v>
      </c>
      <c r="AK58" s="27">
        <f t="shared" si="31"/>
        <v>0</v>
      </c>
      <c r="AL58" s="27">
        <f t="shared" si="32"/>
        <v>0</v>
      </c>
      <c r="AM58" s="27">
        <f t="shared" si="33"/>
        <v>1</v>
      </c>
      <c r="AN58" s="28">
        <f t="shared" si="34"/>
        <v>0</v>
      </c>
      <c r="AO58" s="45">
        <v>0.55000000000000004</v>
      </c>
      <c r="AP58" s="41">
        <f t="shared" si="35"/>
        <v>0</v>
      </c>
      <c r="AQ58" s="48"/>
      <c r="AR58" s="40">
        <v>0</v>
      </c>
      <c r="AS58" s="40">
        <v>0</v>
      </c>
      <c r="AT58" s="40">
        <v>0</v>
      </c>
      <c r="AU58" s="40">
        <v>0</v>
      </c>
      <c r="AV58" s="40">
        <f t="shared" si="36"/>
        <v>0</v>
      </c>
      <c r="AW58" s="40">
        <f t="shared" si="37"/>
        <v>0</v>
      </c>
      <c r="AX58" s="48"/>
      <c r="AY58" s="48">
        <v>0</v>
      </c>
      <c r="AZ58" s="77">
        <f>H58</f>
        <v>1</v>
      </c>
      <c r="BA58" s="48"/>
      <c r="BB58" s="48"/>
      <c r="BC58" s="48"/>
      <c r="BD58" s="34"/>
      <c r="BE58" s="34"/>
      <c r="BF58" s="34"/>
      <c r="BG58" s="34"/>
      <c r="BH58" s="34"/>
      <c r="BI58" s="34"/>
      <c r="BJ58" s="34"/>
      <c r="BK58" s="34"/>
      <c r="BL58" s="34"/>
      <c r="BM58" s="34"/>
      <c r="BN58" s="34"/>
      <c r="BO58" s="34"/>
      <c r="BP58" s="34"/>
      <c r="BQ58" s="34"/>
    </row>
    <row r="59" spans="1:69" ht="18" customHeight="1">
      <c r="A59" s="38" t="s">
        <v>545</v>
      </c>
      <c r="B59" s="27" t="s">
        <v>25</v>
      </c>
      <c r="C59" s="27" t="s">
        <v>713</v>
      </c>
      <c r="D59" s="27">
        <v>114142</v>
      </c>
      <c r="E59" s="27" t="s">
        <v>714</v>
      </c>
      <c r="F59" s="27" t="s">
        <v>715</v>
      </c>
      <c r="G59" s="27">
        <v>1</v>
      </c>
      <c r="H59" s="28">
        <v>1</v>
      </c>
      <c r="I59" s="28">
        <v>2</v>
      </c>
      <c r="J59" s="27" t="s">
        <v>656</v>
      </c>
      <c r="K59" s="64">
        <v>7538498.7560125794</v>
      </c>
      <c r="L59" s="29"/>
      <c r="M59" s="27" t="s">
        <v>185</v>
      </c>
      <c r="N59" s="57">
        <v>1</v>
      </c>
      <c r="O59" s="58"/>
      <c r="P59" s="58"/>
      <c r="Q59" s="27"/>
      <c r="R59" s="27"/>
      <c r="S59" s="58"/>
      <c r="T59" s="58"/>
      <c r="U59" s="58"/>
      <c r="V59" s="58"/>
      <c r="W59" s="58"/>
      <c r="X59" s="27"/>
      <c r="Y59" s="27"/>
      <c r="Z59" s="30">
        <f t="shared" si="20"/>
        <v>0</v>
      </c>
      <c r="AA59" s="30">
        <f t="shared" si="21"/>
        <v>0</v>
      </c>
      <c r="AB59" s="30">
        <f t="shared" si="22"/>
        <v>0</v>
      </c>
      <c r="AC59" s="30">
        <f t="shared" si="23"/>
        <v>0</v>
      </c>
      <c r="AD59" s="30">
        <f t="shared" si="24"/>
        <v>1</v>
      </c>
      <c r="AE59" s="30">
        <f t="shared" si="25"/>
        <v>0</v>
      </c>
      <c r="AF59" s="30">
        <f t="shared" si="26"/>
        <v>0</v>
      </c>
      <c r="AG59" s="30">
        <f t="shared" si="27"/>
        <v>0</v>
      </c>
      <c r="AH59" s="30">
        <f t="shared" si="28"/>
        <v>0</v>
      </c>
      <c r="AI59" s="31">
        <f t="shared" si="29"/>
        <v>2</v>
      </c>
      <c r="AJ59" s="27">
        <f t="shared" si="30"/>
        <v>0</v>
      </c>
      <c r="AK59" s="27">
        <f t="shared" si="31"/>
        <v>0</v>
      </c>
      <c r="AL59" s="27">
        <f t="shared" si="32"/>
        <v>0</v>
      </c>
      <c r="AM59" s="27">
        <f t="shared" si="33"/>
        <v>0</v>
      </c>
      <c r="AN59" s="28">
        <f t="shared" si="34"/>
        <v>1</v>
      </c>
      <c r="AO59" s="45">
        <v>1</v>
      </c>
      <c r="AP59" s="41">
        <f t="shared" si="35"/>
        <v>0</v>
      </c>
      <c r="AQ59" s="48">
        <v>6</v>
      </c>
      <c r="AR59" s="40">
        <v>0</v>
      </c>
      <c r="AS59" s="40">
        <v>0</v>
      </c>
      <c r="AT59" s="40">
        <v>0</v>
      </c>
      <c r="AU59" s="40">
        <v>0</v>
      </c>
      <c r="AV59" s="40">
        <f t="shared" si="36"/>
        <v>0</v>
      </c>
      <c r="AW59" s="40">
        <f t="shared" si="37"/>
        <v>1</v>
      </c>
      <c r="AX59" s="48"/>
      <c r="AY59" s="48"/>
      <c r="AZ59" s="48"/>
      <c r="BA59" s="48"/>
      <c r="BB59" s="48"/>
      <c r="BC59" s="48"/>
      <c r="BD59" s="34"/>
      <c r="BE59" s="34"/>
      <c r="BF59" s="34"/>
      <c r="BG59" s="34"/>
      <c r="BH59" s="34"/>
      <c r="BI59" s="34"/>
      <c r="BJ59" s="34"/>
      <c r="BK59" s="34"/>
      <c r="BL59" s="34"/>
      <c r="BM59" s="34"/>
      <c r="BN59" s="34"/>
      <c r="BO59" s="34"/>
      <c r="BP59" s="34"/>
      <c r="BQ59" s="34"/>
    </row>
    <row r="60" spans="1:69" ht="18" customHeight="1">
      <c r="A60" s="38" t="s">
        <v>545</v>
      </c>
      <c r="B60" s="27" t="s">
        <v>25</v>
      </c>
      <c r="C60" s="27" t="s">
        <v>713</v>
      </c>
      <c r="D60" s="27">
        <v>114296</v>
      </c>
      <c r="E60" s="27" t="s">
        <v>717</v>
      </c>
      <c r="F60" s="27" t="s">
        <v>718</v>
      </c>
      <c r="G60" s="27">
        <v>1</v>
      </c>
      <c r="H60" s="28">
        <v>1</v>
      </c>
      <c r="I60" s="28">
        <v>4</v>
      </c>
      <c r="J60" s="27" t="s">
        <v>719</v>
      </c>
      <c r="K60" s="64">
        <v>10174305.441249</v>
      </c>
      <c r="L60" s="29"/>
      <c r="M60" s="27" t="s">
        <v>2330</v>
      </c>
      <c r="N60" s="57">
        <v>0.6</v>
      </c>
      <c r="O60" s="58"/>
      <c r="P60" s="58"/>
      <c r="Q60" s="27"/>
      <c r="R60" s="27"/>
      <c r="S60" s="58"/>
      <c r="T60" s="58"/>
      <c r="U60" s="58"/>
      <c r="V60" s="58"/>
      <c r="W60" s="58"/>
      <c r="X60" s="27"/>
      <c r="Y60" s="27"/>
      <c r="Z60" s="30">
        <f t="shared" si="20"/>
        <v>0</v>
      </c>
      <c r="AA60" s="30">
        <f t="shared" si="21"/>
        <v>0</v>
      </c>
      <c r="AB60" s="30">
        <f t="shared" si="22"/>
        <v>0</v>
      </c>
      <c r="AC60" s="30">
        <f t="shared" si="23"/>
        <v>1</v>
      </c>
      <c r="AD60" s="30">
        <f t="shared" si="24"/>
        <v>0</v>
      </c>
      <c r="AE60" s="30">
        <f t="shared" si="25"/>
        <v>0</v>
      </c>
      <c r="AF60" s="30">
        <f t="shared" si="26"/>
        <v>0</v>
      </c>
      <c r="AG60" s="30">
        <f t="shared" si="27"/>
        <v>0</v>
      </c>
      <c r="AH60" s="30">
        <f t="shared" si="28"/>
        <v>4</v>
      </c>
      <c r="AI60" s="31">
        <f t="shared" si="29"/>
        <v>0</v>
      </c>
      <c r="AJ60" s="27">
        <f t="shared" si="30"/>
        <v>0</v>
      </c>
      <c r="AK60" s="27">
        <f t="shared" si="31"/>
        <v>0</v>
      </c>
      <c r="AL60" s="27">
        <f t="shared" si="32"/>
        <v>0</v>
      </c>
      <c r="AM60" s="27">
        <f t="shared" si="33"/>
        <v>1</v>
      </c>
      <c r="AN60" s="28">
        <f t="shared" si="34"/>
        <v>0</v>
      </c>
      <c r="AO60" s="45">
        <v>0.6</v>
      </c>
      <c r="AP60" s="41">
        <f t="shared" si="35"/>
        <v>0</v>
      </c>
      <c r="AQ60" s="48"/>
      <c r="AR60" s="40">
        <v>0</v>
      </c>
      <c r="AS60" s="40">
        <v>0</v>
      </c>
      <c r="AT60" s="40">
        <v>0</v>
      </c>
      <c r="AU60" s="40">
        <v>0</v>
      </c>
      <c r="AV60" s="40">
        <f t="shared" si="36"/>
        <v>0</v>
      </c>
      <c r="AW60" s="40">
        <f t="shared" si="37"/>
        <v>0</v>
      </c>
      <c r="AX60" s="48"/>
      <c r="AY60" s="77">
        <f>H60</f>
        <v>1</v>
      </c>
      <c r="AZ60" s="48"/>
      <c r="BA60" s="48"/>
      <c r="BB60" s="48"/>
      <c r="BC60" s="48"/>
      <c r="BD60" s="34"/>
      <c r="BE60" s="34"/>
      <c r="BF60" s="34"/>
      <c r="BG60" s="34"/>
      <c r="BH60" s="34"/>
      <c r="BI60" s="34"/>
      <c r="BJ60" s="34"/>
      <c r="BK60" s="34"/>
      <c r="BL60" s="34"/>
      <c r="BM60" s="34"/>
      <c r="BN60" s="34"/>
      <c r="BO60" s="34"/>
      <c r="BP60" s="34"/>
      <c r="BQ60" s="34"/>
    </row>
    <row r="61" spans="1:69" ht="18" customHeight="1">
      <c r="A61" s="38" t="s">
        <v>545</v>
      </c>
      <c r="B61" s="27" t="s">
        <v>26</v>
      </c>
      <c r="C61" s="27" t="s">
        <v>720</v>
      </c>
      <c r="D61" s="27">
        <v>500544</v>
      </c>
      <c r="E61" s="27" t="s">
        <v>721</v>
      </c>
      <c r="F61" s="27" t="s">
        <v>722</v>
      </c>
      <c r="G61" s="27">
        <v>1</v>
      </c>
      <c r="H61" s="28">
        <v>1</v>
      </c>
      <c r="I61" s="28">
        <v>4</v>
      </c>
      <c r="J61" s="27" t="s">
        <v>403</v>
      </c>
      <c r="K61" s="64">
        <v>19683914.120000001</v>
      </c>
      <c r="L61" s="29"/>
      <c r="M61" s="27" t="s">
        <v>2330</v>
      </c>
      <c r="N61" s="57">
        <v>0.2</v>
      </c>
      <c r="O61" s="58"/>
      <c r="P61" s="58"/>
      <c r="Q61" s="27"/>
      <c r="R61" s="27"/>
      <c r="S61" s="58"/>
      <c r="T61" s="58"/>
      <c r="U61" s="58"/>
      <c r="V61" s="58"/>
      <c r="W61" s="58"/>
      <c r="X61" s="27"/>
      <c r="Y61" s="27"/>
      <c r="Z61" s="30">
        <f t="shared" si="20"/>
        <v>0</v>
      </c>
      <c r="AA61" s="30">
        <f t="shared" si="21"/>
        <v>0</v>
      </c>
      <c r="AB61" s="30">
        <f t="shared" si="22"/>
        <v>0</v>
      </c>
      <c r="AC61" s="30">
        <f t="shared" si="23"/>
        <v>1</v>
      </c>
      <c r="AD61" s="30">
        <f t="shared" si="24"/>
        <v>0</v>
      </c>
      <c r="AE61" s="30">
        <f t="shared" si="25"/>
        <v>0</v>
      </c>
      <c r="AF61" s="30">
        <f t="shared" si="26"/>
        <v>0</v>
      </c>
      <c r="AG61" s="30">
        <f t="shared" si="27"/>
        <v>0</v>
      </c>
      <c r="AH61" s="30">
        <f t="shared" si="28"/>
        <v>4</v>
      </c>
      <c r="AI61" s="31">
        <f t="shared" si="29"/>
        <v>0</v>
      </c>
      <c r="AJ61" s="27">
        <f t="shared" si="30"/>
        <v>0</v>
      </c>
      <c r="AK61" s="27">
        <f t="shared" si="31"/>
        <v>0</v>
      </c>
      <c r="AL61" s="27">
        <f t="shared" si="32"/>
        <v>0</v>
      </c>
      <c r="AM61" s="27">
        <f t="shared" si="33"/>
        <v>1</v>
      </c>
      <c r="AN61" s="28">
        <f t="shared" si="34"/>
        <v>0</v>
      </c>
      <c r="AO61" s="45">
        <v>0.2</v>
      </c>
      <c r="AP61" s="41">
        <f t="shared" si="35"/>
        <v>0</v>
      </c>
      <c r="AQ61" s="48"/>
      <c r="AR61" s="40">
        <v>0</v>
      </c>
      <c r="AS61" s="40">
        <v>0</v>
      </c>
      <c r="AT61" s="40">
        <v>0</v>
      </c>
      <c r="AU61" s="40">
        <v>0</v>
      </c>
      <c r="AV61" s="40">
        <f t="shared" si="36"/>
        <v>0</v>
      </c>
      <c r="AW61" s="40">
        <f t="shared" si="37"/>
        <v>0</v>
      </c>
      <c r="AX61" s="48"/>
      <c r="AY61" s="48">
        <v>0</v>
      </c>
      <c r="AZ61" s="77">
        <f t="shared" ref="AZ61:AZ67" si="39">H61</f>
        <v>1</v>
      </c>
      <c r="BA61" s="48"/>
      <c r="BB61" s="48"/>
      <c r="BC61" s="48"/>
      <c r="BD61" s="34"/>
      <c r="BE61" s="34"/>
      <c r="BF61" s="34"/>
      <c r="BG61" s="34"/>
      <c r="BH61" s="34"/>
      <c r="BI61" s="34"/>
      <c r="BJ61" s="34"/>
      <c r="BK61" s="34"/>
      <c r="BL61" s="34"/>
      <c r="BM61" s="34"/>
      <c r="BN61" s="34"/>
      <c r="BO61" s="34"/>
      <c r="BP61" s="34"/>
      <c r="BQ61" s="34"/>
    </row>
    <row r="62" spans="1:69" ht="18" customHeight="1">
      <c r="A62" s="38" t="s">
        <v>545</v>
      </c>
      <c r="B62" s="27" t="s">
        <v>26</v>
      </c>
      <c r="C62" s="27" t="s">
        <v>720</v>
      </c>
      <c r="D62" s="27">
        <v>114804</v>
      </c>
      <c r="E62" s="27" t="s">
        <v>724</v>
      </c>
      <c r="F62" s="27" t="s">
        <v>725</v>
      </c>
      <c r="G62" s="27">
        <v>1</v>
      </c>
      <c r="H62" s="28">
        <v>1</v>
      </c>
      <c r="I62" s="28">
        <v>4</v>
      </c>
      <c r="J62" s="27" t="s">
        <v>403</v>
      </c>
      <c r="K62" s="64">
        <v>19567467.600000001</v>
      </c>
      <c r="L62" s="29"/>
      <c r="M62" s="27" t="s">
        <v>2330</v>
      </c>
      <c r="N62" s="57">
        <v>0</v>
      </c>
      <c r="O62" s="58"/>
      <c r="P62" s="58"/>
      <c r="Q62" s="27"/>
      <c r="R62" s="27"/>
      <c r="S62" s="58"/>
      <c r="T62" s="58"/>
      <c r="U62" s="58"/>
      <c r="V62" s="58"/>
      <c r="W62" s="58"/>
      <c r="X62" s="27"/>
      <c r="Y62" s="27"/>
      <c r="Z62" s="30">
        <f t="shared" si="20"/>
        <v>0</v>
      </c>
      <c r="AA62" s="30">
        <f t="shared" si="21"/>
        <v>0</v>
      </c>
      <c r="AB62" s="30">
        <f t="shared" si="22"/>
        <v>0</v>
      </c>
      <c r="AC62" s="30">
        <f t="shared" si="23"/>
        <v>1</v>
      </c>
      <c r="AD62" s="30">
        <f t="shared" si="24"/>
        <v>0</v>
      </c>
      <c r="AE62" s="30">
        <f t="shared" si="25"/>
        <v>0</v>
      </c>
      <c r="AF62" s="30">
        <f t="shared" si="26"/>
        <v>0</v>
      </c>
      <c r="AG62" s="30">
        <f t="shared" si="27"/>
        <v>0</v>
      </c>
      <c r="AH62" s="30">
        <f t="shared" si="28"/>
        <v>4</v>
      </c>
      <c r="AI62" s="31">
        <f t="shared" si="29"/>
        <v>0</v>
      </c>
      <c r="AJ62" s="27">
        <f t="shared" si="30"/>
        <v>0</v>
      </c>
      <c r="AK62" s="27">
        <f t="shared" si="31"/>
        <v>0</v>
      </c>
      <c r="AL62" s="27">
        <f t="shared" si="32"/>
        <v>0</v>
      </c>
      <c r="AM62" s="27">
        <f t="shared" si="33"/>
        <v>1</v>
      </c>
      <c r="AN62" s="28">
        <f t="shared" si="34"/>
        <v>0</v>
      </c>
      <c r="AO62" s="45">
        <v>0</v>
      </c>
      <c r="AP62" s="41">
        <f t="shared" si="35"/>
        <v>0</v>
      </c>
      <c r="AQ62" s="48"/>
      <c r="AR62" s="40">
        <v>0</v>
      </c>
      <c r="AS62" s="40">
        <v>0</v>
      </c>
      <c r="AT62" s="40">
        <v>0</v>
      </c>
      <c r="AU62" s="40">
        <v>0</v>
      </c>
      <c r="AV62" s="40">
        <f t="shared" si="36"/>
        <v>0</v>
      </c>
      <c r="AW62" s="40">
        <f t="shared" si="37"/>
        <v>0</v>
      </c>
      <c r="AX62" s="48"/>
      <c r="AY62" s="48">
        <v>0</v>
      </c>
      <c r="AZ62" s="77">
        <f t="shared" si="39"/>
        <v>1</v>
      </c>
      <c r="BA62" s="48"/>
      <c r="BB62" s="48"/>
      <c r="BC62" s="48"/>
      <c r="BD62" s="34"/>
      <c r="BE62" s="34"/>
      <c r="BF62" s="34"/>
      <c r="BG62" s="34"/>
      <c r="BH62" s="34"/>
      <c r="BI62" s="34"/>
      <c r="BJ62" s="34"/>
      <c r="BK62" s="34"/>
      <c r="BL62" s="34"/>
      <c r="BM62" s="34"/>
      <c r="BN62" s="34"/>
      <c r="BO62" s="34"/>
      <c r="BP62" s="34"/>
      <c r="BQ62" s="34"/>
    </row>
    <row r="63" spans="1:69" ht="18" customHeight="1">
      <c r="A63" s="38" t="s">
        <v>545</v>
      </c>
      <c r="B63" s="27" t="s">
        <v>26</v>
      </c>
      <c r="C63" s="27" t="s">
        <v>400</v>
      </c>
      <c r="D63" s="27">
        <v>115124</v>
      </c>
      <c r="E63" s="27" t="s">
        <v>2549</v>
      </c>
      <c r="F63" s="27" t="s">
        <v>727</v>
      </c>
      <c r="G63" s="27">
        <v>0</v>
      </c>
      <c r="H63" s="28">
        <v>1</v>
      </c>
      <c r="I63" s="28">
        <v>4</v>
      </c>
      <c r="J63" s="27" t="s">
        <v>403</v>
      </c>
      <c r="K63" s="64">
        <v>20850221.18</v>
      </c>
      <c r="L63" s="29"/>
      <c r="M63" s="27" t="s">
        <v>2330</v>
      </c>
      <c r="N63" s="57">
        <v>0</v>
      </c>
      <c r="O63" s="58"/>
      <c r="P63" s="58"/>
      <c r="Q63" s="27"/>
      <c r="R63" s="27"/>
      <c r="S63" s="58"/>
      <c r="T63" s="58"/>
      <c r="U63" s="58"/>
      <c r="V63" s="58"/>
      <c r="W63" s="58"/>
      <c r="X63" s="27"/>
      <c r="Y63" s="59" t="s">
        <v>2550</v>
      </c>
      <c r="Z63" s="30">
        <f t="shared" si="20"/>
        <v>0</v>
      </c>
      <c r="AA63" s="30">
        <f t="shared" si="21"/>
        <v>0</v>
      </c>
      <c r="AB63" s="30">
        <f t="shared" si="22"/>
        <v>0</v>
      </c>
      <c r="AC63" s="30">
        <f t="shared" si="23"/>
        <v>1</v>
      </c>
      <c r="AD63" s="30">
        <f t="shared" si="24"/>
        <v>0</v>
      </c>
      <c r="AE63" s="30">
        <f t="shared" si="25"/>
        <v>0</v>
      </c>
      <c r="AF63" s="30">
        <f t="shared" si="26"/>
        <v>0</v>
      </c>
      <c r="AG63" s="30">
        <f t="shared" si="27"/>
        <v>0</v>
      </c>
      <c r="AH63" s="30">
        <f t="shared" si="28"/>
        <v>4</v>
      </c>
      <c r="AI63" s="31">
        <f t="shared" si="29"/>
        <v>0</v>
      </c>
      <c r="AJ63" s="27">
        <f t="shared" si="30"/>
        <v>0</v>
      </c>
      <c r="AK63" s="27">
        <f t="shared" si="31"/>
        <v>0</v>
      </c>
      <c r="AL63" s="27">
        <f t="shared" si="32"/>
        <v>0</v>
      </c>
      <c r="AM63" s="27">
        <f t="shared" si="33"/>
        <v>1</v>
      </c>
      <c r="AN63" s="28">
        <f t="shared" si="34"/>
        <v>0</v>
      </c>
      <c r="AO63" s="45">
        <v>0</v>
      </c>
      <c r="AP63" s="41">
        <f t="shared" si="35"/>
        <v>0</v>
      </c>
      <c r="AQ63" s="48"/>
      <c r="AR63" s="40">
        <v>0</v>
      </c>
      <c r="AS63" s="40">
        <v>0</v>
      </c>
      <c r="AT63" s="40">
        <v>0</v>
      </c>
      <c r="AU63" s="40">
        <v>0</v>
      </c>
      <c r="AV63" s="40">
        <f t="shared" si="36"/>
        <v>0</v>
      </c>
      <c r="AW63" s="40">
        <f t="shared" si="37"/>
        <v>0</v>
      </c>
      <c r="AX63" s="48"/>
      <c r="AY63" s="48">
        <v>0</v>
      </c>
      <c r="AZ63" s="77">
        <f t="shared" si="39"/>
        <v>1</v>
      </c>
      <c r="BA63" s="48"/>
      <c r="BB63" s="48"/>
      <c r="BC63" s="48"/>
      <c r="BD63" s="34"/>
      <c r="BE63" s="34"/>
      <c r="BF63" s="34"/>
      <c r="BG63" s="34"/>
      <c r="BH63" s="34"/>
      <c r="BI63" s="34"/>
      <c r="BJ63" s="34"/>
      <c r="BK63" s="34"/>
      <c r="BL63" s="34"/>
      <c r="BM63" s="34"/>
      <c r="BN63" s="34"/>
      <c r="BO63" s="34"/>
      <c r="BP63" s="34"/>
      <c r="BQ63" s="34"/>
    </row>
    <row r="64" spans="1:69" ht="18" customHeight="1">
      <c r="A64" s="38" t="s">
        <v>545</v>
      </c>
      <c r="B64" s="27" t="s">
        <v>26</v>
      </c>
      <c r="C64" s="27" t="s">
        <v>407</v>
      </c>
      <c r="D64" s="27">
        <v>115617</v>
      </c>
      <c r="E64" s="27" t="s">
        <v>729</v>
      </c>
      <c r="F64" s="27" t="s">
        <v>409</v>
      </c>
      <c r="G64" s="27">
        <v>1</v>
      </c>
      <c r="H64" s="28">
        <v>1</v>
      </c>
      <c r="I64" s="28">
        <v>4</v>
      </c>
      <c r="J64" s="27" t="s">
        <v>192</v>
      </c>
      <c r="K64" s="64">
        <v>20322685.02</v>
      </c>
      <c r="L64" s="29"/>
      <c r="M64" s="27" t="s">
        <v>2330</v>
      </c>
      <c r="N64" s="57">
        <v>0</v>
      </c>
      <c r="O64" s="58"/>
      <c r="P64" s="58"/>
      <c r="Q64" s="27"/>
      <c r="R64" s="27"/>
      <c r="S64" s="58"/>
      <c r="T64" s="58"/>
      <c r="U64" s="58"/>
      <c r="V64" s="58"/>
      <c r="W64" s="58"/>
      <c r="X64" s="27"/>
      <c r="Y64" s="27"/>
      <c r="Z64" s="30">
        <f t="shared" si="20"/>
        <v>0</v>
      </c>
      <c r="AA64" s="30">
        <f t="shared" si="21"/>
        <v>0</v>
      </c>
      <c r="AB64" s="30">
        <f t="shared" si="22"/>
        <v>0</v>
      </c>
      <c r="AC64" s="30">
        <f t="shared" si="23"/>
        <v>1</v>
      </c>
      <c r="AD64" s="30">
        <f t="shared" si="24"/>
        <v>0</v>
      </c>
      <c r="AE64" s="30">
        <f t="shared" si="25"/>
        <v>0</v>
      </c>
      <c r="AF64" s="30">
        <f t="shared" si="26"/>
        <v>0</v>
      </c>
      <c r="AG64" s="30">
        <f t="shared" si="27"/>
        <v>0</v>
      </c>
      <c r="AH64" s="30">
        <f t="shared" si="28"/>
        <v>4</v>
      </c>
      <c r="AI64" s="31">
        <f t="shared" si="29"/>
        <v>0</v>
      </c>
      <c r="AJ64" s="27">
        <f t="shared" si="30"/>
        <v>0</v>
      </c>
      <c r="AK64" s="27">
        <f t="shared" si="31"/>
        <v>0</v>
      </c>
      <c r="AL64" s="27">
        <f t="shared" si="32"/>
        <v>0</v>
      </c>
      <c r="AM64" s="27">
        <f t="shared" si="33"/>
        <v>1</v>
      </c>
      <c r="AN64" s="28">
        <f t="shared" si="34"/>
        <v>0</v>
      </c>
      <c r="AO64" s="45">
        <v>0</v>
      </c>
      <c r="AP64" s="41">
        <f t="shared" si="35"/>
        <v>0</v>
      </c>
      <c r="AQ64" s="48"/>
      <c r="AR64" s="40">
        <v>0</v>
      </c>
      <c r="AS64" s="40">
        <v>0</v>
      </c>
      <c r="AT64" s="40">
        <v>0</v>
      </c>
      <c r="AU64" s="40">
        <v>0</v>
      </c>
      <c r="AV64" s="40">
        <f t="shared" si="36"/>
        <v>0</v>
      </c>
      <c r="AW64" s="40">
        <f t="shared" si="37"/>
        <v>0</v>
      </c>
      <c r="AX64" s="48"/>
      <c r="AY64" s="48">
        <v>0</v>
      </c>
      <c r="AZ64" s="77">
        <f t="shared" si="39"/>
        <v>1</v>
      </c>
      <c r="BA64" s="48"/>
      <c r="BB64" s="48"/>
      <c r="BC64" s="48"/>
      <c r="BD64" s="34"/>
      <c r="BE64" s="34"/>
      <c r="BF64" s="34"/>
      <c r="BG64" s="34"/>
      <c r="BH64" s="34"/>
      <c r="BI64" s="34"/>
      <c r="BJ64" s="34"/>
      <c r="BK64" s="34"/>
      <c r="BL64" s="34"/>
      <c r="BM64" s="34"/>
      <c r="BN64" s="34"/>
      <c r="BO64" s="34"/>
      <c r="BP64" s="34"/>
      <c r="BQ64" s="34"/>
    </row>
    <row r="65" spans="1:69" ht="18" customHeight="1">
      <c r="A65" s="38" t="s">
        <v>545</v>
      </c>
      <c r="B65" s="27" t="s">
        <v>26</v>
      </c>
      <c r="C65" s="27" t="s">
        <v>433</v>
      </c>
      <c r="D65" s="27">
        <v>501248</v>
      </c>
      <c r="E65" s="27" t="s">
        <v>730</v>
      </c>
      <c r="F65" s="27" t="s">
        <v>731</v>
      </c>
      <c r="G65" s="27">
        <v>1</v>
      </c>
      <c r="H65" s="28">
        <v>1</v>
      </c>
      <c r="I65" s="28">
        <v>4</v>
      </c>
      <c r="J65" s="27" t="s">
        <v>732</v>
      </c>
      <c r="K65" s="64">
        <v>17764390.359999999</v>
      </c>
      <c r="L65" s="29"/>
      <c r="M65" s="27" t="s">
        <v>2330</v>
      </c>
      <c r="N65" s="57">
        <v>0</v>
      </c>
      <c r="O65" s="58"/>
      <c r="P65" s="58"/>
      <c r="Q65" s="27"/>
      <c r="R65" s="27"/>
      <c r="S65" s="58"/>
      <c r="T65" s="58"/>
      <c r="U65" s="58"/>
      <c r="V65" s="58"/>
      <c r="W65" s="58"/>
      <c r="X65" s="27"/>
      <c r="Y65" s="27"/>
      <c r="Z65" s="30">
        <f t="shared" si="20"/>
        <v>0</v>
      </c>
      <c r="AA65" s="30">
        <f t="shared" si="21"/>
        <v>0</v>
      </c>
      <c r="AB65" s="30">
        <f t="shared" si="22"/>
        <v>0</v>
      </c>
      <c r="AC65" s="30">
        <f t="shared" si="23"/>
        <v>1</v>
      </c>
      <c r="AD65" s="30">
        <f t="shared" si="24"/>
        <v>0</v>
      </c>
      <c r="AE65" s="30">
        <f t="shared" si="25"/>
        <v>0</v>
      </c>
      <c r="AF65" s="30">
        <f t="shared" si="26"/>
        <v>0</v>
      </c>
      <c r="AG65" s="30">
        <f t="shared" si="27"/>
        <v>0</v>
      </c>
      <c r="AH65" s="30">
        <f t="shared" si="28"/>
        <v>4</v>
      </c>
      <c r="AI65" s="31">
        <f t="shared" si="29"/>
        <v>0</v>
      </c>
      <c r="AJ65" s="27">
        <f t="shared" si="30"/>
        <v>0</v>
      </c>
      <c r="AK65" s="27">
        <f t="shared" si="31"/>
        <v>0</v>
      </c>
      <c r="AL65" s="27">
        <f t="shared" si="32"/>
        <v>0</v>
      </c>
      <c r="AM65" s="27">
        <f t="shared" si="33"/>
        <v>1</v>
      </c>
      <c r="AN65" s="28">
        <f t="shared" si="34"/>
        <v>0</v>
      </c>
      <c r="AO65" s="45">
        <v>0</v>
      </c>
      <c r="AP65" s="41">
        <f t="shared" si="35"/>
        <v>0</v>
      </c>
      <c r="AQ65" s="48"/>
      <c r="AR65" s="40">
        <v>0</v>
      </c>
      <c r="AS65" s="40">
        <v>0</v>
      </c>
      <c r="AT65" s="40">
        <v>0</v>
      </c>
      <c r="AU65" s="40">
        <v>0</v>
      </c>
      <c r="AV65" s="40">
        <f t="shared" si="36"/>
        <v>0</v>
      </c>
      <c r="AW65" s="40">
        <f t="shared" si="37"/>
        <v>0</v>
      </c>
      <c r="AX65" s="48"/>
      <c r="AY65" s="48">
        <v>0</v>
      </c>
      <c r="AZ65" s="77">
        <f t="shared" si="39"/>
        <v>1</v>
      </c>
      <c r="BA65" s="48"/>
      <c r="BB65" s="48"/>
      <c r="BC65" s="48"/>
      <c r="BD65" s="34"/>
      <c r="BE65" s="34"/>
      <c r="BF65" s="34"/>
      <c r="BG65" s="34"/>
      <c r="BH65" s="34"/>
      <c r="BI65" s="34"/>
      <c r="BJ65" s="34"/>
      <c r="BK65" s="34"/>
      <c r="BL65" s="34"/>
      <c r="BM65" s="34"/>
      <c r="BN65" s="34"/>
      <c r="BO65" s="34"/>
      <c r="BP65" s="34"/>
      <c r="BQ65" s="34"/>
    </row>
    <row r="66" spans="1:69" ht="18" customHeight="1">
      <c r="A66" s="38" t="s">
        <v>545</v>
      </c>
      <c r="B66" s="27" t="s">
        <v>26</v>
      </c>
      <c r="C66" s="27" t="s">
        <v>433</v>
      </c>
      <c r="D66" s="27">
        <v>116180</v>
      </c>
      <c r="E66" s="27" t="s">
        <v>734</v>
      </c>
      <c r="F66" s="27" t="s">
        <v>735</v>
      </c>
      <c r="G66" s="27">
        <v>3</v>
      </c>
      <c r="H66" s="28">
        <v>1</v>
      </c>
      <c r="I66" s="28">
        <v>4</v>
      </c>
      <c r="J66" s="27" t="s">
        <v>403</v>
      </c>
      <c r="K66" s="64">
        <v>20557581.503837734</v>
      </c>
      <c r="L66" s="29"/>
      <c r="M66" s="27" t="s">
        <v>2330</v>
      </c>
      <c r="N66" s="57">
        <v>0</v>
      </c>
      <c r="O66" s="58"/>
      <c r="P66" s="58"/>
      <c r="Q66" s="27"/>
      <c r="R66" s="27"/>
      <c r="S66" s="58"/>
      <c r="T66" s="58"/>
      <c r="U66" s="58"/>
      <c r="V66" s="58"/>
      <c r="W66" s="58"/>
      <c r="X66" s="27"/>
      <c r="Y66" s="27"/>
      <c r="Z66" s="30">
        <f t="shared" si="20"/>
        <v>0</v>
      </c>
      <c r="AA66" s="30">
        <f t="shared" si="21"/>
        <v>0</v>
      </c>
      <c r="AB66" s="30">
        <f t="shared" si="22"/>
        <v>0</v>
      </c>
      <c r="AC66" s="30">
        <f t="shared" si="23"/>
        <v>1</v>
      </c>
      <c r="AD66" s="30">
        <f t="shared" si="24"/>
        <v>0</v>
      </c>
      <c r="AE66" s="30">
        <f t="shared" si="25"/>
        <v>0</v>
      </c>
      <c r="AF66" s="30">
        <f t="shared" si="26"/>
        <v>0</v>
      </c>
      <c r="AG66" s="30">
        <f t="shared" si="27"/>
        <v>0</v>
      </c>
      <c r="AH66" s="30">
        <f t="shared" si="28"/>
        <v>4</v>
      </c>
      <c r="AI66" s="31">
        <f t="shared" si="29"/>
        <v>0</v>
      </c>
      <c r="AJ66" s="27">
        <f t="shared" si="30"/>
        <v>0</v>
      </c>
      <c r="AK66" s="27">
        <f t="shared" si="31"/>
        <v>0</v>
      </c>
      <c r="AL66" s="27">
        <f t="shared" si="32"/>
        <v>0</v>
      </c>
      <c r="AM66" s="27">
        <f t="shared" si="33"/>
        <v>1</v>
      </c>
      <c r="AN66" s="28">
        <f t="shared" si="34"/>
        <v>0</v>
      </c>
      <c r="AO66" s="45">
        <v>0</v>
      </c>
      <c r="AP66" s="41">
        <f t="shared" si="35"/>
        <v>0</v>
      </c>
      <c r="AQ66" s="48"/>
      <c r="AR66" s="40">
        <v>0</v>
      </c>
      <c r="AS66" s="40">
        <v>0</v>
      </c>
      <c r="AT66" s="40">
        <v>0</v>
      </c>
      <c r="AU66" s="40">
        <v>0</v>
      </c>
      <c r="AV66" s="40">
        <f t="shared" si="36"/>
        <v>0</v>
      </c>
      <c r="AW66" s="40">
        <f t="shared" si="37"/>
        <v>0</v>
      </c>
      <c r="AX66" s="48"/>
      <c r="AY66" s="48">
        <v>0</v>
      </c>
      <c r="AZ66" s="77">
        <f t="shared" si="39"/>
        <v>1</v>
      </c>
      <c r="BA66" s="48"/>
      <c r="BB66" s="48"/>
      <c r="BC66" s="48"/>
      <c r="BD66" s="34"/>
      <c r="BE66" s="34"/>
      <c r="BF66" s="34"/>
      <c r="BG66" s="34"/>
      <c r="BH66" s="34"/>
      <c r="BI66" s="34"/>
      <c r="BJ66" s="34"/>
      <c r="BK66" s="34"/>
      <c r="BL66" s="34"/>
      <c r="BM66" s="34"/>
      <c r="BN66" s="34"/>
      <c r="BO66" s="34"/>
      <c r="BP66" s="34"/>
      <c r="BQ66" s="34"/>
    </row>
    <row r="67" spans="1:69" ht="18" customHeight="1">
      <c r="A67" s="38" t="s">
        <v>545</v>
      </c>
      <c r="B67" s="27" t="s">
        <v>26</v>
      </c>
      <c r="C67" s="27" t="s">
        <v>738</v>
      </c>
      <c r="D67" s="27">
        <v>117891</v>
      </c>
      <c r="E67" s="27" t="s">
        <v>739</v>
      </c>
      <c r="F67" s="27" t="s">
        <v>738</v>
      </c>
      <c r="G67" s="27">
        <v>6</v>
      </c>
      <c r="H67" s="28">
        <v>1</v>
      </c>
      <c r="I67" s="28">
        <v>4</v>
      </c>
      <c r="J67" s="27" t="s">
        <v>564</v>
      </c>
      <c r="K67" s="64">
        <v>24548206.129999999</v>
      </c>
      <c r="L67" s="29"/>
      <c r="M67" s="27" t="s">
        <v>2330</v>
      </c>
      <c r="N67" s="57">
        <v>0.4</v>
      </c>
      <c r="O67" s="58"/>
      <c r="P67" s="58"/>
      <c r="Q67" s="27"/>
      <c r="R67" s="27"/>
      <c r="S67" s="58"/>
      <c r="T67" s="58"/>
      <c r="U67" s="58"/>
      <c r="V67" s="58"/>
      <c r="W67" s="58"/>
      <c r="X67" s="27"/>
      <c r="Y67" s="27"/>
      <c r="Z67" s="30">
        <f t="shared" si="20"/>
        <v>0</v>
      </c>
      <c r="AA67" s="30">
        <f t="shared" si="21"/>
        <v>0</v>
      </c>
      <c r="AB67" s="30">
        <f t="shared" si="22"/>
        <v>0</v>
      </c>
      <c r="AC67" s="30">
        <f t="shared" si="23"/>
        <v>1</v>
      </c>
      <c r="AD67" s="30">
        <f t="shared" si="24"/>
        <v>0</v>
      </c>
      <c r="AE67" s="30">
        <f t="shared" si="25"/>
        <v>0</v>
      </c>
      <c r="AF67" s="30">
        <f t="shared" si="26"/>
        <v>0</v>
      </c>
      <c r="AG67" s="30">
        <f t="shared" si="27"/>
        <v>0</v>
      </c>
      <c r="AH67" s="30">
        <f t="shared" si="28"/>
        <v>4</v>
      </c>
      <c r="AI67" s="31">
        <f t="shared" si="29"/>
        <v>0</v>
      </c>
      <c r="AJ67" s="27">
        <f t="shared" si="30"/>
        <v>0</v>
      </c>
      <c r="AK67" s="27">
        <f t="shared" si="31"/>
        <v>0</v>
      </c>
      <c r="AL67" s="27">
        <f t="shared" si="32"/>
        <v>0</v>
      </c>
      <c r="AM67" s="27">
        <f t="shared" si="33"/>
        <v>1</v>
      </c>
      <c r="AN67" s="28">
        <f t="shared" si="34"/>
        <v>0</v>
      </c>
      <c r="AO67" s="45">
        <v>0.4</v>
      </c>
      <c r="AP67" s="41">
        <f t="shared" si="35"/>
        <v>0</v>
      </c>
      <c r="AQ67" s="48"/>
      <c r="AR67" s="40">
        <v>0</v>
      </c>
      <c r="AS67" s="40">
        <v>0</v>
      </c>
      <c r="AT67" s="40">
        <v>0</v>
      </c>
      <c r="AU67" s="40">
        <v>0</v>
      </c>
      <c r="AV67" s="40">
        <f t="shared" si="36"/>
        <v>0</v>
      </c>
      <c r="AW67" s="40">
        <f t="shared" si="37"/>
        <v>0</v>
      </c>
      <c r="AX67" s="48"/>
      <c r="AY67" s="48">
        <v>0</v>
      </c>
      <c r="AZ67" s="77">
        <f t="shared" si="39"/>
        <v>1</v>
      </c>
      <c r="BA67" s="48"/>
      <c r="BB67" s="48"/>
      <c r="BC67" s="48"/>
      <c r="BD67" s="34"/>
      <c r="BE67" s="34"/>
      <c r="BF67" s="34"/>
      <c r="BG67" s="34"/>
      <c r="BH67" s="34"/>
      <c r="BI67" s="34"/>
      <c r="BJ67" s="34"/>
      <c r="BK67" s="34"/>
      <c r="BL67" s="34"/>
      <c r="BM67" s="34"/>
      <c r="BN67" s="34"/>
      <c r="BO67" s="34"/>
      <c r="BP67" s="34"/>
      <c r="BQ67" s="34"/>
    </row>
    <row r="68" spans="1:69" ht="18" customHeight="1">
      <c r="A68" s="38" t="s">
        <v>545</v>
      </c>
      <c r="B68" s="27" t="s">
        <v>26</v>
      </c>
      <c r="C68" s="27" t="s">
        <v>740</v>
      </c>
      <c r="D68" s="27">
        <v>302631</v>
      </c>
      <c r="E68" s="27" t="s">
        <v>741</v>
      </c>
      <c r="F68" s="27" t="s">
        <v>742</v>
      </c>
      <c r="G68" s="27">
        <v>6</v>
      </c>
      <c r="H68" s="28">
        <v>1</v>
      </c>
      <c r="I68" s="28">
        <v>4</v>
      </c>
      <c r="J68" s="27" t="s">
        <v>564</v>
      </c>
      <c r="K68" s="64">
        <v>12162474.449999999</v>
      </c>
      <c r="L68" s="29"/>
      <c r="M68" s="27" t="s">
        <v>185</v>
      </c>
      <c r="N68" s="57">
        <v>1</v>
      </c>
      <c r="O68" s="58"/>
      <c r="P68" s="58"/>
      <c r="Q68" s="27"/>
      <c r="R68" s="27"/>
      <c r="S68" s="58"/>
      <c r="T68" s="58"/>
      <c r="U68" s="58"/>
      <c r="V68" s="58"/>
      <c r="W68" s="58"/>
      <c r="X68" s="27"/>
      <c r="Y68" s="27" t="s">
        <v>2551</v>
      </c>
      <c r="Z68" s="30">
        <f t="shared" si="20"/>
        <v>0</v>
      </c>
      <c r="AA68" s="30">
        <f t="shared" si="21"/>
        <v>0</v>
      </c>
      <c r="AB68" s="30">
        <f t="shared" si="22"/>
        <v>0</v>
      </c>
      <c r="AC68" s="30">
        <f t="shared" si="23"/>
        <v>0</v>
      </c>
      <c r="AD68" s="30">
        <f t="shared" si="24"/>
        <v>1</v>
      </c>
      <c r="AE68" s="30">
        <f t="shared" si="25"/>
        <v>0</v>
      </c>
      <c r="AF68" s="30">
        <f t="shared" si="26"/>
        <v>0</v>
      </c>
      <c r="AG68" s="30">
        <f t="shared" si="27"/>
        <v>0</v>
      </c>
      <c r="AH68" s="30">
        <f t="shared" si="28"/>
        <v>0</v>
      </c>
      <c r="AI68" s="31">
        <f t="shared" si="29"/>
        <v>4</v>
      </c>
      <c r="AJ68" s="27">
        <f t="shared" si="30"/>
        <v>0</v>
      </c>
      <c r="AK68" s="27">
        <f t="shared" si="31"/>
        <v>0</v>
      </c>
      <c r="AL68" s="27">
        <f t="shared" si="32"/>
        <v>0</v>
      </c>
      <c r="AM68" s="27">
        <f t="shared" si="33"/>
        <v>0</v>
      </c>
      <c r="AN68" s="28">
        <f t="shared" si="34"/>
        <v>1</v>
      </c>
      <c r="AO68" s="45">
        <v>0.95</v>
      </c>
      <c r="AP68" s="41">
        <f t="shared" si="35"/>
        <v>5.0000000000000044E-2</v>
      </c>
      <c r="AQ68" s="48"/>
      <c r="AR68" s="40">
        <v>0</v>
      </c>
      <c r="AS68" s="40">
        <v>0</v>
      </c>
      <c r="AT68" s="40">
        <v>0</v>
      </c>
      <c r="AU68" s="40">
        <v>0</v>
      </c>
      <c r="AV68" s="40">
        <f t="shared" si="36"/>
        <v>0</v>
      </c>
      <c r="AW68" s="40">
        <f t="shared" si="37"/>
        <v>0</v>
      </c>
      <c r="AX68" s="48"/>
      <c r="AY68" s="77">
        <f>H68</f>
        <v>1</v>
      </c>
      <c r="AZ68" s="48"/>
      <c r="BA68" s="48"/>
      <c r="BB68" s="48"/>
      <c r="BC68" s="48"/>
      <c r="BD68" s="34"/>
      <c r="BE68" s="34"/>
      <c r="BF68" s="34"/>
      <c r="BG68" s="34"/>
      <c r="BH68" s="34"/>
      <c r="BI68" s="34"/>
      <c r="BJ68" s="34"/>
      <c r="BK68" s="34"/>
      <c r="BL68" s="34"/>
      <c r="BM68" s="34"/>
      <c r="BN68" s="34"/>
      <c r="BO68" s="34"/>
      <c r="BP68" s="34"/>
      <c r="BQ68" s="34"/>
    </row>
    <row r="69" spans="1:69" ht="18" customHeight="1">
      <c r="A69" s="38" t="s">
        <v>545</v>
      </c>
      <c r="B69" s="27" t="s">
        <v>26</v>
      </c>
      <c r="C69" s="27" t="s">
        <v>740</v>
      </c>
      <c r="D69" s="27">
        <v>117008</v>
      </c>
      <c r="E69" s="27" t="s">
        <v>744</v>
      </c>
      <c r="F69" s="27" t="s">
        <v>742</v>
      </c>
      <c r="G69" s="27">
        <v>6</v>
      </c>
      <c r="H69" s="28">
        <v>1</v>
      </c>
      <c r="I69" s="28">
        <v>4</v>
      </c>
      <c r="J69" s="27" t="s">
        <v>644</v>
      </c>
      <c r="K69" s="64">
        <v>17312723.739999998</v>
      </c>
      <c r="L69" s="29"/>
      <c r="M69" s="27" t="s">
        <v>185</v>
      </c>
      <c r="N69" s="57">
        <v>1</v>
      </c>
      <c r="O69" s="58"/>
      <c r="P69" s="58"/>
      <c r="Q69" s="27"/>
      <c r="R69" s="27"/>
      <c r="S69" s="58"/>
      <c r="T69" s="58"/>
      <c r="U69" s="58"/>
      <c r="V69" s="58"/>
      <c r="W69" s="58"/>
      <c r="X69" s="27"/>
      <c r="Y69" s="27" t="s">
        <v>2551</v>
      </c>
      <c r="Z69" s="30">
        <f t="shared" si="20"/>
        <v>0</v>
      </c>
      <c r="AA69" s="30">
        <f t="shared" si="21"/>
        <v>0</v>
      </c>
      <c r="AB69" s="30">
        <f t="shared" si="22"/>
        <v>0</v>
      </c>
      <c r="AC69" s="30">
        <f t="shared" si="23"/>
        <v>0</v>
      </c>
      <c r="AD69" s="30">
        <f t="shared" si="24"/>
        <v>1</v>
      </c>
      <c r="AE69" s="30">
        <f t="shared" si="25"/>
        <v>0</v>
      </c>
      <c r="AF69" s="30">
        <f t="shared" si="26"/>
        <v>0</v>
      </c>
      <c r="AG69" s="30">
        <f t="shared" si="27"/>
        <v>0</v>
      </c>
      <c r="AH69" s="30">
        <f t="shared" si="28"/>
        <v>0</v>
      </c>
      <c r="AI69" s="31">
        <f t="shared" si="29"/>
        <v>4</v>
      </c>
      <c r="AJ69" s="27">
        <f t="shared" si="30"/>
        <v>0</v>
      </c>
      <c r="AK69" s="27">
        <f t="shared" si="31"/>
        <v>0</v>
      </c>
      <c r="AL69" s="27">
        <f t="shared" si="32"/>
        <v>0</v>
      </c>
      <c r="AM69" s="27">
        <f t="shared" si="33"/>
        <v>0</v>
      </c>
      <c r="AN69" s="28">
        <f t="shared" si="34"/>
        <v>1</v>
      </c>
      <c r="AO69" s="45">
        <v>0.95</v>
      </c>
      <c r="AP69" s="41">
        <f t="shared" si="35"/>
        <v>5.0000000000000044E-2</v>
      </c>
      <c r="AQ69" s="48"/>
      <c r="AR69" s="40">
        <v>0</v>
      </c>
      <c r="AS69" s="40">
        <v>0</v>
      </c>
      <c r="AT69" s="40">
        <v>0</v>
      </c>
      <c r="AU69" s="40">
        <v>0</v>
      </c>
      <c r="AV69" s="40">
        <f t="shared" si="36"/>
        <v>0</v>
      </c>
      <c r="AW69" s="40">
        <f t="shared" si="37"/>
        <v>0</v>
      </c>
      <c r="AX69" s="48"/>
      <c r="AY69" s="77">
        <f>H69</f>
        <v>1</v>
      </c>
      <c r="AZ69" s="48"/>
      <c r="BA69" s="48"/>
      <c r="BB69" s="48"/>
      <c r="BC69" s="48"/>
      <c r="BD69" s="34"/>
      <c r="BE69" s="34"/>
      <c r="BF69" s="34"/>
      <c r="BG69" s="34"/>
      <c r="BH69" s="34"/>
      <c r="BI69" s="34"/>
      <c r="BJ69" s="34"/>
      <c r="BK69" s="34"/>
      <c r="BL69" s="34"/>
      <c r="BM69" s="34"/>
      <c r="BN69" s="34"/>
      <c r="BO69" s="34"/>
      <c r="BP69" s="34"/>
      <c r="BQ69" s="34"/>
    </row>
    <row r="70" spans="1:69" ht="18" customHeight="1">
      <c r="A70" s="38" t="s">
        <v>545</v>
      </c>
      <c r="B70" s="27" t="s">
        <v>26</v>
      </c>
      <c r="C70" s="27" t="s">
        <v>740</v>
      </c>
      <c r="D70" s="27">
        <v>116982</v>
      </c>
      <c r="E70" s="27" t="s">
        <v>745</v>
      </c>
      <c r="F70" s="27" t="s">
        <v>742</v>
      </c>
      <c r="G70" s="27">
        <v>6</v>
      </c>
      <c r="H70" s="28">
        <v>1</v>
      </c>
      <c r="I70" s="28">
        <v>4</v>
      </c>
      <c r="J70" s="27" t="s">
        <v>564</v>
      </c>
      <c r="K70" s="64">
        <v>19254393.25</v>
      </c>
      <c r="L70" s="29"/>
      <c r="M70" s="27" t="s">
        <v>185</v>
      </c>
      <c r="N70" s="57">
        <v>1</v>
      </c>
      <c r="O70" s="58"/>
      <c r="P70" s="58"/>
      <c r="Q70" s="27"/>
      <c r="R70" s="27"/>
      <c r="S70" s="58"/>
      <c r="T70" s="58"/>
      <c r="U70" s="58"/>
      <c r="V70" s="58"/>
      <c r="W70" s="58"/>
      <c r="X70" s="27"/>
      <c r="Y70" s="27" t="s">
        <v>2551</v>
      </c>
      <c r="Z70" s="30">
        <f t="shared" si="20"/>
        <v>0</v>
      </c>
      <c r="AA70" s="30">
        <f t="shared" si="21"/>
        <v>0</v>
      </c>
      <c r="AB70" s="30">
        <f t="shared" si="22"/>
        <v>0</v>
      </c>
      <c r="AC70" s="30">
        <f t="shared" si="23"/>
        <v>0</v>
      </c>
      <c r="AD70" s="30">
        <f t="shared" si="24"/>
        <v>1</v>
      </c>
      <c r="AE70" s="30">
        <f t="shared" si="25"/>
        <v>0</v>
      </c>
      <c r="AF70" s="30">
        <f t="shared" si="26"/>
        <v>0</v>
      </c>
      <c r="AG70" s="30">
        <f t="shared" si="27"/>
        <v>0</v>
      </c>
      <c r="AH70" s="30">
        <f t="shared" si="28"/>
        <v>0</v>
      </c>
      <c r="AI70" s="31">
        <f t="shared" si="29"/>
        <v>4</v>
      </c>
      <c r="AJ70" s="27">
        <f t="shared" si="30"/>
        <v>0</v>
      </c>
      <c r="AK70" s="27">
        <f t="shared" si="31"/>
        <v>0</v>
      </c>
      <c r="AL70" s="27">
        <f t="shared" si="32"/>
        <v>0</v>
      </c>
      <c r="AM70" s="27">
        <f t="shared" si="33"/>
        <v>0</v>
      </c>
      <c r="AN70" s="28">
        <f t="shared" si="34"/>
        <v>1</v>
      </c>
      <c r="AO70" s="45">
        <v>0.95</v>
      </c>
      <c r="AP70" s="41">
        <f t="shared" si="35"/>
        <v>5.0000000000000044E-2</v>
      </c>
      <c r="AQ70" s="48"/>
      <c r="AR70" s="40">
        <v>0</v>
      </c>
      <c r="AS70" s="40">
        <v>0</v>
      </c>
      <c r="AT70" s="40">
        <v>0</v>
      </c>
      <c r="AU70" s="40">
        <v>0</v>
      </c>
      <c r="AV70" s="40">
        <f t="shared" si="36"/>
        <v>0</v>
      </c>
      <c r="AW70" s="40">
        <f t="shared" si="37"/>
        <v>0</v>
      </c>
      <c r="AX70" s="48"/>
      <c r="AY70" s="77">
        <f>H70</f>
        <v>1</v>
      </c>
      <c r="AZ70" s="48"/>
      <c r="BA70" s="48"/>
      <c r="BB70" s="48"/>
      <c r="BC70" s="48"/>
      <c r="BD70" s="34"/>
      <c r="BE70" s="34"/>
      <c r="BF70" s="34"/>
      <c r="BG70" s="34"/>
      <c r="BH70" s="34"/>
      <c r="BI70" s="34"/>
      <c r="BJ70" s="34"/>
      <c r="BK70" s="34"/>
      <c r="BL70" s="34"/>
      <c r="BM70" s="34"/>
      <c r="BN70" s="34"/>
      <c r="BO70" s="34"/>
      <c r="BP70" s="34"/>
      <c r="BQ70" s="34"/>
    </row>
    <row r="71" spans="1:69" ht="18" customHeight="1">
      <c r="A71" s="38" t="s">
        <v>545</v>
      </c>
      <c r="B71" s="27" t="s">
        <v>27</v>
      </c>
      <c r="C71" s="27" t="s">
        <v>746</v>
      </c>
      <c r="D71" s="27">
        <v>119105</v>
      </c>
      <c r="E71" s="27" t="s">
        <v>747</v>
      </c>
      <c r="F71" s="27" t="s">
        <v>748</v>
      </c>
      <c r="G71" s="27">
        <v>4</v>
      </c>
      <c r="H71" s="28">
        <v>1</v>
      </c>
      <c r="I71" s="28">
        <v>4</v>
      </c>
      <c r="J71" s="27" t="s">
        <v>749</v>
      </c>
      <c r="K71" s="64">
        <v>17588188.943500001</v>
      </c>
      <c r="L71" s="29"/>
      <c r="M71" s="27" t="s">
        <v>185</v>
      </c>
      <c r="N71" s="57">
        <v>1</v>
      </c>
      <c r="O71" s="58"/>
      <c r="P71" s="58"/>
      <c r="Q71" s="27"/>
      <c r="R71" s="27"/>
      <c r="S71" s="58"/>
      <c r="T71" s="58"/>
      <c r="U71" s="58"/>
      <c r="V71" s="58"/>
      <c r="W71" s="58"/>
      <c r="X71" s="27"/>
      <c r="Y71" s="27"/>
      <c r="Z71" s="30">
        <f t="shared" si="20"/>
        <v>0</v>
      </c>
      <c r="AA71" s="30">
        <f t="shared" si="21"/>
        <v>0</v>
      </c>
      <c r="AB71" s="30">
        <f t="shared" si="22"/>
        <v>0</v>
      </c>
      <c r="AC71" s="30">
        <f t="shared" si="23"/>
        <v>0</v>
      </c>
      <c r="AD71" s="30">
        <f t="shared" si="24"/>
        <v>1</v>
      </c>
      <c r="AE71" s="30">
        <f t="shared" si="25"/>
        <v>0</v>
      </c>
      <c r="AF71" s="30">
        <f t="shared" si="26"/>
        <v>0</v>
      </c>
      <c r="AG71" s="30">
        <f t="shared" si="27"/>
        <v>0</v>
      </c>
      <c r="AH71" s="30">
        <f t="shared" si="28"/>
        <v>0</v>
      </c>
      <c r="AI71" s="31">
        <f t="shared" si="29"/>
        <v>4</v>
      </c>
      <c r="AJ71" s="27">
        <f t="shared" si="30"/>
        <v>0</v>
      </c>
      <c r="AK71" s="27">
        <f t="shared" si="31"/>
        <v>0</v>
      </c>
      <c r="AL71" s="27">
        <f t="shared" si="32"/>
        <v>0</v>
      </c>
      <c r="AM71" s="27">
        <f t="shared" si="33"/>
        <v>0</v>
      </c>
      <c r="AN71" s="28">
        <f t="shared" si="34"/>
        <v>1</v>
      </c>
      <c r="AO71" s="45">
        <v>1</v>
      </c>
      <c r="AP71" s="41">
        <f t="shared" si="35"/>
        <v>0</v>
      </c>
      <c r="AQ71" s="48">
        <v>2</v>
      </c>
      <c r="AR71" s="40">
        <v>0</v>
      </c>
      <c r="AS71" s="40">
        <v>1</v>
      </c>
      <c r="AT71" s="40">
        <v>0</v>
      </c>
      <c r="AU71" s="40">
        <v>0</v>
      </c>
      <c r="AV71" s="40">
        <f t="shared" si="36"/>
        <v>0</v>
      </c>
      <c r="AW71" s="40">
        <f t="shared" si="37"/>
        <v>0</v>
      </c>
      <c r="AX71" s="48"/>
      <c r="AY71" s="48"/>
      <c r="AZ71" s="48"/>
      <c r="BA71" s="48"/>
      <c r="BB71" s="48"/>
      <c r="BC71" s="48"/>
      <c r="BD71" s="34"/>
      <c r="BE71" s="34"/>
      <c r="BF71" s="34"/>
      <c r="BG71" s="34"/>
      <c r="BH71" s="34"/>
      <c r="BI71" s="34"/>
      <c r="BJ71" s="34"/>
      <c r="BK71" s="34"/>
      <c r="BL71" s="34"/>
      <c r="BM71" s="34"/>
      <c r="BN71" s="34"/>
      <c r="BO71" s="34"/>
      <c r="BP71" s="34"/>
      <c r="BQ71" s="34"/>
    </row>
    <row r="72" spans="1:69" ht="18" customHeight="1">
      <c r="A72" s="38" t="s">
        <v>545</v>
      </c>
      <c r="B72" s="27" t="s">
        <v>27</v>
      </c>
      <c r="C72" s="27" t="s">
        <v>439</v>
      </c>
      <c r="D72" s="27">
        <v>117974</v>
      </c>
      <c r="E72" s="27" t="s">
        <v>750</v>
      </c>
      <c r="F72" s="27" t="s">
        <v>751</v>
      </c>
      <c r="G72" s="27">
        <v>1</v>
      </c>
      <c r="H72" s="28">
        <v>1</v>
      </c>
      <c r="I72" s="28">
        <v>3</v>
      </c>
      <c r="J72" s="27" t="s">
        <v>752</v>
      </c>
      <c r="K72" s="64">
        <v>8051837.5700000003</v>
      </c>
      <c r="L72" s="29"/>
      <c r="M72" s="27" t="s">
        <v>185</v>
      </c>
      <c r="N72" s="57">
        <v>1</v>
      </c>
      <c r="O72" s="58"/>
      <c r="P72" s="58"/>
      <c r="Q72" s="27"/>
      <c r="R72" s="27"/>
      <c r="S72" s="58"/>
      <c r="T72" s="58"/>
      <c r="U72" s="58"/>
      <c r="V72" s="58"/>
      <c r="W72" s="58"/>
      <c r="X72" s="27"/>
      <c r="Y72" s="27" t="s">
        <v>2551</v>
      </c>
      <c r="Z72" s="30">
        <f t="shared" si="20"/>
        <v>0</v>
      </c>
      <c r="AA72" s="30">
        <f t="shared" si="21"/>
        <v>0</v>
      </c>
      <c r="AB72" s="30">
        <f t="shared" si="22"/>
        <v>0</v>
      </c>
      <c r="AC72" s="30">
        <f t="shared" si="23"/>
        <v>0</v>
      </c>
      <c r="AD72" s="30">
        <f t="shared" si="24"/>
        <v>1</v>
      </c>
      <c r="AE72" s="30">
        <f t="shared" si="25"/>
        <v>0</v>
      </c>
      <c r="AF72" s="30">
        <f t="shared" si="26"/>
        <v>0</v>
      </c>
      <c r="AG72" s="30">
        <f t="shared" si="27"/>
        <v>0</v>
      </c>
      <c r="AH72" s="30">
        <f t="shared" si="28"/>
        <v>0</v>
      </c>
      <c r="AI72" s="31">
        <f t="shared" si="29"/>
        <v>3</v>
      </c>
      <c r="AJ72" s="27">
        <f t="shared" si="30"/>
        <v>0</v>
      </c>
      <c r="AK72" s="27">
        <f t="shared" si="31"/>
        <v>0</v>
      </c>
      <c r="AL72" s="27">
        <f t="shared" si="32"/>
        <v>0</v>
      </c>
      <c r="AM72" s="27">
        <f t="shared" si="33"/>
        <v>0</v>
      </c>
      <c r="AN72" s="28">
        <f t="shared" si="34"/>
        <v>1</v>
      </c>
      <c r="AO72" s="45">
        <v>1</v>
      </c>
      <c r="AP72" s="41">
        <f t="shared" si="35"/>
        <v>0</v>
      </c>
      <c r="AQ72" s="48">
        <v>6</v>
      </c>
      <c r="AR72" s="40">
        <v>0</v>
      </c>
      <c r="AS72" s="40">
        <v>0</v>
      </c>
      <c r="AT72" s="40">
        <v>0</v>
      </c>
      <c r="AU72" s="40">
        <v>0</v>
      </c>
      <c r="AV72" s="40">
        <f t="shared" si="36"/>
        <v>0</v>
      </c>
      <c r="AW72" s="40">
        <f t="shared" si="37"/>
        <v>1</v>
      </c>
      <c r="AX72" s="48"/>
      <c r="AY72" s="77">
        <f>H72</f>
        <v>1</v>
      </c>
      <c r="AZ72" s="48"/>
      <c r="BA72" s="48"/>
      <c r="BB72" s="48"/>
      <c r="BC72" s="48"/>
      <c r="BD72" s="34"/>
      <c r="BE72" s="34"/>
      <c r="BF72" s="34"/>
      <c r="BG72" s="34"/>
      <c r="BH72" s="34"/>
      <c r="BI72" s="34"/>
      <c r="BJ72" s="34"/>
      <c r="BK72" s="34"/>
      <c r="BL72" s="34"/>
      <c r="BM72" s="34"/>
      <c r="BN72" s="34"/>
      <c r="BO72" s="34"/>
      <c r="BP72" s="34"/>
      <c r="BQ72" s="34"/>
    </row>
    <row r="73" spans="1:69" ht="18" customHeight="1">
      <c r="A73" s="38" t="s">
        <v>545</v>
      </c>
      <c r="B73" s="27" t="s">
        <v>27</v>
      </c>
      <c r="C73" s="27" t="s">
        <v>439</v>
      </c>
      <c r="D73" s="27">
        <v>118473</v>
      </c>
      <c r="E73" s="27" t="s">
        <v>754</v>
      </c>
      <c r="F73" s="27" t="s">
        <v>755</v>
      </c>
      <c r="G73" s="27">
        <v>1</v>
      </c>
      <c r="H73" s="28">
        <v>1</v>
      </c>
      <c r="I73" s="28">
        <v>4</v>
      </c>
      <c r="J73" s="27" t="s">
        <v>756</v>
      </c>
      <c r="K73" s="64">
        <v>9532846.1644000001</v>
      </c>
      <c r="L73" s="29"/>
      <c r="M73" s="27" t="s">
        <v>185</v>
      </c>
      <c r="N73" s="57">
        <v>1</v>
      </c>
      <c r="O73" s="58"/>
      <c r="P73" s="58"/>
      <c r="Q73" s="27"/>
      <c r="R73" s="27"/>
      <c r="S73" s="58"/>
      <c r="T73" s="58"/>
      <c r="U73" s="58"/>
      <c r="V73" s="58"/>
      <c r="W73" s="58"/>
      <c r="X73" s="27"/>
      <c r="Y73" s="27" t="s">
        <v>2551</v>
      </c>
      <c r="Z73" s="30">
        <f t="shared" si="20"/>
        <v>0</v>
      </c>
      <c r="AA73" s="30">
        <f t="shared" si="21"/>
        <v>0</v>
      </c>
      <c r="AB73" s="30">
        <f t="shared" si="22"/>
        <v>0</v>
      </c>
      <c r="AC73" s="30">
        <f t="shared" si="23"/>
        <v>0</v>
      </c>
      <c r="AD73" s="30">
        <f t="shared" si="24"/>
        <v>1</v>
      </c>
      <c r="AE73" s="30">
        <f t="shared" si="25"/>
        <v>0</v>
      </c>
      <c r="AF73" s="30">
        <f t="shared" si="26"/>
        <v>0</v>
      </c>
      <c r="AG73" s="30">
        <f t="shared" si="27"/>
        <v>0</v>
      </c>
      <c r="AH73" s="30">
        <f t="shared" si="28"/>
        <v>0</v>
      </c>
      <c r="AI73" s="31">
        <f t="shared" si="29"/>
        <v>4</v>
      </c>
      <c r="AJ73" s="27">
        <f t="shared" si="30"/>
        <v>0</v>
      </c>
      <c r="AK73" s="27">
        <f t="shared" si="31"/>
        <v>0</v>
      </c>
      <c r="AL73" s="27">
        <f t="shared" si="32"/>
        <v>0</v>
      </c>
      <c r="AM73" s="27">
        <f t="shared" si="33"/>
        <v>0</v>
      </c>
      <c r="AN73" s="28">
        <f t="shared" si="34"/>
        <v>1</v>
      </c>
      <c r="AO73" s="45">
        <v>1</v>
      </c>
      <c r="AP73" s="41">
        <f t="shared" si="35"/>
        <v>0</v>
      </c>
      <c r="AQ73" s="48">
        <v>6</v>
      </c>
      <c r="AR73" s="40">
        <v>0</v>
      </c>
      <c r="AS73" s="40">
        <v>0</v>
      </c>
      <c r="AT73" s="40">
        <v>0</v>
      </c>
      <c r="AU73" s="40">
        <v>0</v>
      </c>
      <c r="AV73" s="40">
        <f t="shared" si="36"/>
        <v>0</v>
      </c>
      <c r="AW73" s="40">
        <f t="shared" si="37"/>
        <v>1</v>
      </c>
      <c r="AX73" s="48"/>
      <c r="AY73" s="48">
        <v>0</v>
      </c>
      <c r="AZ73" s="77">
        <f>H73</f>
        <v>1</v>
      </c>
      <c r="BA73" s="48"/>
      <c r="BB73" s="48"/>
      <c r="BC73" s="48"/>
      <c r="BD73" s="34"/>
      <c r="BE73" s="34"/>
      <c r="BF73" s="34"/>
      <c r="BG73" s="34"/>
      <c r="BH73" s="34"/>
      <c r="BI73" s="34"/>
      <c r="BJ73" s="34"/>
      <c r="BK73" s="34"/>
      <c r="BL73" s="34"/>
      <c r="BM73" s="34"/>
      <c r="BN73" s="34"/>
      <c r="BO73" s="34"/>
      <c r="BP73" s="34"/>
      <c r="BQ73" s="34"/>
    </row>
    <row r="74" spans="1:69" ht="18" customHeight="1">
      <c r="A74" s="38" t="s">
        <v>545</v>
      </c>
      <c r="B74" s="27" t="s">
        <v>27</v>
      </c>
      <c r="C74" s="27" t="s">
        <v>439</v>
      </c>
      <c r="D74" s="27">
        <v>118780</v>
      </c>
      <c r="E74" s="27" t="s">
        <v>757</v>
      </c>
      <c r="F74" s="27" t="s">
        <v>758</v>
      </c>
      <c r="G74" s="27">
        <v>1</v>
      </c>
      <c r="H74" s="28">
        <v>1</v>
      </c>
      <c r="I74" s="28">
        <v>2</v>
      </c>
      <c r="J74" s="27" t="s">
        <v>759</v>
      </c>
      <c r="K74" s="64">
        <v>6286948.8799999999</v>
      </c>
      <c r="L74" s="29"/>
      <c r="M74" s="27" t="s">
        <v>2330</v>
      </c>
      <c r="N74" s="57">
        <v>0</v>
      </c>
      <c r="O74" s="58"/>
      <c r="P74" s="58"/>
      <c r="Q74" s="27"/>
      <c r="R74" s="27"/>
      <c r="S74" s="58"/>
      <c r="T74" s="58"/>
      <c r="U74" s="58"/>
      <c r="V74" s="58"/>
      <c r="W74" s="58"/>
      <c r="X74" s="27"/>
      <c r="Y74" s="27"/>
      <c r="Z74" s="30">
        <f t="shared" si="20"/>
        <v>0</v>
      </c>
      <c r="AA74" s="30">
        <f t="shared" si="21"/>
        <v>0</v>
      </c>
      <c r="AB74" s="30">
        <f t="shared" si="22"/>
        <v>0</v>
      </c>
      <c r="AC74" s="30">
        <f t="shared" si="23"/>
        <v>1</v>
      </c>
      <c r="AD74" s="30">
        <f t="shared" si="24"/>
        <v>0</v>
      </c>
      <c r="AE74" s="30">
        <f t="shared" si="25"/>
        <v>0</v>
      </c>
      <c r="AF74" s="30">
        <f t="shared" si="26"/>
        <v>0</v>
      </c>
      <c r="AG74" s="30">
        <f t="shared" si="27"/>
        <v>0</v>
      </c>
      <c r="AH74" s="30">
        <f t="shared" si="28"/>
        <v>2</v>
      </c>
      <c r="AI74" s="31">
        <f t="shared" si="29"/>
        <v>0</v>
      </c>
      <c r="AJ74" s="27">
        <f t="shared" si="30"/>
        <v>0</v>
      </c>
      <c r="AK74" s="27">
        <f t="shared" si="31"/>
        <v>0</v>
      </c>
      <c r="AL74" s="27">
        <f t="shared" si="32"/>
        <v>0</v>
      </c>
      <c r="AM74" s="27">
        <f t="shared" si="33"/>
        <v>1</v>
      </c>
      <c r="AN74" s="28">
        <f t="shared" si="34"/>
        <v>0</v>
      </c>
      <c r="AO74" s="45">
        <v>0</v>
      </c>
      <c r="AP74" s="41">
        <f t="shared" si="35"/>
        <v>0</v>
      </c>
      <c r="AQ74" s="48"/>
      <c r="AR74" s="40">
        <v>0</v>
      </c>
      <c r="AS74" s="40">
        <v>0</v>
      </c>
      <c r="AT74" s="40">
        <v>0</v>
      </c>
      <c r="AU74" s="40">
        <v>0</v>
      </c>
      <c r="AV74" s="40">
        <f t="shared" si="36"/>
        <v>0</v>
      </c>
      <c r="AW74" s="40">
        <f t="shared" si="37"/>
        <v>0</v>
      </c>
      <c r="AX74" s="48"/>
      <c r="AY74" s="48">
        <v>0</v>
      </c>
      <c r="AZ74" s="77">
        <f>H74</f>
        <v>1</v>
      </c>
      <c r="BA74" s="48"/>
      <c r="BB74" s="48"/>
      <c r="BC74" s="48"/>
      <c r="BD74" s="34"/>
      <c r="BE74" s="34"/>
      <c r="BF74" s="34"/>
      <c r="BG74" s="34"/>
      <c r="BH74" s="34"/>
      <c r="BI74" s="34"/>
      <c r="BJ74" s="34"/>
      <c r="BK74" s="34"/>
      <c r="BL74" s="34"/>
      <c r="BM74" s="34"/>
      <c r="BN74" s="34"/>
      <c r="BO74" s="34"/>
      <c r="BP74" s="34"/>
      <c r="BQ74" s="34"/>
    </row>
    <row r="75" spans="1:69" ht="18" customHeight="1">
      <c r="A75" s="38" t="s">
        <v>545</v>
      </c>
      <c r="B75" s="27" t="s">
        <v>27</v>
      </c>
      <c r="C75" s="27" t="s">
        <v>439</v>
      </c>
      <c r="D75" s="27">
        <v>118349</v>
      </c>
      <c r="E75" s="27" t="s">
        <v>761</v>
      </c>
      <c r="F75" s="27" t="s">
        <v>762</v>
      </c>
      <c r="G75" s="27">
        <v>3</v>
      </c>
      <c r="H75" s="28">
        <v>1</v>
      </c>
      <c r="I75" s="28">
        <v>4</v>
      </c>
      <c r="J75" s="27" t="s">
        <v>763</v>
      </c>
      <c r="K75" s="64">
        <v>9289481.3699999992</v>
      </c>
      <c r="L75" s="29"/>
      <c r="M75" s="27" t="s">
        <v>2330</v>
      </c>
      <c r="N75" s="57">
        <v>0.08</v>
      </c>
      <c r="O75" s="58"/>
      <c r="P75" s="58"/>
      <c r="Q75" s="27"/>
      <c r="R75" s="27"/>
      <c r="S75" s="58"/>
      <c r="T75" s="58"/>
      <c r="U75" s="58"/>
      <c r="V75" s="58"/>
      <c r="W75" s="58"/>
      <c r="X75" s="27"/>
      <c r="Y75" s="27"/>
      <c r="Z75" s="30">
        <f t="shared" si="20"/>
        <v>0</v>
      </c>
      <c r="AA75" s="30">
        <f t="shared" si="21"/>
        <v>0</v>
      </c>
      <c r="AB75" s="30">
        <f t="shared" si="22"/>
        <v>0</v>
      </c>
      <c r="AC75" s="30">
        <f t="shared" si="23"/>
        <v>1</v>
      </c>
      <c r="AD75" s="30">
        <f t="shared" si="24"/>
        <v>0</v>
      </c>
      <c r="AE75" s="30">
        <f t="shared" si="25"/>
        <v>0</v>
      </c>
      <c r="AF75" s="30">
        <f t="shared" si="26"/>
        <v>0</v>
      </c>
      <c r="AG75" s="30">
        <f t="shared" si="27"/>
        <v>0</v>
      </c>
      <c r="AH75" s="30">
        <f t="shared" si="28"/>
        <v>4</v>
      </c>
      <c r="AI75" s="31">
        <f t="shared" si="29"/>
        <v>0</v>
      </c>
      <c r="AJ75" s="27">
        <f t="shared" si="30"/>
        <v>0</v>
      </c>
      <c r="AK75" s="27">
        <f t="shared" si="31"/>
        <v>0</v>
      </c>
      <c r="AL75" s="27">
        <f t="shared" si="32"/>
        <v>0</v>
      </c>
      <c r="AM75" s="27">
        <f t="shared" si="33"/>
        <v>1</v>
      </c>
      <c r="AN75" s="28">
        <f t="shared" si="34"/>
        <v>0</v>
      </c>
      <c r="AO75" s="45">
        <v>0.08</v>
      </c>
      <c r="AP75" s="41">
        <f t="shared" si="35"/>
        <v>0</v>
      </c>
      <c r="AQ75" s="48"/>
      <c r="AR75" s="40">
        <v>0</v>
      </c>
      <c r="AS75" s="40">
        <v>0</v>
      </c>
      <c r="AT75" s="40">
        <v>0</v>
      </c>
      <c r="AU75" s="40">
        <v>0</v>
      </c>
      <c r="AV75" s="40">
        <f t="shared" si="36"/>
        <v>0</v>
      </c>
      <c r="AW75" s="40">
        <f t="shared" si="37"/>
        <v>0</v>
      </c>
      <c r="AX75" s="48"/>
      <c r="AY75" s="48">
        <v>0</v>
      </c>
      <c r="AZ75" s="77">
        <f>H75</f>
        <v>1</v>
      </c>
      <c r="BA75" s="48"/>
      <c r="BB75" s="48"/>
      <c r="BC75" s="48"/>
      <c r="BD75" s="34"/>
      <c r="BE75" s="34"/>
      <c r="BF75" s="34"/>
      <c r="BG75" s="34"/>
      <c r="BH75" s="34"/>
      <c r="BI75" s="34"/>
      <c r="BJ75" s="34"/>
      <c r="BK75" s="34"/>
      <c r="BL75" s="34"/>
      <c r="BM75" s="34"/>
      <c r="BN75" s="34"/>
      <c r="BO75" s="34"/>
      <c r="BP75" s="34"/>
      <c r="BQ75" s="34"/>
    </row>
    <row r="76" spans="1:69" ht="18" customHeight="1">
      <c r="A76" s="38" t="s">
        <v>545</v>
      </c>
      <c r="B76" s="27" t="s">
        <v>27</v>
      </c>
      <c r="C76" s="27" t="s">
        <v>764</v>
      </c>
      <c r="D76" s="27">
        <v>119157</v>
      </c>
      <c r="E76" s="27" t="s">
        <v>765</v>
      </c>
      <c r="F76" s="27" t="s">
        <v>766</v>
      </c>
      <c r="G76" s="27">
        <v>1</v>
      </c>
      <c r="H76" s="28">
        <v>1</v>
      </c>
      <c r="I76" s="28">
        <v>3</v>
      </c>
      <c r="J76" s="27" t="s">
        <v>767</v>
      </c>
      <c r="K76" s="64">
        <v>17400878.670000002</v>
      </c>
      <c r="L76" s="29"/>
      <c r="M76" s="27" t="s">
        <v>2330</v>
      </c>
      <c r="N76" s="57">
        <v>0.9</v>
      </c>
      <c r="O76" s="58"/>
      <c r="P76" s="58"/>
      <c r="Q76" s="27"/>
      <c r="R76" s="27"/>
      <c r="S76" s="58"/>
      <c r="T76" s="58"/>
      <c r="U76" s="58"/>
      <c r="V76" s="58"/>
      <c r="W76" s="58"/>
      <c r="X76" s="27"/>
      <c r="Y76" s="27"/>
      <c r="Z76" s="30">
        <f t="shared" si="20"/>
        <v>0</v>
      </c>
      <c r="AA76" s="30">
        <f t="shared" si="21"/>
        <v>0</v>
      </c>
      <c r="AB76" s="30">
        <f t="shared" si="22"/>
        <v>0</v>
      </c>
      <c r="AC76" s="30">
        <f t="shared" si="23"/>
        <v>1</v>
      </c>
      <c r="AD76" s="30">
        <f t="shared" si="24"/>
        <v>0</v>
      </c>
      <c r="AE76" s="30">
        <f t="shared" si="25"/>
        <v>0</v>
      </c>
      <c r="AF76" s="30">
        <f t="shared" si="26"/>
        <v>0</v>
      </c>
      <c r="AG76" s="30">
        <f t="shared" si="27"/>
        <v>0</v>
      </c>
      <c r="AH76" s="30">
        <f t="shared" si="28"/>
        <v>3</v>
      </c>
      <c r="AI76" s="31">
        <f t="shared" si="29"/>
        <v>0</v>
      </c>
      <c r="AJ76" s="27">
        <f t="shared" si="30"/>
        <v>0</v>
      </c>
      <c r="AK76" s="27">
        <f t="shared" si="31"/>
        <v>0</v>
      </c>
      <c r="AL76" s="27">
        <f t="shared" si="32"/>
        <v>0</v>
      </c>
      <c r="AM76" s="27">
        <f t="shared" si="33"/>
        <v>1</v>
      </c>
      <c r="AN76" s="28">
        <f t="shared" si="34"/>
        <v>0</v>
      </c>
      <c r="AO76" s="45">
        <v>0.9</v>
      </c>
      <c r="AP76" s="41">
        <f t="shared" si="35"/>
        <v>0</v>
      </c>
      <c r="AQ76" s="48"/>
      <c r="AR76" s="40">
        <v>0</v>
      </c>
      <c r="AS76" s="40">
        <v>0</v>
      </c>
      <c r="AT76" s="40">
        <v>0</v>
      </c>
      <c r="AU76" s="40">
        <v>0</v>
      </c>
      <c r="AV76" s="40">
        <f t="shared" si="36"/>
        <v>0</v>
      </c>
      <c r="AW76" s="40">
        <f t="shared" si="37"/>
        <v>0</v>
      </c>
      <c r="AX76" s="48"/>
      <c r="AY76" s="77">
        <f>H76</f>
        <v>1</v>
      </c>
      <c r="AZ76" s="48"/>
      <c r="BA76" s="48"/>
      <c r="BB76" s="48"/>
      <c r="BC76" s="48"/>
      <c r="BD76" s="34"/>
      <c r="BE76" s="34"/>
      <c r="BF76" s="34"/>
      <c r="BG76" s="34"/>
      <c r="BH76" s="34"/>
      <c r="BI76" s="34"/>
      <c r="BJ76" s="34"/>
      <c r="BK76" s="34"/>
      <c r="BL76" s="34"/>
      <c r="BM76" s="34"/>
      <c r="BN76" s="34"/>
      <c r="BO76" s="34"/>
      <c r="BP76" s="34"/>
      <c r="BQ76" s="34"/>
    </row>
    <row r="77" spans="1:69" ht="18" customHeight="1">
      <c r="A77" s="38" t="s">
        <v>545</v>
      </c>
      <c r="B77" s="27" t="s">
        <v>27</v>
      </c>
      <c r="C77" s="27" t="s">
        <v>768</v>
      </c>
      <c r="D77" s="27">
        <v>118926</v>
      </c>
      <c r="E77" s="27" t="s">
        <v>769</v>
      </c>
      <c r="F77" s="27" t="s">
        <v>770</v>
      </c>
      <c r="G77" s="27">
        <v>2</v>
      </c>
      <c r="H77" s="28">
        <v>1</v>
      </c>
      <c r="I77" s="28">
        <v>4</v>
      </c>
      <c r="J77" s="27" t="s">
        <v>763</v>
      </c>
      <c r="K77" s="64">
        <v>9541017.1149000004</v>
      </c>
      <c r="L77" s="29"/>
      <c r="M77" s="27" t="s">
        <v>185</v>
      </c>
      <c r="N77" s="57">
        <v>1</v>
      </c>
      <c r="O77" s="58"/>
      <c r="P77" s="58"/>
      <c r="Q77" s="27"/>
      <c r="R77" s="27"/>
      <c r="S77" s="58"/>
      <c r="T77" s="58"/>
      <c r="U77" s="58"/>
      <c r="V77" s="58"/>
      <c r="W77" s="58"/>
      <c r="X77" s="27"/>
      <c r="Y77" s="27" t="s">
        <v>2551</v>
      </c>
      <c r="Z77" s="30">
        <f t="shared" si="20"/>
        <v>0</v>
      </c>
      <c r="AA77" s="30">
        <f t="shared" si="21"/>
        <v>0</v>
      </c>
      <c r="AB77" s="30">
        <f t="shared" si="22"/>
        <v>0</v>
      </c>
      <c r="AC77" s="30">
        <f t="shared" si="23"/>
        <v>0</v>
      </c>
      <c r="AD77" s="30">
        <f t="shared" si="24"/>
        <v>1</v>
      </c>
      <c r="AE77" s="30">
        <f t="shared" si="25"/>
        <v>0</v>
      </c>
      <c r="AF77" s="30">
        <f t="shared" si="26"/>
        <v>0</v>
      </c>
      <c r="AG77" s="30">
        <f t="shared" si="27"/>
        <v>0</v>
      </c>
      <c r="AH77" s="30">
        <f t="shared" si="28"/>
        <v>0</v>
      </c>
      <c r="AI77" s="31">
        <f t="shared" si="29"/>
        <v>4</v>
      </c>
      <c r="AJ77" s="27">
        <f t="shared" si="30"/>
        <v>0</v>
      </c>
      <c r="AK77" s="27">
        <f t="shared" si="31"/>
        <v>0</v>
      </c>
      <c r="AL77" s="27">
        <f t="shared" si="32"/>
        <v>0</v>
      </c>
      <c r="AM77" s="27">
        <f t="shared" si="33"/>
        <v>0</v>
      </c>
      <c r="AN77" s="28">
        <f t="shared" si="34"/>
        <v>1</v>
      </c>
      <c r="AO77" s="45">
        <v>1</v>
      </c>
      <c r="AP77" s="41">
        <f t="shared" si="35"/>
        <v>0</v>
      </c>
      <c r="AQ77" s="48">
        <v>6</v>
      </c>
      <c r="AR77" s="40">
        <v>0</v>
      </c>
      <c r="AS77" s="40">
        <v>0</v>
      </c>
      <c r="AT77" s="40">
        <v>0</v>
      </c>
      <c r="AU77" s="40">
        <v>0</v>
      </c>
      <c r="AV77" s="40">
        <f t="shared" si="36"/>
        <v>0</v>
      </c>
      <c r="AW77" s="40">
        <f t="shared" si="37"/>
        <v>1</v>
      </c>
      <c r="AX77" s="48"/>
      <c r="AY77" s="48">
        <v>0</v>
      </c>
      <c r="AZ77" s="77">
        <f>H77</f>
        <v>1</v>
      </c>
      <c r="BA77" s="48"/>
      <c r="BB77" s="48"/>
      <c r="BC77" s="48"/>
      <c r="BD77" s="34"/>
      <c r="BE77" s="34"/>
      <c r="BF77" s="34"/>
      <c r="BG77" s="34"/>
      <c r="BH77" s="34"/>
      <c r="BI77" s="34"/>
      <c r="BJ77" s="34"/>
      <c r="BK77" s="34"/>
      <c r="BL77" s="34"/>
      <c r="BM77" s="34"/>
      <c r="BN77" s="34"/>
      <c r="BO77" s="34"/>
      <c r="BP77" s="34"/>
      <c r="BQ77" s="34"/>
    </row>
    <row r="78" spans="1:69" ht="18" customHeight="1">
      <c r="A78" s="38" t="s">
        <v>545</v>
      </c>
      <c r="B78" s="27" t="s">
        <v>27</v>
      </c>
      <c r="C78" s="27" t="s">
        <v>768</v>
      </c>
      <c r="D78" s="27">
        <v>118975</v>
      </c>
      <c r="E78" s="27" t="s">
        <v>771</v>
      </c>
      <c r="F78" s="27" t="s">
        <v>772</v>
      </c>
      <c r="G78" s="27">
        <v>3</v>
      </c>
      <c r="H78" s="28">
        <v>1</v>
      </c>
      <c r="I78" s="28">
        <v>4</v>
      </c>
      <c r="J78" s="27" t="s">
        <v>773</v>
      </c>
      <c r="K78" s="64">
        <v>10414217.32</v>
      </c>
      <c r="L78" s="29"/>
      <c r="M78" s="27" t="s">
        <v>185</v>
      </c>
      <c r="N78" s="57">
        <v>1</v>
      </c>
      <c r="O78" s="58"/>
      <c r="P78" s="58"/>
      <c r="Q78" s="27"/>
      <c r="R78" s="27"/>
      <c r="S78" s="58"/>
      <c r="T78" s="58"/>
      <c r="U78" s="58"/>
      <c r="V78" s="58"/>
      <c r="W78" s="58"/>
      <c r="X78" s="27"/>
      <c r="Y78" s="27" t="s">
        <v>2551</v>
      </c>
      <c r="Z78" s="30">
        <f t="shared" si="20"/>
        <v>0</v>
      </c>
      <c r="AA78" s="30">
        <f t="shared" si="21"/>
        <v>0</v>
      </c>
      <c r="AB78" s="30">
        <f t="shared" si="22"/>
        <v>0</v>
      </c>
      <c r="AC78" s="30">
        <f t="shared" si="23"/>
        <v>0</v>
      </c>
      <c r="AD78" s="30">
        <f t="shared" si="24"/>
        <v>1</v>
      </c>
      <c r="AE78" s="30">
        <f t="shared" si="25"/>
        <v>0</v>
      </c>
      <c r="AF78" s="30">
        <f t="shared" si="26"/>
        <v>0</v>
      </c>
      <c r="AG78" s="30">
        <f t="shared" si="27"/>
        <v>0</v>
      </c>
      <c r="AH78" s="30">
        <f t="shared" si="28"/>
        <v>0</v>
      </c>
      <c r="AI78" s="31">
        <f t="shared" si="29"/>
        <v>4</v>
      </c>
      <c r="AJ78" s="27">
        <f t="shared" si="30"/>
        <v>0</v>
      </c>
      <c r="AK78" s="27">
        <f t="shared" si="31"/>
        <v>0</v>
      </c>
      <c r="AL78" s="27">
        <f t="shared" si="32"/>
        <v>0</v>
      </c>
      <c r="AM78" s="27">
        <f t="shared" si="33"/>
        <v>0</v>
      </c>
      <c r="AN78" s="28">
        <f t="shared" si="34"/>
        <v>1</v>
      </c>
      <c r="AO78" s="45">
        <v>0.95</v>
      </c>
      <c r="AP78" s="41">
        <f t="shared" si="35"/>
        <v>5.0000000000000044E-2</v>
      </c>
      <c r="AQ78" s="48">
        <v>6</v>
      </c>
      <c r="AR78" s="40">
        <v>0</v>
      </c>
      <c r="AS78" s="40">
        <v>0</v>
      </c>
      <c r="AT78" s="40">
        <v>0</v>
      </c>
      <c r="AU78" s="40">
        <v>0</v>
      </c>
      <c r="AV78" s="40">
        <f t="shared" si="36"/>
        <v>0</v>
      </c>
      <c r="AW78" s="40">
        <f t="shared" si="37"/>
        <v>1</v>
      </c>
      <c r="AX78" s="48"/>
      <c r="AY78" s="77">
        <f>H78</f>
        <v>1</v>
      </c>
      <c r="AZ78" s="48"/>
      <c r="BA78" s="48"/>
      <c r="BB78" s="48"/>
      <c r="BC78" s="48"/>
      <c r="BD78" s="34"/>
      <c r="BE78" s="34"/>
      <c r="BF78" s="34"/>
      <c r="BG78" s="34"/>
      <c r="BH78" s="34"/>
      <c r="BI78" s="34"/>
      <c r="BJ78" s="34"/>
      <c r="BK78" s="34"/>
      <c r="BL78" s="34"/>
      <c r="BM78" s="34"/>
      <c r="BN78" s="34"/>
      <c r="BO78" s="34"/>
      <c r="BP78" s="34"/>
      <c r="BQ78" s="34"/>
    </row>
    <row r="79" spans="1:69" ht="18" customHeight="1">
      <c r="A79" s="38" t="s">
        <v>545</v>
      </c>
      <c r="B79" s="27" t="s">
        <v>27</v>
      </c>
      <c r="C79" s="27" t="s">
        <v>768</v>
      </c>
      <c r="D79" s="27">
        <v>119466</v>
      </c>
      <c r="E79" s="27" t="s">
        <v>774</v>
      </c>
      <c r="F79" s="27" t="s">
        <v>775</v>
      </c>
      <c r="G79" s="27">
        <v>4</v>
      </c>
      <c r="H79" s="28">
        <v>1</v>
      </c>
      <c r="I79" s="28">
        <v>2</v>
      </c>
      <c r="J79" s="27" t="s">
        <v>776</v>
      </c>
      <c r="K79" s="64">
        <v>6563376.1669000005</v>
      </c>
      <c r="L79" s="29"/>
      <c r="M79" s="27" t="s">
        <v>2330</v>
      </c>
      <c r="N79" s="57">
        <v>0</v>
      </c>
      <c r="O79" s="58"/>
      <c r="P79" s="58"/>
      <c r="Q79" s="27"/>
      <c r="R79" s="27"/>
      <c r="S79" s="58"/>
      <c r="T79" s="58"/>
      <c r="U79" s="58"/>
      <c r="V79" s="58"/>
      <c r="W79" s="58"/>
      <c r="X79" s="27"/>
      <c r="Y79" s="27"/>
      <c r="Z79" s="30">
        <f t="shared" si="20"/>
        <v>0</v>
      </c>
      <c r="AA79" s="30">
        <f t="shared" si="21"/>
        <v>0</v>
      </c>
      <c r="AB79" s="30">
        <f t="shared" si="22"/>
        <v>0</v>
      </c>
      <c r="AC79" s="30">
        <f t="shared" si="23"/>
        <v>1</v>
      </c>
      <c r="AD79" s="30">
        <f t="shared" si="24"/>
        <v>0</v>
      </c>
      <c r="AE79" s="30">
        <f t="shared" si="25"/>
        <v>0</v>
      </c>
      <c r="AF79" s="30">
        <f t="shared" si="26"/>
        <v>0</v>
      </c>
      <c r="AG79" s="30">
        <f t="shared" si="27"/>
        <v>0</v>
      </c>
      <c r="AH79" s="30">
        <f t="shared" si="28"/>
        <v>2</v>
      </c>
      <c r="AI79" s="31">
        <f t="shared" si="29"/>
        <v>0</v>
      </c>
      <c r="AJ79" s="27">
        <f t="shared" si="30"/>
        <v>0</v>
      </c>
      <c r="AK79" s="27">
        <f t="shared" si="31"/>
        <v>0</v>
      </c>
      <c r="AL79" s="27">
        <f t="shared" si="32"/>
        <v>0</v>
      </c>
      <c r="AM79" s="27">
        <f t="shared" si="33"/>
        <v>1</v>
      </c>
      <c r="AN79" s="28">
        <f t="shared" si="34"/>
        <v>0</v>
      </c>
      <c r="AO79" s="45">
        <v>0</v>
      </c>
      <c r="AP79" s="41">
        <f t="shared" si="35"/>
        <v>0</v>
      </c>
      <c r="AQ79" s="48"/>
      <c r="AR79" s="40">
        <v>0</v>
      </c>
      <c r="AS79" s="40">
        <v>0</v>
      </c>
      <c r="AT79" s="40">
        <v>0</v>
      </c>
      <c r="AU79" s="40">
        <v>0</v>
      </c>
      <c r="AV79" s="40">
        <f t="shared" si="36"/>
        <v>0</v>
      </c>
      <c r="AW79" s="40">
        <f t="shared" si="37"/>
        <v>0</v>
      </c>
      <c r="AX79" s="48"/>
      <c r="AY79" s="48">
        <v>0</v>
      </c>
      <c r="AZ79" s="77">
        <f>H79</f>
        <v>1</v>
      </c>
      <c r="BA79" s="48"/>
      <c r="BB79" s="48"/>
      <c r="BC79" s="48"/>
      <c r="BD79" s="34"/>
      <c r="BE79" s="34"/>
      <c r="BF79" s="34"/>
      <c r="BG79" s="34"/>
      <c r="BH79" s="34"/>
      <c r="BI79" s="34"/>
      <c r="BJ79" s="34"/>
      <c r="BK79" s="34"/>
      <c r="BL79" s="34"/>
      <c r="BM79" s="34"/>
      <c r="BN79" s="34"/>
      <c r="BO79" s="34"/>
      <c r="BP79" s="34"/>
      <c r="BQ79" s="34"/>
    </row>
    <row r="80" spans="1:69" ht="18" customHeight="1">
      <c r="A80" s="38" t="s">
        <v>545</v>
      </c>
      <c r="B80" s="27" t="s">
        <v>27</v>
      </c>
      <c r="C80" s="27" t="s">
        <v>768</v>
      </c>
      <c r="D80" s="27">
        <v>119448</v>
      </c>
      <c r="E80" s="27" t="s">
        <v>777</v>
      </c>
      <c r="F80" s="27" t="s">
        <v>778</v>
      </c>
      <c r="G80" s="27">
        <v>7</v>
      </c>
      <c r="H80" s="28">
        <v>1</v>
      </c>
      <c r="I80" s="28">
        <v>3</v>
      </c>
      <c r="J80" s="27" t="s">
        <v>779</v>
      </c>
      <c r="K80" s="64">
        <v>8618124.5</v>
      </c>
      <c r="L80" s="29"/>
      <c r="M80" s="27" t="s">
        <v>185</v>
      </c>
      <c r="N80" s="57">
        <v>1</v>
      </c>
      <c r="O80" s="58"/>
      <c r="P80" s="58"/>
      <c r="Q80" s="27"/>
      <c r="R80" s="27"/>
      <c r="S80" s="58"/>
      <c r="T80" s="58"/>
      <c r="U80" s="58"/>
      <c r="V80" s="58"/>
      <c r="W80" s="58"/>
      <c r="X80" s="27"/>
      <c r="Y80" s="27" t="s">
        <v>2551</v>
      </c>
      <c r="Z80" s="30">
        <f t="shared" si="20"/>
        <v>0</v>
      </c>
      <c r="AA80" s="30">
        <f t="shared" si="21"/>
        <v>0</v>
      </c>
      <c r="AB80" s="30">
        <f t="shared" si="22"/>
        <v>0</v>
      </c>
      <c r="AC80" s="30">
        <f t="shared" si="23"/>
        <v>0</v>
      </c>
      <c r="AD80" s="30">
        <f t="shared" si="24"/>
        <v>1</v>
      </c>
      <c r="AE80" s="30">
        <f t="shared" si="25"/>
        <v>0</v>
      </c>
      <c r="AF80" s="30">
        <f t="shared" si="26"/>
        <v>0</v>
      </c>
      <c r="AG80" s="30">
        <f t="shared" si="27"/>
        <v>0</v>
      </c>
      <c r="AH80" s="30">
        <f t="shared" si="28"/>
        <v>0</v>
      </c>
      <c r="AI80" s="31">
        <f t="shared" si="29"/>
        <v>3</v>
      </c>
      <c r="AJ80" s="27">
        <f t="shared" si="30"/>
        <v>0</v>
      </c>
      <c r="AK80" s="27">
        <f t="shared" si="31"/>
        <v>0</v>
      </c>
      <c r="AL80" s="27">
        <f t="shared" si="32"/>
        <v>0</v>
      </c>
      <c r="AM80" s="27">
        <f t="shared" si="33"/>
        <v>0</v>
      </c>
      <c r="AN80" s="28">
        <f t="shared" si="34"/>
        <v>1</v>
      </c>
      <c r="AO80" s="45">
        <v>0.95</v>
      </c>
      <c r="AP80" s="41">
        <f t="shared" si="35"/>
        <v>5.0000000000000044E-2</v>
      </c>
      <c r="AQ80" s="48"/>
      <c r="AR80" s="40">
        <v>0</v>
      </c>
      <c r="AS80" s="40">
        <v>0</v>
      </c>
      <c r="AT80" s="40">
        <v>0</v>
      </c>
      <c r="AU80" s="40">
        <v>0</v>
      </c>
      <c r="AV80" s="40">
        <f t="shared" si="36"/>
        <v>0</v>
      </c>
      <c r="AW80" s="40">
        <f t="shared" si="37"/>
        <v>0</v>
      </c>
      <c r="AX80" s="48"/>
      <c r="AY80" s="77">
        <f>H80</f>
        <v>1</v>
      </c>
      <c r="AZ80" s="48"/>
      <c r="BA80" s="48"/>
      <c r="BB80" s="48"/>
      <c r="BC80" s="48"/>
      <c r="BD80" s="34"/>
      <c r="BE80" s="34"/>
      <c r="BF80" s="34"/>
      <c r="BG80" s="34"/>
      <c r="BH80" s="34"/>
      <c r="BI80" s="34"/>
      <c r="BJ80" s="34"/>
      <c r="BK80" s="34"/>
      <c r="BL80" s="34"/>
      <c r="BM80" s="34"/>
      <c r="BN80" s="34"/>
      <c r="BO80" s="34"/>
      <c r="BP80" s="34"/>
      <c r="BQ80" s="34"/>
    </row>
    <row r="81" spans="1:69" ht="18" customHeight="1">
      <c r="A81" s="38" t="s">
        <v>545</v>
      </c>
      <c r="B81" s="27" t="s">
        <v>27</v>
      </c>
      <c r="C81" s="27" t="s">
        <v>780</v>
      </c>
      <c r="D81" s="27">
        <v>119352</v>
      </c>
      <c r="E81" s="27" t="s">
        <v>781</v>
      </c>
      <c r="F81" s="27" t="s">
        <v>782</v>
      </c>
      <c r="G81" s="27">
        <v>5</v>
      </c>
      <c r="H81" s="28">
        <v>1</v>
      </c>
      <c r="I81" s="28">
        <v>4</v>
      </c>
      <c r="J81" s="27" t="s">
        <v>783</v>
      </c>
      <c r="K81" s="64">
        <v>9616220.8260999992</v>
      </c>
      <c r="L81" s="29"/>
      <c r="M81" s="27" t="s">
        <v>185</v>
      </c>
      <c r="N81" s="57">
        <v>1</v>
      </c>
      <c r="O81" s="58"/>
      <c r="P81" s="58"/>
      <c r="Q81" s="27"/>
      <c r="R81" s="27"/>
      <c r="S81" s="58"/>
      <c r="T81" s="58"/>
      <c r="U81" s="58"/>
      <c r="V81" s="58"/>
      <c r="W81" s="58"/>
      <c r="X81" s="27"/>
      <c r="Y81" s="27" t="s">
        <v>2551</v>
      </c>
      <c r="Z81" s="30">
        <f t="shared" si="20"/>
        <v>0</v>
      </c>
      <c r="AA81" s="30">
        <f t="shared" si="21"/>
        <v>0</v>
      </c>
      <c r="AB81" s="30">
        <f t="shared" si="22"/>
        <v>0</v>
      </c>
      <c r="AC81" s="30">
        <f t="shared" si="23"/>
        <v>0</v>
      </c>
      <c r="AD81" s="30">
        <f t="shared" si="24"/>
        <v>1</v>
      </c>
      <c r="AE81" s="30">
        <f t="shared" si="25"/>
        <v>0</v>
      </c>
      <c r="AF81" s="30">
        <f t="shared" si="26"/>
        <v>0</v>
      </c>
      <c r="AG81" s="30">
        <f t="shared" si="27"/>
        <v>0</v>
      </c>
      <c r="AH81" s="30">
        <f t="shared" si="28"/>
        <v>0</v>
      </c>
      <c r="AI81" s="31">
        <f t="shared" si="29"/>
        <v>4</v>
      </c>
      <c r="AJ81" s="27">
        <f t="shared" si="30"/>
        <v>0</v>
      </c>
      <c r="AK81" s="27">
        <f t="shared" si="31"/>
        <v>0</v>
      </c>
      <c r="AL81" s="27">
        <f t="shared" si="32"/>
        <v>0</v>
      </c>
      <c r="AM81" s="27">
        <f t="shared" si="33"/>
        <v>0</v>
      </c>
      <c r="AN81" s="28">
        <f t="shared" si="34"/>
        <v>1</v>
      </c>
      <c r="AO81" s="45">
        <v>0.95</v>
      </c>
      <c r="AP81" s="41">
        <f t="shared" si="35"/>
        <v>5.0000000000000044E-2</v>
      </c>
      <c r="AQ81" s="48"/>
      <c r="AR81" s="40">
        <v>0</v>
      </c>
      <c r="AS81" s="40">
        <v>0</v>
      </c>
      <c r="AT81" s="40">
        <v>0</v>
      </c>
      <c r="AU81" s="40">
        <v>0</v>
      </c>
      <c r="AV81" s="40">
        <f t="shared" si="36"/>
        <v>0</v>
      </c>
      <c r="AW81" s="40">
        <f t="shared" si="37"/>
        <v>0</v>
      </c>
      <c r="AX81" s="48"/>
      <c r="AY81" s="77">
        <f>H81</f>
        <v>1</v>
      </c>
      <c r="AZ81" s="48"/>
      <c r="BA81" s="48"/>
      <c r="BB81" s="48"/>
      <c r="BC81" s="48"/>
      <c r="BD81" s="34"/>
      <c r="BE81" s="34"/>
      <c r="BF81" s="34"/>
      <c r="BG81" s="34"/>
      <c r="BH81" s="34"/>
      <c r="BI81" s="34"/>
      <c r="BJ81" s="34"/>
      <c r="BK81" s="34"/>
      <c r="BL81" s="34"/>
      <c r="BM81" s="34"/>
      <c r="BN81" s="34"/>
      <c r="BO81" s="34"/>
      <c r="BP81" s="34"/>
      <c r="BQ81" s="34"/>
    </row>
    <row r="82" spans="1:69" ht="18" customHeight="1">
      <c r="A82" s="38" t="s">
        <v>545</v>
      </c>
      <c r="B82" s="27" t="s">
        <v>27</v>
      </c>
      <c r="C82" s="27" t="s">
        <v>784</v>
      </c>
      <c r="D82" s="27">
        <v>120038</v>
      </c>
      <c r="E82" s="27" t="s">
        <v>785</v>
      </c>
      <c r="F82" s="27" t="s">
        <v>786</v>
      </c>
      <c r="G82" s="27">
        <v>1</v>
      </c>
      <c r="H82" s="28">
        <v>1</v>
      </c>
      <c r="I82" s="28">
        <v>4</v>
      </c>
      <c r="J82" s="27" t="s">
        <v>403</v>
      </c>
      <c r="K82" s="64">
        <v>17295671.809999999</v>
      </c>
      <c r="L82" s="29"/>
      <c r="M82" s="27" t="s">
        <v>2330</v>
      </c>
      <c r="N82" s="57">
        <v>0.82</v>
      </c>
      <c r="O82" s="58"/>
      <c r="P82" s="58"/>
      <c r="Q82" s="27"/>
      <c r="R82" s="27"/>
      <c r="S82" s="58"/>
      <c r="T82" s="58"/>
      <c r="U82" s="58"/>
      <c r="V82" s="58"/>
      <c r="W82" s="58"/>
      <c r="X82" s="27"/>
      <c r="Y82" s="238" t="s">
        <v>2552</v>
      </c>
      <c r="Z82" s="30">
        <f t="shared" si="20"/>
        <v>0</v>
      </c>
      <c r="AA82" s="30">
        <f t="shared" si="21"/>
        <v>0</v>
      </c>
      <c r="AB82" s="30">
        <f t="shared" si="22"/>
        <v>0</v>
      </c>
      <c r="AC82" s="30">
        <f t="shared" si="23"/>
        <v>1</v>
      </c>
      <c r="AD82" s="30">
        <f t="shared" si="24"/>
        <v>0</v>
      </c>
      <c r="AE82" s="30">
        <f t="shared" si="25"/>
        <v>0</v>
      </c>
      <c r="AF82" s="30">
        <f t="shared" si="26"/>
        <v>0</v>
      </c>
      <c r="AG82" s="30">
        <f t="shared" si="27"/>
        <v>0</v>
      </c>
      <c r="AH82" s="30">
        <f t="shared" si="28"/>
        <v>4</v>
      </c>
      <c r="AI82" s="31">
        <f t="shared" si="29"/>
        <v>0</v>
      </c>
      <c r="AJ82" s="27">
        <f t="shared" si="30"/>
        <v>0</v>
      </c>
      <c r="AK82" s="27">
        <f t="shared" si="31"/>
        <v>0</v>
      </c>
      <c r="AL82" s="27">
        <f t="shared" si="32"/>
        <v>0</v>
      </c>
      <c r="AM82" s="27">
        <f t="shared" si="33"/>
        <v>1</v>
      </c>
      <c r="AN82" s="28">
        <f t="shared" si="34"/>
        <v>0</v>
      </c>
      <c r="AO82" s="45">
        <v>0.82</v>
      </c>
      <c r="AP82" s="41">
        <f t="shared" si="35"/>
        <v>0</v>
      </c>
      <c r="AQ82" s="48"/>
      <c r="AR82" s="40">
        <v>0</v>
      </c>
      <c r="AS82" s="40">
        <v>0</v>
      </c>
      <c r="AT82" s="40">
        <v>0</v>
      </c>
      <c r="AU82" s="40">
        <v>0</v>
      </c>
      <c r="AV82" s="40">
        <f t="shared" si="36"/>
        <v>0</v>
      </c>
      <c r="AW82" s="40">
        <f t="shared" si="37"/>
        <v>0</v>
      </c>
      <c r="AX82" s="48"/>
      <c r="AY82" s="48">
        <v>0</v>
      </c>
      <c r="AZ82" s="77">
        <f>H82</f>
        <v>1</v>
      </c>
      <c r="BA82" s="48"/>
      <c r="BB82" s="48"/>
      <c r="BC82" s="48"/>
      <c r="BD82" s="34"/>
      <c r="BE82" s="34"/>
      <c r="BF82" s="34"/>
      <c r="BG82" s="34"/>
      <c r="BH82" s="34"/>
      <c r="BI82" s="34"/>
      <c r="BJ82" s="34"/>
      <c r="BK82" s="34"/>
      <c r="BL82" s="34"/>
      <c r="BM82" s="34"/>
      <c r="BN82" s="34"/>
      <c r="BO82" s="34"/>
      <c r="BP82" s="34"/>
      <c r="BQ82" s="34"/>
    </row>
    <row r="83" spans="1:69" ht="18" customHeight="1">
      <c r="A83" s="38" t="s">
        <v>545</v>
      </c>
      <c r="B83" s="27" t="s">
        <v>27</v>
      </c>
      <c r="C83" s="27" t="s">
        <v>784</v>
      </c>
      <c r="D83" s="27">
        <v>120303</v>
      </c>
      <c r="E83" s="27" t="s">
        <v>787</v>
      </c>
      <c r="F83" s="27" t="s">
        <v>788</v>
      </c>
      <c r="G83" s="27">
        <v>1</v>
      </c>
      <c r="H83" s="28">
        <v>1</v>
      </c>
      <c r="I83" s="28">
        <v>4</v>
      </c>
      <c r="J83" s="27" t="s">
        <v>403</v>
      </c>
      <c r="K83" s="64">
        <v>16599217.8707</v>
      </c>
      <c r="L83" s="29"/>
      <c r="M83" s="27" t="s">
        <v>2330</v>
      </c>
      <c r="N83" s="57">
        <v>0.56999999999999995</v>
      </c>
      <c r="O83" s="58"/>
      <c r="P83" s="58"/>
      <c r="Q83" s="27"/>
      <c r="R83" s="27"/>
      <c r="S83" s="58"/>
      <c r="T83" s="58"/>
      <c r="U83" s="58"/>
      <c r="V83" s="58"/>
      <c r="W83" s="58"/>
      <c r="X83" s="27"/>
      <c r="Y83" s="238" t="s">
        <v>2552</v>
      </c>
      <c r="Z83" s="30">
        <f t="shared" si="20"/>
        <v>0</v>
      </c>
      <c r="AA83" s="30">
        <f t="shared" si="21"/>
        <v>0</v>
      </c>
      <c r="AB83" s="30">
        <f t="shared" si="22"/>
        <v>0</v>
      </c>
      <c r="AC83" s="30">
        <f t="shared" si="23"/>
        <v>1</v>
      </c>
      <c r="AD83" s="30">
        <f t="shared" si="24"/>
        <v>0</v>
      </c>
      <c r="AE83" s="30">
        <f t="shared" si="25"/>
        <v>0</v>
      </c>
      <c r="AF83" s="30">
        <f t="shared" si="26"/>
        <v>0</v>
      </c>
      <c r="AG83" s="30">
        <f t="shared" si="27"/>
        <v>0</v>
      </c>
      <c r="AH83" s="30">
        <f t="shared" si="28"/>
        <v>4</v>
      </c>
      <c r="AI83" s="31">
        <f t="shared" si="29"/>
        <v>0</v>
      </c>
      <c r="AJ83" s="27">
        <f t="shared" si="30"/>
        <v>0</v>
      </c>
      <c r="AK83" s="27">
        <f t="shared" si="31"/>
        <v>0</v>
      </c>
      <c r="AL83" s="27">
        <f t="shared" si="32"/>
        <v>0</v>
      </c>
      <c r="AM83" s="27">
        <f t="shared" si="33"/>
        <v>1</v>
      </c>
      <c r="AN83" s="28">
        <f t="shared" si="34"/>
        <v>0</v>
      </c>
      <c r="AO83" s="45">
        <v>0.56999999999999995</v>
      </c>
      <c r="AP83" s="41">
        <f t="shared" si="35"/>
        <v>0</v>
      </c>
      <c r="AQ83" s="48"/>
      <c r="AR83" s="40">
        <v>0</v>
      </c>
      <c r="AS83" s="40">
        <v>0</v>
      </c>
      <c r="AT83" s="40">
        <v>0</v>
      </c>
      <c r="AU83" s="40">
        <v>0</v>
      </c>
      <c r="AV83" s="40">
        <f t="shared" si="36"/>
        <v>0</v>
      </c>
      <c r="AW83" s="40">
        <f t="shared" si="37"/>
        <v>0</v>
      </c>
      <c r="AX83" s="48"/>
      <c r="AY83" s="48">
        <v>0</v>
      </c>
      <c r="AZ83" s="77">
        <f>H83</f>
        <v>1</v>
      </c>
      <c r="BA83" s="48"/>
      <c r="BB83" s="48"/>
      <c r="BC83" s="48"/>
      <c r="BD83" s="34"/>
      <c r="BE83" s="34"/>
      <c r="BF83" s="34"/>
      <c r="BG83" s="34"/>
      <c r="BH83" s="34"/>
      <c r="BI83" s="34"/>
      <c r="BJ83" s="34"/>
      <c r="BK83" s="34"/>
      <c r="BL83" s="34"/>
      <c r="BM83" s="34"/>
      <c r="BN83" s="34"/>
      <c r="BO83" s="34"/>
      <c r="BP83" s="34"/>
      <c r="BQ83" s="34"/>
    </row>
    <row r="84" spans="1:69" ht="18" customHeight="1">
      <c r="A84" s="38" t="s">
        <v>545</v>
      </c>
      <c r="B84" s="27" t="s">
        <v>27</v>
      </c>
      <c r="C84" s="27" t="s">
        <v>784</v>
      </c>
      <c r="D84" s="27">
        <v>120482</v>
      </c>
      <c r="E84" s="27" t="s">
        <v>789</v>
      </c>
      <c r="F84" s="27" t="s">
        <v>790</v>
      </c>
      <c r="G84" s="27">
        <v>2</v>
      </c>
      <c r="H84" s="28">
        <v>1</v>
      </c>
      <c r="I84" s="28">
        <v>4</v>
      </c>
      <c r="J84" s="27" t="s">
        <v>192</v>
      </c>
      <c r="K84" s="64">
        <v>16382034.520500001</v>
      </c>
      <c r="L84" s="29"/>
      <c r="M84" s="27" t="s">
        <v>2330</v>
      </c>
      <c r="N84" s="57">
        <v>0.99</v>
      </c>
      <c r="O84" s="58"/>
      <c r="P84" s="58"/>
      <c r="Q84" s="27"/>
      <c r="R84" s="27"/>
      <c r="S84" s="58"/>
      <c r="T84" s="58"/>
      <c r="U84" s="58"/>
      <c r="V84" s="58"/>
      <c r="W84" s="58"/>
      <c r="X84" s="27"/>
      <c r="Y84" s="33" t="s">
        <v>2552</v>
      </c>
      <c r="Z84" s="30">
        <f t="shared" si="20"/>
        <v>0</v>
      </c>
      <c r="AA84" s="30">
        <f t="shared" si="21"/>
        <v>0</v>
      </c>
      <c r="AB84" s="30">
        <f t="shared" si="22"/>
        <v>0</v>
      </c>
      <c r="AC84" s="30">
        <f t="shared" si="23"/>
        <v>1</v>
      </c>
      <c r="AD84" s="30">
        <f t="shared" si="24"/>
        <v>0</v>
      </c>
      <c r="AE84" s="30">
        <f t="shared" si="25"/>
        <v>0</v>
      </c>
      <c r="AF84" s="30">
        <f t="shared" si="26"/>
        <v>0</v>
      </c>
      <c r="AG84" s="30">
        <f t="shared" si="27"/>
        <v>0</v>
      </c>
      <c r="AH84" s="30">
        <f t="shared" si="28"/>
        <v>4</v>
      </c>
      <c r="AI84" s="31">
        <f t="shared" si="29"/>
        <v>0</v>
      </c>
      <c r="AJ84" s="27">
        <f t="shared" si="30"/>
        <v>0</v>
      </c>
      <c r="AK84" s="27">
        <f t="shared" si="31"/>
        <v>0</v>
      </c>
      <c r="AL84" s="27">
        <f t="shared" si="32"/>
        <v>0</v>
      </c>
      <c r="AM84" s="27">
        <f t="shared" si="33"/>
        <v>1</v>
      </c>
      <c r="AN84" s="28">
        <f t="shared" si="34"/>
        <v>0</v>
      </c>
      <c r="AO84" s="45">
        <v>0.99</v>
      </c>
      <c r="AP84" s="41">
        <f t="shared" si="35"/>
        <v>0</v>
      </c>
      <c r="AQ84" s="48"/>
      <c r="AR84" s="40">
        <v>0</v>
      </c>
      <c r="AS84" s="40">
        <v>0</v>
      </c>
      <c r="AT84" s="40">
        <v>0</v>
      </c>
      <c r="AU84" s="40">
        <v>0</v>
      </c>
      <c r="AV84" s="40">
        <f t="shared" si="36"/>
        <v>0</v>
      </c>
      <c r="AW84" s="40">
        <f t="shared" si="37"/>
        <v>0</v>
      </c>
      <c r="AX84" s="48"/>
      <c r="AY84" s="77">
        <f>H84</f>
        <v>1</v>
      </c>
      <c r="AZ84" s="48"/>
      <c r="BA84" s="48"/>
      <c r="BB84" s="48"/>
      <c r="BC84" s="48"/>
      <c r="BD84" s="34"/>
      <c r="BE84" s="34"/>
      <c r="BF84" s="34"/>
      <c r="BG84" s="34"/>
      <c r="BH84" s="34"/>
      <c r="BI84" s="34"/>
      <c r="BJ84" s="34"/>
      <c r="BK84" s="34"/>
      <c r="BL84" s="34"/>
      <c r="BM84" s="34"/>
      <c r="BN84" s="34"/>
      <c r="BO84" s="34"/>
      <c r="BP84" s="34"/>
      <c r="BQ84" s="34"/>
    </row>
    <row r="85" spans="1:69" ht="18" customHeight="1">
      <c r="A85" s="38" t="s">
        <v>545</v>
      </c>
      <c r="B85" s="27" t="s">
        <v>27</v>
      </c>
      <c r="C85" s="27" t="s">
        <v>784</v>
      </c>
      <c r="D85" s="27">
        <v>120443</v>
      </c>
      <c r="E85" s="27" t="s">
        <v>791</v>
      </c>
      <c r="F85" s="27" t="s">
        <v>792</v>
      </c>
      <c r="G85" s="27">
        <v>3</v>
      </c>
      <c r="H85" s="28">
        <v>1</v>
      </c>
      <c r="I85" s="28">
        <v>4</v>
      </c>
      <c r="J85" s="27" t="s">
        <v>793</v>
      </c>
      <c r="K85" s="64">
        <v>16529232.17</v>
      </c>
      <c r="L85" s="29"/>
      <c r="M85" s="27" t="s">
        <v>2330</v>
      </c>
      <c r="N85" s="57">
        <v>0.7</v>
      </c>
      <c r="O85" s="58"/>
      <c r="P85" s="58"/>
      <c r="Q85" s="27"/>
      <c r="R85" s="27"/>
      <c r="S85" s="58"/>
      <c r="T85" s="58"/>
      <c r="U85" s="58"/>
      <c r="V85" s="58"/>
      <c r="W85" s="58"/>
      <c r="X85" s="27"/>
      <c r="Y85" s="33" t="s">
        <v>2552</v>
      </c>
      <c r="Z85" s="30">
        <f t="shared" si="20"/>
        <v>0</v>
      </c>
      <c r="AA85" s="30">
        <f t="shared" si="21"/>
        <v>0</v>
      </c>
      <c r="AB85" s="30">
        <f t="shared" si="22"/>
        <v>0</v>
      </c>
      <c r="AC85" s="30">
        <f t="shared" si="23"/>
        <v>1</v>
      </c>
      <c r="AD85" s="30">
        <f t="shared" si="24"/>
        <v>0</v>
      </c>
      <c r="AE85" s="30">
        <f t="shared" si="25"/>
        <v>0</v>
      </c>
      <c r="AF85" s="30">
        <f t="shared" si="26"/>
        <v>0</v>
      </c>
      <c r="AG85" s="30">
        <f t="shared" si="27"/>
        <v>0</v>
      </c>
      <c r="AH85" s="30">
        <f t="shared" si="28"/>
        <v>4</v>
      </c>
      <c r="AI85" s="31">
        <f t="shared" si="29"/>
        <v>0</v>
      </c>
      <c r="AJ85" s="27">
        <f t="shared" si="30"/>
        <v>0</v>
      </c>
      <c r="AK85" s="27">
        <f t="shared" si="31"/>
        <v>0</v>
      </c>
      <c r="AL85" s="27">
        <f t="shared" si="32"/>
        <v>0</v>
      </c>
      <c r="AM85" s="27">
        <f t="shared" si="33"/>
        <v>1</v>
      </c>
      <c r="AN85" s="28">
        <f t="shared" si="34"/>
        <v>0</v>
      </c>
      <c r="AO85" s="45">
        <v>0.7</v>
      </c>
      <c r="AP85" s="41">
        <f t="shared" si="35"/>
        <v>0</v>
      </c>
      <c r="AQ85" s="48"/>
      <c r="AR85" s="40">
        <v>0</v>
      </c>
      <c r="AS85" s="40">
        <v>0</v>
      </c>
      <c r="AT85" s="40">
        <v>0</v>
      </c>
      <c r="AU85" s="40">
        <v>0</v>
      </c>
      <c r="AV85" s="40">
        <f t="shared" si="36"/>
        <v>0</v>
      </c>
      <c r="AW85" s="40">
        <f t="shared" si="37"/>
        <v>0</v>
      </c>
      <c r="AX85" s="48"/>
      <c r="AY85" s="48">
        <v>0</v>
      </c>
      <c r="AZ85" s="77">
        <f>H85</f>
        <v>1</v>
      </c>
      <c r="BA85" s="48"/>
      <c r="BB85" s="48"/>
      <c r="BC85" s="48"/>
      <c r="BD85" s="34"/>
      <c r="BE85" s="34"/>
      <c r="BF85" s="34"/>
      <c r="BG85" s="34"/>
      <c r="BH85" s="34"/>
      <c r="BI85" s="34"/>
      <c r="BJ85" s="34"/>
      <c r="BK85" s="34"/>
      <c r="BL85" s="34"/>
      <c r="BM85" s="34"/>
      <c r="BN85" s="34"/>
      <c r="BO85" s="34"/>
      <c r="BP85" s="34"/>
      <c r="BQ85" s="34"/>
    </row>
    <row r="86" spans="1:69" ht="18" customHeight="1">
      <c r="A86" s="38" t="s">
        <v>545</v>
      </c>
      <c r="B86" s="27" t="s">
        <v>27</v>
      </c>
      <c r="C86" s="27" t="s">
        <v>794</v>
      </c>
      <c r="D86" s="27">
        <v>233505</v>
      </c>
      <c r="E86" s="27" t="s">
        <v>795</v>
      </c>
      <c r="F86" s="27" t="s">
        <v>796</v>
      </c>
      <c r="G86" s="27">
        <v>1</v>
      </c>
      <c r="H86" s="28">
        <v>1</v>
      </c>
      <c r="I86" s="28">
        <v>4</v>
      </c>
      <c r="J86" s="27" t="s">
        <v>773</v>
      </c>
      <c r="K86" s="64">
        <v>10909009.120199999</v>
      </c>
      <c r="L86" s="29"/>
      <c r="M86" s="27" t="s">
        <v>185</v>
      </c>
      <c r="N86" s="57">
        <v>1</v>
      </c>
      <c r="O86" s="58"/>
      <c r="P86" s="58"/>
      <c r="Q86" s="27"/>
      <c r="R86" s="27"/>
      <c r="S86" s="58"/>
      <c r="T86" s="58"/>
      <c r="U86" s="58"/>
      <c r="V86" s="58"/>
      <c r="W86" s="58"/>
      <c r="X86" s="27"/>
      <c r="Y86" s="27" t="s">
        <v>2551</v>
      </c>
      <c r="Z86" s="30">
        <f t="shared" si="20"/>
        <v>0</v>
      </c>
      <c r="AA86" s="30">
        <f t="shared" si="21"/>
        <v>0</v>
      </c>
      <c r="AB86" s="30">
        <f t="shared" si="22"/>
        <v>0</v>
      </c>
      <c r="AC86" s="30">
        <f t="shared" si="23"/>
        <v>0</v>
      </c>
      <c r="AD86" s="30">
        <f t="shared" si="24"/>
        <v>1</v>
      </c>
      <c r="AE86" s="30">
        <f t="shared" si="25"/>
        <v>0</v>
      </c>
      <c r="AF86" s="30">
        <f t="shared" si="26"/>
        <v>0</v>
      </c>
      <c r="AG86" s="30">
        <f t="shared" si="27"/>
        <v>0</v>
      </c>
      <c r="AH86" s="30">
        <f t="shared" si="28"/>
        <v>0</v>
      </c>
      <c r="AI86" s="31">
        <f t="shared" si="29"/>
        <v>4</v>
      </c>
      <c r="AJ86" s="27">
        <f t="shared" si="30"/>
        <v>0</v>
      </c>
      <c r="AK86" s="27">
        <f t="shared" si="31"/>
        <v>0</v>
      </c>
      <c r="AL86" s="27">
        <f t="shared" si="32"/>
        <v>0</v>
      </c>
      <c r="AM86" s="27">
        <f t="shared" si="33"/>
        <v>0</v>
      </c>
      <c r="AN86" s="28">
        <f t="shared" si="34"/>
        <v>1</v>
      </c>
      <c r="AO86" s="45">
        <v>1</v>
      </c>
      <c r="AP86" s="41">
        <f t="shared" si="35"/>
        <v>0</v>
      </c>
      <c r="AQ86" s="48" t="s">
        <v>93</v>
      </c>
      <c r="AR86" s="40">
        <v>0</v>
      </c>
      <c r="AS86" s="40">
        <v>0</v>
      </c>
      <c r="AT86" s="40">
        <v>0</v>
      </c>
      <c r="AU86" s="40">
        <v>0</v>
      </c>
      <c r="AV86" s="40">
        <f t="shared" si="36"/>
        <v>0</v>
      </c>
      <c r="AW86" s="40">
        <f t="shared" si="37"/>
        <v>0</v>
      </c>
      <c r="AX86" s="48"/>
      <c r="AY86" s="48"/>
      <c r="AZ86" s="48"/>
      <c r="BA86" s="48"/>
      <c r="BB86" s="48"/>
      <c r="BC86" s="48"/>
      <c r="BD86" s="34"/>
      <c r="BE86" s="34"/>
      <c r="BF86" s="34"/>
      <c r="BG86" s="34"/>
      <c r="BH86" s="34"/>
      <c r="BI86" s="34"/>
      <c r="BJ86" s="34"/>
      <c r="BK86" s="34"/>
      <c r="BL86" s="34"/>
      <c r="BM86" s="34"/>
      <c r="BN86" s="34"/>
      <c r="BO86" s="34"/>
      <c r="BP86" s="34"/>
      <c r="BQ86" s="34"/>
    </row>
    <row r="87" spans="1:69" ht="18" customHeight="1">
      <c r="A87" s="38" t="s">
        <v>545</v>
      </c>
      <c r="B87" s="27" t="s">
        <v>28</v>
      </c>
      <c r="C87" s="27" t="s">
        <v>797</v>
      </c>
      <c r="D87" s="27">
        <v>121093</v>
      </c>
      <c r="E87" s="27" t="s">
        <v>798</v>
      </c>
      <c r="F87" s="27" t="s">
        <v>799</v>
      </c>
      <c r="G87" s="27">
        <v>5</v>
      </c>
      <c r="H87" s="28">
        <v>1</v>
      </c>
      <c r="I87" s="28">
        <v>4</v>
      </c>
      <c r="J87" s="27" t="s">
        <v>192</v>
      </c>
      <c r="K87" s="64">
        <v>18363790.129198752</v>
      </c>
      <c r="L87" s="29"/>
      <c r="M87" s="27" t="s">
        <v>185</v>
      </c>
      <c r="N87" s="57">
        <v>1</v>
      </c>
      <c r="O87" s="58"/>
      <c r="P87" s="58"/>
      <c r="Q87" s="27"/>
      <c r="R87" s="27"/>
      <c r="S87" s="58"/>
      <c r="T87" s="58"/>
      <c r="U87" s="58"/>
      <c r="V87" s="58"/>
      <c r="W87" s="58"/>
      <c r="X87" s="27"/>
      <c r="Y87" s="27" t="s">
        <v>2551</v>
      </c>
      <c r="Z87" s="30">
        <f t="shared" si="20"/>
        <v>0</v>
      </c>
      <c r="AA87" s="30">
        <f t="shared" si="21"/>
        <v>0</v>
      </c>
      <c r="AB87" s="30">
        <f t="shared" si="22"/>
        <v>0</v>
      </c>
      <c r="AC87" s="30">
        <f t="shared" si="23"/>
        <v>0</v>
      </c>
      <c r="AD87" s="30">
        <f t="shared" si="24"/>
        <v>1</v>
      </c>
      <c r="AE87" s="30">
        <f t="shared" si="25"/>
        <v>0</v>
      </c>
      <c r="AF87" s="30">
        <f t="shared" si="26"/>
        <v>0</v>
      </c>
      <c r="AG87" s="30">
        <f t="shared" si="27"/>
        <v>0</v>
      </c>
      <c r="AH87" s="30">
        <f t="shared" si="28"/>
        <v>0</v>
      </c>
      <c r="AI87" s="31">
        <f t="shared" si="29"/>
        <v>4</v>
      </c>
      <c r="AJ87" s="27">
        <f t="shared" si="30"/>
        <v>0</v>
      </c>
      <c r="AK87" s="27">
        <f t="shared" si="31"/>
        <v>0</v>
      </c>
      <c r="AL87" s="27">
        <f t="shared" si="32"/>
        <v>0</v>
      </c>
      <c r="AM87" s="27">
        <f t="shared" si="33"/>
        <v>0</v>
      </c>
      <c r="AN87" s="28">
        <f t="shared" si="34"/>
        <v>1</v>
      </c>
      <c r="AO87" s="45">
        <v>1</v>
      </c>
      <c r="AP87" s="41">
        <f t="shared" si="35"/>
        <v>0</v>
      </c>
      <c r="AQ87" s="48">
        <v>6</v>
      </c>
      <c r="AR87" s="40">
        <v>0</v>
      </c>
      <c r="AS87" s="40">
        <v>0</v>
      </c>
      <c r="AT87" s="40">
        <v>0</v>
      </c>
      <c r="AU87" s="40">
        <v>0</v>
      </c>
      <c r="AV87" s="40">
        <f t="shared" si="36"/>
        <v>0</v>
      </c>
      <c r="AW87" s="40">
        <f t="shared" si="37"/>
        <v>1</v>
      </c>
      <c r="AX87" s="48"/>
      <c r="AY87" s="48"/>
      <c r="AZ87" s="48"/>
      <c r="BA87" s="48"/>
      <c r="BB87" s="48"/>
      <c r="BC87" s="48"/>
      <c r="BD87" s="34"/>
      <c r="BE87" s="34"/>
      <c r="BF87" s="34"/>
      <c r="BG87" s="34"/>
      <c r="BH87" s="34"/>
      <c r="BI87" s="34"/>
      <c r="BJ87" s="34"/>
      <c r="BK87" s="34"/>
      <c r="BL87" s="34"/>
      <c r="BM87" s="34"/>
      <c r="BN87" s="34"/>
      <c r="BO87" s="34"/>
      <c r="BP87" s="34"/>
      <c r="BQ87" s="34"/>
    </row>
    <row r="88" spans="1:69" ht="18" customHeight="1">
      <c r="A88" s="38" t="s">
        <v>545</v>
      </c>
      <c r="B88" s="27" t="s">
        <v>28</v>
      </c>
      <c r="C88" s="27" t="s">
        <v>800</v>
      </c>
      <c r="D88" s="27">
        <v>122384</v>
      </c>
      <c r="E88" s="27" t="s">
        <v>801</v>
      </c>
      <c r="F88" s="27" t="s">
        <v>802</v>
      </c>
      <c r="G88" s="27">
        <v>0</v>
      </c>
      <c r="H88" s="28">
        <v>1</v>
      </c>
      <c r="I88" s="28">
        <v>4</v>
      </c>
      <c r="J88" s="27" t="s">
        <v>803</v>
      </c>
      <c r="K88" s="64">
        <v>17844618.710000001</v>
      </c>
      <c r="L88" s="29"/>
      <c r="M88" s="27" t="s">
        <v>2330</v>
      </c>
      <c r="N88" s="57">
        <v>0</v>
      </c>
      <c r="O88" s="58"/>
      <c r="P88" s="58"/>
      <c r="Q88" s="27"/>
      <c r="R88" s="27"/>
      <c r="S88" s="58"/>
      <c r="T88" s="58"/>
      <c r="U88" s="58"/>
      <c r="V88" s="58"/>
      <c r="W88" s="58"/>
      <c r="X88" s="27"/>
      <c r="Y88" s="27"/>
      <c r="Z88" s="30">
        <f t="shared" si="20"/>
        <v>0</v>
      </c>
      <c r="AA88" s="30">
        <f t="shared" si="21"/>
        <v>0</v>
      </c>
      <c r="AB88" s="30">
        <f t="shared" si="22"/>
        <v>0</v>
      </c>
      <c r="AC88" s="30">
        <f t="shared" si="23"/>
        <v>1</v>
      </c>
      <c r="AD88" s="30">
        <f t="shared" si="24"/>
        <v>0</v>
      </c>
      <c r="AE88" s="30">
        <f t="shared" si="25"/>
        <v>0</v>
      </c>
      <c r="AF88" s="30">
        <f t="shared" si="26"/>
        <v>0</v>
      </c>
      <c r="AG88" s="30">
        <f t="shared" si="27"/>
        <v>0</v>
      </c>
      <c r="AH88" s="30">
        <f t="shared" si="28"/>
        <v>4</v>
      </c>
      <c r="AI88" s="31">
        <f t="shared" si="29"/>
        <v>0</v>
      </c>
      <c r="AJ88" s="27">
        <f t="shared" si="30"/>
        <v>0</v>
      </c>
      <c r="AK88" s="27">
        <f t="shared" si="31"/>
        <v>0</v>
      </c>
      <c r="AL88" s="27">
        <f t="shared" si="32"/>
        <v>0</v>
      </c>
      <c r="AM88" s="27">
        <f t="shared" si="33"/>
        <v>1</v>
      </c>
      <c r="AN88" s="28">
        <f t="shared" si="34"/>
        <v>0</v>
      </c>
      <c r="AO88" s="45">
        <v>0</v>
      </c>
      <c r="AP88" s="41">
        <f t="shared" si="35"/>
        <v>0</v>
      </c>
      <c r="AQ88" s="48"/>
      <c r="AR88" s="40">
        <v>0</v>
      </c>
      <c r="AS88" s="40">
        <v>0</v>
      </c>
      <c r="AT88" s="40">
        <v>0</v>
      </c>
      <c r="AU88" s="40">
        <v>0</v>
      </c>
      <c r="AV88" s="40">
        <f t="shared" si="36"/>
        <v>0</v>
      </c>
      <c r="AW88" s="40">
        <f t="shared" si="37"/>
        <v>0</v>
      </c>
      <c r="AX88" s="48"/>
      <c r="AY88" s="48">
        <v>0</v>
      </c>
      <c r="AZ88" s="77">
        <f>H88</f>
        <v>1</v>
      </c>
      <c r="BA88" s="48"/>
      <c r="BB88" s="48"/>
      <c r="BC88" s="48"/>
      <c r="BD88" s="34"/>
      <c r="BE88" s="34"/>
      <c r="BF88" s="34"/>
      <c r="BG88" s="34"/>
      <c r="BH88" s="34"/>
      <c r="BI88" s="34"/>
      <c r="BJ88" s="34"/>
      <c r="BK88" s="34"/>
      <c r="BL88" s="34"/>
      <c r="BM88" s="34"/>
      <c r="BN88" s="34"/>
      <c r="BO88" s="34"/>
      <c r="BP88" s="34"/>
      <c r="BQ88" s="34"/>
    </row>
    <row r="89" spans="1:69" ht="18" customHeight="1">
      <c r="A89" s="38" t="s">
        <v>545</v>
      </c>
      <c r="B89" s="27" t="s">
        <v>28</v>
      </c>
      <c r="C89" s="27" t="s">
        <v>805</v>
      </c>
      <c r="D89" s="27">
        <v>124082</v>
      </c>
      <c r="E89" s="27" t="s">
        <v>806</v>
      </c>
      <c r="F89" s="27" t="s">
        <v>807</v>
      </c>
      <c r="G89" s="27">
        <v>1</v>
      </c>
      <c r="H89" s="28">
        <v>1</v>
      </c>
      <c r="I89" s="28">
        <v>4</v>
      </c>
      <c r="J89" s="27" t="s">
        <v>192</v>
      </c>
      <c r="K89" s="64">
        <v>17574451.800000001</v>
      </c>
      <c r="L89" s="29"/>
      <c r="M89" s="27" t="s">
        <v>2330</v>
      </c>
      <c r="N89" s="57">
        <v>0.3</v>
      </c>
      <c r="O89" s="58"/>
      <c r="P89" s="58"/>
      <c r="Q89" s="27"/>
      <c r="R89" s="27"/>
      <c r="S89" s="58"/>
      <c r="T89" s="58"/>
      <c r="U89" s="58"/>
      <c r="V89" s="58"/>
      <c r="W89" s="58"/>
      <c r="X89" s="27"/>
      <c r="Y89" s="27"/>
      <c r="Z89" s="30">
        <f t="shared" si="20"/>
        <v>0</v>
      </c>
      <c r="AA89" s="30">
        <f t="shared" si="21"/>
        <v>0</v>
      </c>
      <c r="AB89" s="30">
        <f t="shared" si="22"/>
        <v>0</v>
      </c>
      <c r="AC89" s="30">
        <f t="shared" si="23"/>
        <v>1</v>
      </c>
      <c r="AD89" s="30">
        <f t="shared" si="24"/>
        <v>0</v>
      </c>
      <c r="AE89" s="30">
        <f t="shared" si="25"/>
        <v>0</v>
      </c>
      <c r="AF89" s="30">
        <f t="shared" si="26"/>
        <v>0</v>
      </c>
      <c r="AG89" s="30">
        <f t="shared" si="27"/>
        <v>0</v>
      </c>
      <c r="AH89" s="30">
        <f t="shared" si="28"/>
        <v>4</v>
      </c>
      <c r="AI89" s="31">
        <f t="shared" si="29"/>
        <v>0</v>
      </c>
      <c r="AJ89" s="27">
        <f t="shared" si="30"/>
        <v>0</v>
      </c>
      <c r="AK89" s="27">
        <f t="shared" si="31"/>
        <v>0</v>
      </c>
      <c r="AL89" s="27">
        <f t="shared" si="32"/>
        <v>0</v>
      </c>
      <c r="AM89" s="27">
        <f t="shared" si="33"/>
        <v>1</v>
      </c>
      <c r="AN89" s="28">
        <f t="shared" si="34"/>
        <v>0</v>
      </c>
      <c r="AO89" s="45">
        <v>0.3</v>
      </c>
      <c r="AP89" s="41">
        <f t="shared" si="35"/>
        <v>0</v>
      </c>
      <c r="AQ89" s="48"/>
      <c r="AR89" s="40">
        <v>0</v>
      </c>
      <c r="AS89" s="40">
        <v>0</v>
      </c>
      <c r="AT89" s="40">
        <v>0</v>
      </c>
      <c r="AU89" s="40">
        <v>0</v>
      </c>
      <c r="AV89" s="40">
        <f t="shared" si="36"/>
        <v>0</v>
      </c>
      <c r="AW89" s="40">
        <f t="shared" si="37"/>
        <v>0</v>
      </c>
      <c r="AX89" s="48"/>
      <c r="AY89" s="48">
        <v>0</v>
      </c>
      <c r="AZ89" s="77">
        <f>H89</f>
        <v>1</v>
      </c>
      <c r="BA89" s="48"/>
      <c r="BB89" s="48"/>
      <c r="BC89" s="48"/>
      <c r="BD89" s="34"/>
      <c r="BE89" s="34"/>
      <c r="BF89" s="34"/>
      <c r="BG89" s="34"/>
      <c r="BH89" s="34"/>
      <c r="BI89" s="34"/>
      <c r="BJ89" s="34"/>
      <c r="BK89" s="34"/>
      <c r="BL89" s="34"/>
      <c r="BM89" s="34"/>
      <c r="BN89" s="34"/>
      <c r="BO89" s="34"/>
      <c r="BP89" s="34"/>
      <c r="BQ89" s="34"/>
    </row>
    <row r="90" spans="1:69" ht="18" customHeight="1">
      <c r="A90" s="38" t="s">
        <v>545</v>
      </c>
      <c r="B90" s="27" t="s">
        <v>28</v>
      </c>
      <c r="C90" s="27" t="s">
        <v>808</v>
      </c>
      <c r="D90" s="27">
        <v>123393</v>
      </c>
      <c r="E90" s="27" t="s">
        <v>809</v>
      </c>
      <c r="F90" s="27" t="s">
        <v>810</v>
      </c>
      <c r="G90" s="27">
        <v>2</v>
      </c>
      <c r="H90" s="28">
        <v>1</v>
      </c>
      <c r="I90" s="28">
        <v>2</v>
      </c>
      <c r="J90" s="27" t="s">
        <v>811</v>
      </c>
      <c r="K90" s="64">
        <v>13637820.528726386</v>
      </c>
      <c r="L90" s="29"/>
      <c r="M90" s="27" t="s">
        <v>2330</v>
      </c>
      <c r="N90" s="57">
        <v>0</v>
      </c>
      <c r="O90" s="58"/>
      <c r="P90" s="58"/>
      <c r="Q90" s="27"/>
      <c r="R90" s="27"/>
      <c r="S90" s="58"/>
      <c r="T90" s="58"/>
      <c r="U90" s="58"/>
      <c r="V90" s="58"/>
      <c r="W90" s="58"/>
      <c r="X90" s="27"/>
      <c r="Y90" s="27"/>
      <c r="Z90" s="30">
        <f t="shared" si="20"/>
        <v>0</v>
      </c>
      <c r="AA90" s="30">
        <f t="shared" si="21"/>
        <v>0</v>
      </c>
      <c r="AB90" s="30">
        <f t="shared" si="22"/>
        <v>0</v>
      </c>
      <c r="AC90" s="30">
        <f t="shared" si="23"/>
        <v>1</v>
      </c>
      <c r="AD90" s="30">
        <f t="shared" si="24"/>
        <v>0</v>
      </c>
      <c r="AE90" s="30">
        <f t="shared" si="25"/>
        <v>0</v>
      </c>
      <c r="AF90" s="30">
        <f t="shared" si="26"/>
        <v>0</v>
      </c>
      <c r="AG90" s="30">
        <f t="shared" si="27"/>
        <v>0</v>
      </c>
      <c r="AH90" s="30">
        <f t="shared" si="28"/>
        <v>2</v>
      </c>
      <c r="AI90" s="31">
        <f t="shared" si="29"/>
        <v>0</v>
      </c>
      <c r="AJ90" s="27">
        <f t="shared" si="30"/>
        <v>0</v>
      </c>
      <c r="AK90" s="27">
        <f t="shared" si="31"/>
        <v>0</v>
      </c>
      <c r="AL90" s="27">
        <f t="shared" si="32"/>
        <v>0</v>
      </c>
      <c r="AM90" s="27">
        <f t="shared" si="33"/>
        <v>1</v>
      </c>
      <c r="AN90" s="28">
        <f t="shared" si="34"/>
        <v>0</v>
      </c>
      <c r="AO90" s="45">
        <v>0</v>
      </c>
      <c r="AP90" s="41">
        <f t="shared" si="35"/>
        <v>0</v>
      </c>
      <c r="AQ90" s="48"/>
      <c r="AR90" s="40">
        <v>0</v>
      </c>
      <c r="AS90" s="40">
        <v>0</v>
      </c>
      <c r="AT90" s="40">
        <v>0</v>
      </c>
      <c r="AU90" s="40">
        <v>0</v>
      </c>
      <c r="AV90" s="40">
        <f t="shared" si="36"/>
        <v>0</v>
      </c>
      <c r="AW90" s="40">
        <f t="shared" si="37"/>
        <v>0</v>
      </c>
      <c r="AX90" s="48"/>
      <c r="AY90" s="48">
        <v>0</v>
      </c>
      <c r="AZ90" s="77">
        <f>H90</f>
        <v>1</v>
      </c>
      <c r="BA90" s="48"/>
      <c r="BB90" s="48"/>
      <c r="BC90" s="48"/>
      <c r="BD90" s="34"/>
      <c r="BE90" s="34"/>
      <c r="BF90" s="34"/>
      <c r="BG90" s="34"/>
      <c r="BH90" s="34"/>
      <c r="BI90" s="34"/>
      <c r="BJ90" s="34"/>
      <c r="BK90" s="34"/>
      <c r="BL90" s="34"/>
      <c r="BM90" s="34"/>
      <c r="BN90" s="34"/>
      <c r="BO90" s="34"/>
      <c r="BP90" s="34"/>
      <c r="BQ90" s="34"/>
    </row>
    <row r="91" spans="1:69" ht="18" customHeight="1">
      <c r="A91" s="38" t="s">
        <v>545</v>
      </c>
      <c r="B91" s="27" t="s">
        <v>28</v>
      </c>
      <c r="C91" s="27" t="s">
        <v>462</v>
      </c>
      <c r="D91" s="27">
        <v>120947</v>
      </c>
      <c r="E91" s="27" t="s">
        <v>812</v>
      </c>
      <c r="F91" s="27" t="s">
        <v>464</v>
      </c>
      <c r="G91" s="27">
        <v>1</v>
      </c>
      <c r="H91" s="28">
        <v>1</v>
      </c>
      <c r="I91" s="28">
        <v>4</v>
      </c>
      <c r="J91" s="27" t="s">
        <v>199</v>
      </c>
      <c r="K91" s="64">
        <v>16755680.111459523</v>
      </c>
      <c r="L91" s="29"/>
      <c r="M91" s="27" t="s">
        <v>185</v>
      </c>
      <c r="N91" s="57">
        <v>1</v>
      </c>
      <c r="O91" s="58"/>
      <c r="P91" s="58"/>
      <c r="Q91" s="27"/>
      <c r="R91" s="27"/>
      <c r="S91" s="58"/>
      <c r="T91" s="58"/>
      <c r="U91" s="58"/>
      <c r="V91" s="58"/>
      <c r="W91" s="58"/>
      <c r="X91" s="27"/>
      <c r="Y91" s="27" t="s">
        <v>2551</v>
      </c>
      <c r="Z91" s="30">
        <f t="shared" si="20"/>
        <v>0</v>
      </c>
      <c r="AA91" s="30">
        <f t="shared" si="21"/>
        <v>0</v>
      </c>
      <c r="AB91" s="30">
        <f t="shared" si="22"/>
        <v>0</v>
      </c>
      <c r="AC91" s="30">
        <f t="shared" si="23"/>
        <v>0</v>
      </c>
      <c r="AD91" s="30">
        <f t="shared" si="24"/>
        <v>1</v>
      </c>
      <c r="AE91" s="30">
        <f t="shared" si="25"/>
        <v>0</v>
      </c>
      <c r="AF91" s="30">
        <f t="shared" si="26"/>
        <v>0</v>
      </c>
      <c r="AG91" s="30">
        <f t="shared" si="27"/>
        <v>0</v>
      </c>
      <c r="AH91" s="30">
        <f t="shared" si="28"/>
        <v>0</v>
      </c>
      <c r="AI91" s="31">
        <f t="shared" si="29"/>
        <v>4</v>
      </c>
      <c r="AJ91" s="27">
        <f t="shared" si="30"/>
        <v>0</v>
      </c>
      <c r="AK91" s="27">
        <f t="shared" si="31"/>
        <v>0</v>
      </c>
      <c r="AL91" s="27">
        <f t="shared" si="32"/>
        <v>0</v>
      </c>
      <c r="AM91" s="27">
        <f t="shared" si="33"/>
        <v>0</v>
      </c>
      <c r="AN91" s="28">
        <f t="shared" si="34"/>
        <v>1</v>
      </c>
      <c r="AO91" s="45">
        <v>0.88</v>
      </c>
      <c r="AP91" s="41">
        <f t="shared" si="35"/>
        <v>0.12</v>
      </c>
      <c r="AQ91" s="48"/>
      <c r="AR91" s="40">
        <v>0</v>
      </c>
      <c r="AS91" s="40">
        <v>0</v>
      </c>
      <c r="AT91" s="40">
        <v>0</v>
      </c>
      <c r="AU91" s="40">
        <v>0</v>
      </c>
      <c r="AV91" s="40">
        <f t="shared" si="36"/>
        <v>0</v>
      </c>
      <c r="AW91" s="40">
        <f t="shared" si="37"/>
        <v>0</v>
      </c>
      <c r="AX91" s="48"/>
      <c r="AY91" s="77">
        <f>H91</f>
        <v>1</v>
      </c>
      <c r="AZ91" s="48"/>
      <c r="BA91" s="48"/>
      <c r="BB91" s="48"/>
      <c r="BC91" s="48"/>
      <c r="BD91" s="34"/>
      <c r="BE91" s="34"/>
      <c r="BF91" s="34"/>
      <c r="BG91" s="34"/>
      <c r="BH91" s="34"/>
      <c r="BI91" s="34"/>
      <c r="BJ91" s="34"/>
      <c r="BK91" s="34"/>
      <c r="BL91" s="34"/>
      <c r="BM91" s="34"/>
      <c r="BN91" s="34"/>
      <c r="BO91" s="34"/>
      <c r="BP91" s="34"/>
      <c r="BQ91" s="34"/>
    </row>
    <row r="92" spans="1:69" ht="18" customHeight="1">
      <c r="A92" s="38" t="s">
        <v>545</v>
      </c>
      <c r="B92" s="27" t="s">
        <v>28</v>
      </c>
      <c r="C92" s="27" t="s">
        <v>462</v>
      </c>
      <c r="D92" s="27">
        <v>121044</v>
      </c>
      <c r="E92" s="27" t="s">
        <v>813</v>
      </c>
      <c r="F92" s="27" t="s">
        <v>814</v>
      </c>
      <c r="G92" s="27">
        <v>2</v>
      </c>
      <c r="H92" s="28">
        <v>1</v>
      </c>
      <c r="I92" s="28">
        <v>4</v>
      </c>
      <c r="J92" s="27" t="s">
        <v>199</v>
      </c>
      <c r="K92" s="64">
        <v>16711986.961819967</v>
      </c>
      <c r="L92" s="29"/>
      <c r="M92" s="27" t="s">
        <v>185</v>
      </c>
      <c r="N92" s="57">
        <v>1</v>
      </c>
      <c r="O92" s="58"/>
      <c r="P92" s="58"/>
      <c r="Q92" s="27"/>
      <c r="R92" s="27"/>
      <c r="S92" s="58"/>
      <c r="T92" s="58"/>
      <c r="U92" s="58"/>
      <c r="V92" s="58"/>
      <c r="W92" s="58"/>
      <c r="X92" s="27"/>
      <c r="Y92" s="27" t="s">
        <v>2551</v>
      </c>
      <c r="Z92" s="30">
        <f t="shared" si="20"/>
        <v>0</v>
      </c>
      <c r="AA92" s="30">
        <f t="shared" si="21"/>
        <v>0</v>
      </c>
      <c r="AB92" s="30">
        <f t="shared" si="22"/>
        <v>0</v>
      </c>
      <c r="AC92" s="30">
        <f t="shared" si="23"/>
        <v>0</v>
      </c>
      <c r="AD92" s="30">
        <f t="shared" si="24"/>
        <v>1</v>
      </c>
      <c r="AE92" s="30">
        <f t="shared" si="25"/>
        <v>0</v>
      </c>
      <c r="AF92" s="30">
        <f t="shared" si="26"/>
        <v>0</v>
      </c>
      <c r="AG92" s="30">
        <f t="shared" si="27"/>
        <v>0</v>
      </c>
      <c r="AH92" s="30">
        <f t="shared" si="28"/>
        <v>0</v>
      </c>
      <c r="AI92" s="31">
        <f t="shared" si="29"/>
        <v>4</v>
      </c>
      <c r="AJ92" s="27">
        <f t="shared" si="30"/>
        <v>0</v>
      </c>
      <c r="AK92" s="27">
        <f t="shared" si="31"/>
        <v>0</v>
      </c>
      <c r="AL92" s="27">
        <f t="shared" si="32"/>
        <v>0</v>
      </c>
      <c r="AM92" s="27">
        <f t="shared" si="33"/>
        <v>0</v>
      </c>
      <c r="AN92" s="28">
        <f t="shared" si="34"/>
        <v>1</v>
      </c>
      <c r="AO92" s="45">
        <v>0.85</v>
      </c>
      <c r="AP92" s="41">
        <f t="shared" si="35"/>
        <v>0.15000000000000002</v>
      </c>
      <c r="AQ92" s="48"/>
      <c r="AR92" s="40">
        <v>0</v>
      </c>
      <c r="AS92" s="40">
        <v>0</v>
      </c>
      <c r="AT92" s="40">
        <v>0</v>
      </c>
      <c r="AU92" s="40">
        <v>0</v>
      </c>
      <c r="AV92" s="40">
        <f t="shared" si="36"/>
        <v>0</v>
      </c>
      <c r="AW92" s="40">
        <f t="shared" si="37"/>
        <v>0</v>
      </c>
      <c r="AX92" s="48"/>
      <c r="AY92" s="77">
        <f>H92</f>
        <v>1</v>
      </c>
      <c r="AZ92" s="48"/>
      <c r="BA92" s="48"/>
      <c r="BB92" s="48"/>
      <c r="BC92" s="48"/>
      <c r="BD92" s="34"/>
      <c r="BE92" s="34"/>
      <c r="BF92" s="34"/>
      <c r="BG92" s="34"/>
      <c r="BH92" s="34"/>
      <c r="BI92" s="34"/>
      <c r="BJ92" s="34"/>
      <c r="BK92" s="34"/>
      <c r="BL92" s="34"/>
      <c r="BM92" s="34"/>
      <c r="BN92" s="34"/>
      <c r="BO92" s="34"/>
      <c r="BP92" s="34"/>
      <c r="BQ92" s="34"/>
    </row>
    <row r="93" spans="1:69" ht="18" customHeight="1">
      <c r="A93" s="38" t="s">
        <v>545</v>
      </c>
      <c r="B93" s="27" t="s">
        <v>28</v>
      </c>
      <c r="C93" s="27" t="s">
        <v>815</v>
      </c>
      <c r="D93" s="27">
        <v>122153</v>
      </c>
      <c r="E93" s="27" t="s">
        <v>816</v>
      </c>
      <c r="F93" s="27" t="s">
        <v>817</v>
      </c>
      <c r="G93" s="27">
        <v>0</v>
      </c>
      <c r="H93" s="28">
        <v>1</v>
      </c>
      <c r="I93" s="28">
        <v>4</v>
      </c>
      <c r="J93" s="27" t="s">
        <v>199</v>
      </c>
      <c r="K93" s="64">
        <v>18370407.44356275</v>
      </c>
      <c r="L93" s="29"/>
      <c r="M93" s="27" t="s">
        <v>185</v>
      </c>
      <c r="N93" s="57">
        <v>1</v>
      </c>
      <c r="O93" s="58"/>
      <c r="P93" s="58"/>
      <c r="Q93" s="27"/>
      <c r="R93" s="27"/>
      <c r="S93" s="58"/>
      <c r="T93" s="58"/>
      <c r="U93" s="58"/>
      <c r="V93" s="58"/>
      <c r="W93" s="58"/>
      <c r="X93" s="27"/>
      <c r="Y93" s="27" t="s">
        <v>2551</v>
      </c>
      <c r="Z93" s="30">
        <f t="shared" si="20"/>
        <v>0</v>
      </c>
      <c r="AA93" s="30">
        <f t="shared" si="21"/>
        <v>0</v>
      </c>
      <c r="AB93" s="30">
        <f t="shared" si="22"/>
        <v>0</v>
      </c>
      <c r="AC93" s="30">
        <f t="shared" si="23"/>
        <v>0</v>
      </c>
      <c r="AD93" s="30">
        <f t="shared" si="24"/>
        <v>1</v>
      </c>
      <c r="AE93" s="30">
        <f t="shared" si="25"/>
        <v>0</v>
      </c>
      <c r="AF93" s="30">
        <f t="shared" si="26"/>
        <v>0</v>
      </c>
      <c r="AG93" s="30">
        <f t="shared" si="27"/>
        <v>0</v>
      </c>
      <c r="AH93" s="30">
        <f t="shared" si="28"/>
        <v>0</v>
      </c>
      <c r="AI93" s="31">
        <f t="shared" si="29"/>
        <v>4</v>
      </c>
      <c r="AJ93" s="27">
        <f t="shared" si="30"/>
        <v>0</v>
      </c>
      <c r="AK93" s="27">
        <f t="shared" si="31"/>
        <v>0</v>
      </c>
      <c r="AL93" s="27">
        <f t="shared" si="32"/>
        <v>0</v>
      </c>
      <c r="AM93" s="27">
        <f t="shared" si="33"/>
        <v>0</v>
      </c>
      <c r="AN93" s="28">
        <f t="shared" si="34"/>
        <v>1</v>
      </c>
      <c r="AO93" s="45">
        <v>1</v>
      </c>
      <c r="AP93" s="41">
        <f t="shared" si="35"/>
        <v>0</v>
      </c>
      <c r="AQ93" s="48">
        <v>6</v>
      </c>
      <c r="AR93" s="40">
        <v>0</v>
      </c>
      <c r="AS93" s="40">
        <v>0</v>
      </c>
      <c r="AT93" s="40">
        <v>0</v>
      </c>
      <c r="AU93" s="40">
        <v>0</v>
      </c>
      <c r="AV93" s="40">
        <f t="shared" si="36"/>
        <v>0</v>
      </c>
      <c r="AW93" s="40">
        <f t="shared" si="37"/>
        <v>1</v>
      </c>
      <c r="AX93" s="48"/>
      <c r="AY93" s="48"/>
      <c r="AZ93" s="48"/>
      <c r="BA93" s="48"/>
      <c r="BB93" s="48"/>
      <c r="BC93" s="48"/>
      <c r="BD93" s="34"/>
      <c r="BE93" s="34"/>
      <c r="BF93" s="34"/>
      <c r="BG93" s="34"/>
      <c r="BH93" s="34"/>
      <c r="BI93" s="34"/>
      <c r="BJ93" s="34"/>
      <c r="BK93" s="34"/>
      <c r="BL93" s="34"/>
      <c r="BM93" s="34"/>
      <c r="BN93" s="34"/>
      <c r="BO93" s="34"/>
      <c r="BP93" s="34"/>
      <c r="BQ93" s="34"/>
    </row>
    <row r="94" spans="1:69" ht="18" customHeight="1">
      <c r="A94" s="38" t="s">
        <v>545</v>
      </c>
      <c r="B94" s="27" t="s">
        <v>28</v>
      </c>
      <c r="C94" s="27" t="s">
        <v>822</v>
      </c>
      <c r="D94" s="27">
        <v>124157</v>
      </c>
      <c r="E94" s="27" t="s">
        <v>823</v>
      </c>
      <c r="F94" s="27" t="s">
        <v>824</v>
      </c>
      <c r="G94" s="27">
        <v>4</v>
      </c>
      <c r="H94" s="28">
        <v>1</v>
      </c>
      <c r="I94" s="28">
        <v>3</v>
      </c>
      <c r="J94" s="27" t="s">
        <v>825</v>
      </c>
      <c r="K94" s="64">
        <v>9006106.9700000007</v>
      </c>
      <c r="L94" s="29"/>
      <c r="M94" s="27" t="s">
        <v>185</v>
      </c>
      <c r="N94" s="57">
        <v>1</v>
      </c>
      <c r="O94" s="58"/>
      <c r="P94" s="58"/>
      <c r="Q94" s="27"/>
      <c r="R94" s="27"/>
      <c r="S94" s="58"/>
      <c r="T94" s="58"/>
      <c r="U94" s="58"/>
      <c r="V94" s="58"/>
      <c r="W94" s="58"/>
      <c r="X94" s="27"/>
      <c r="Y94" s="27" t="s">
        <v>2551</v>
      </c>
      <c r="Z94" s="30">
        <f t="shared" si="20"/>
        <v>0</v>
      </c>
      <c r="AA94" s="30">
        <f t="shared" si="21"/>
        <v>0</v>
      </c>
      <c r="AB94" s="30">
        <f t="shared" si="22"/>
        <v>0</v>
      </c>
      <c r="AC94" s="30">
        <f t="shared" si="23"/>
        <v>0</v>
      </c>
      <c r="AD94" s="30">
        <f t="shared" si="24"/>
        <v>1</v>
      </c>
      <c r="AE94" s="30">
        <f t="shared" si="25"/>
        <v>0</v>
      </c>
      <c r="AF94" s="30">
        <f t="shared" si="26"/>
        <v>0</v>
      </c>
      <c r="AG94" s="30">
        <f t="shared" si="27"/>
        <v>0</v>
      </c>
      <c r="AH94" s="30">
        <f t="shared" si="28"/>
        <v>0</v>
      </c>
      <c r="AI94" s="31">
        <f t="shared" si="29"/>
        <v>3</v>
      </c>
      <c r="AJ94" s="27">
        <f t="shared" si="30"/>
        <v>0</v>
      </c>
      <c r="AK94" s="27">
        <f t="shared" si="31"/>
        <v>0</v>
      </c>
      <c r="AL94" s="27">
        <f t="shared" si="32"/>
        <v>0</v>
      </c>
      <c r="AM94" s="27">
        <f t="shared" si="33"/>
        <v>0</v>
      </c>
      <c r="AN94" s="28">
        <f t="shared" si="34"/>
        <v>1</v>
      </c>
      <c r="AO94" s="45">
        <v>1</v>
      </c>
      <c r="AP94" s="41">
        <f t="shared" si="35"/>
        <v>0</v>
      </c>
      <c r="AQ94" s="48">
        <v>6</v>
      </c>
      <c r="AR94" s="40">
        <v>0</v>
      </c>
      <c r="AS94" s="40">
        <v>0</v>
      </c>
      <c r="AT94" s="40">
        <v>0</v>
      </c>
      <c r="AU94" s="40">
        <v>0</v>
      </c>
      <c r="AV94" s="40">
        <f t="shared" si="36"/>
        <v>0</v>
      </c>
      <c r="AW94" s="40">
        <f t="shared" si="37"/>
        <v>1</v>
      </c>
      <c r="AX94" s="48"/>
      <c r="AY94" s="48"/>
      <c r="AZ94" s="48"/>
      <c r="BA94" s="48"/>
      <c r="BB94" s="48"/>
      <c r="BC94" s="48"/>
      <c r="BD94" s="34"/>
      <c r="BE94" s="34"/>
      <c r="BF94" s="34"/>
      <c r="BG94" s="34"/>
      <c r="BH94" s="34"/>
      <c r="BI94" s="34"/>
      <c r="BJ94" s="34"/>
      <c r="BK94" s="34"/>
      <c r="BL94" s="34"/>
      <c r="BM94" s="34"/>
      <c r="BN94" s="34"/>
      <c r="BO94" s="34"/>
      <c r="BP94" s="34"/>
      <c r="BQ94" s="34"/>
    </row>
    <row r="95" spans="1:69" ht="18" customHeight="1">
      <c r="A95" s="38" t="s">
        <v>545</v>
      </c>
      <c r="B95" s="27" t="s">
        <v>28</v>
      </c>
      <c r="C95" s="27" t="s">
        <v>822</v>
      </c>
      <c r="D95" s="27">
        <v>124157</v>
      </c>
      <c r="E95" s="27" t="s">
        <v>823</v>
      </c>
      <c r="F95" s="27" t="s">
        <v>824</v>
      </c>
      <c r="G95" s="27">
        <v>4</v>
      </c>
      <c r="H95" s="28"/>
      <c r="I95" s="28">
        <v>2</v>
      </c>
      <c r="J95" s="27" t="s">
        <v>828</v>
      </c>
      <c r="K95" s="64">
        <v>6004071.3200000003</v>
      </c>
      <c r="L95" s="29"/>
      <c r="M95" s="27" t="s">
        <v>2330</v>
      </c>
      <c r="N95" s="57">
        <v>0</v>
      </c>
      <c r="O95" s="58"/>
      <c r="P95" s="58"/>
      <c r="Q95" s="27"/>
      <c r="R95" s="27"/>
      <c r="S95" s="58"/>
      <c r="T95" s="58"/>
      <c r="U95" s="58"/>
      <c r="V95" s="58"/>
      <c r="W95" s="58"/>
      <c r="X95" s="27"/>
      <c r="Y95" s="27"/>
      <c r="Z95" s="30">
        <f t="shared" si="20"/>
        <v>0</v>
      </c>
      <c r="AA95" s="30">
        <f t="shared" si="21"/>
        <v>0</v>
      </c>
      <c r="AB95" s="30">
        <f t="shared" si="22"/>
        <v>0</v>
      </c>
      <c r="AC95" s="30">
        <f t="shared" si="23"/>
        <v>1</v>
      </c>
      <c r="AD95" s="30">
        <f t="shared" si="24"/>
        <v>0</v>
      </c>
      <c r="AE95" s="30">
        <f t="shared" si="25"/>
        <v>0</v>
      </c>
      <c r="AF95" s="30">
        <f t="shared" si="26"/>
        <v>0</v>
      </c>
      <c r="AG95" s="30">
        <f t="shared" si="27"/>
        <v>0</v>
      </c>
      <c r="AH95" s="30">
        <f t="shared" si="28"/>
        <v>2</v>
      </c>
      <c r="AI95" s="31">
        <f t="shared" si="29"/>
        <v>0</v>
      </c>
      <c r="AJ95" s="27">
        <f t="shared" si="30"/>
        <v>0</v>
      </c>
      <c r="AK95" s="27">
        <f t="shared" si="31"/>
        <v>0</v>
      </c>
      <c r="AL95" s="27">
        <f t="shared" si="32"/>
        <v>0</v>
      </c>
      <c r="AM95" s="27">
        <f t="shared" si="33"/>
        <v>0</v>
      </c>
      <c r="AN95" s="28">
        <f t="shared" si="34"/>
        <v>0</v>
      </c>
      <c r="AO95" s="45">
        <v>0</v>
      </c>
      <c r="AP95" s="41">
        <f t="shared" si="35"/>
        <v>0</v>
      </c>
      <c r="AQ95" s="48"/>
      <c r="AR95" s="40">
        <v>0</v>
      </c>
      <c r="AS95" s="40">
        <v>0</v>
      </c>
      <c r="AT95" s="40">
        <v>0</v>
      </c>
      <c r="AU95" s="40">
        <v>0</v>
      </c>
      <c r="AV95" s="40">
        <f t="shared" si="36"/>
        <v>0</v>
      </c>
      <c r="AW95" s="40">
        <f t="shared" si="37"/>
        <v>0</v>
      </c>
      <c r="AX95" s="48"/>
      <c r="AY95" s="48">
        <v>0</v>
      </c>
      <c r="AZ95" s="77">
        <f t="shared" ref="AZ95:AZ112" si="40">H95</f>
        <v>0</v>
      </c>
      <c r="BA95" s="48"/>
      <c r="BB95" s="48"/>
      <c r="BC95" s="48"/>
      <c r="BD95" s="34"/>
      <c r="BE95" s="34"/>
      <c r="BF95" s="34"/>
      <c r="BG95" s="34"/>
      <c r="BH95" s="34"/>
      <c r="BI95" s="34"/>
      <c r="BJ95" s="34"/>
      <c r="BK95" s="34"/>
      <c r="BL95" s="34"/>
      <c r="BM95" s="34"/>
      <c r="BN95" s="34"/>
      <c r="BO95" s="34"/>
      <c r="BP95" s="34"/>
      <c r="BQ95" s="34"/>
    </row>
    <row r="96" spans="1:69" ht="18" customHeight="1">
      <c r="A96" s="38" t="s">
        <v>545</v>
      </c>
      <c r="B96" s="27" t="s">
        <v>28</v>
      </c>
      <c r="C96" s="27" t="s">
        <v>486</v>
      </c>
      <c r="D96" s="27">
        <v>136923</v>
      </c>
      <c r="E96" s="27" t="s">
        <v>829</v>
      </c>
      <c r="F96" s="27" t="s">
        <v>830</v>
      </c>
      <c r="G96" s="27">
        <v>1</v>
      </c>
      <c r="H96" s="28">
        <v>1</v>
      </c>
      <c r="I96" s="28">
        <v>4</v>
      </c>
      <c r="J96" s="27" t="s">
        <v>192</v>
      </c>
      <c r="K96" s="64">
        <v>19206793.960000001</v>
      </c>
      <c r="L96" s="29"/>
      <c r="M96" s="27" t="s">
        <v>2330</v>
      </c>
      <c r="N96" s="57">
        <v>0.3</v>
      </c>
      <c r="O96" s="58"/>
      <c r="P96" s="58"/>
      <c r="Q96" s="27"/>
      <c r="R96" s="27"/>
      <c r="S96" s="58"/>
      <c r="T96" s="58"/>
      <c r="U96" s="58"/>
      <c r="V96" s="58"/>
      <c r="W96" s="58"/>
      <c r="X96" s="27"/>
      <c r="Y96" s="27"/>
      <c r="Z96" s="30">
        <f t="shared" si="20"/>
        <v>0</v>
      </c>
      <c r="AA96" s="30">
        <f t="shared" si="21"/>
        <v>0</v>
      </c>
      <c r="AB96" s="30">
        <f t="shared" si="22"/>
        <v>0</v>
      </c>
      <c r="AC96" s="30">
        <f t="shared" si="23"/>
        <v>1</v>
      </c>
      <c r="AD96" s="30">
        <f t="shared" si="24"/>
        <v>0</v>
      </c>
      <c r="AE96" s="30">
        <f t="shared" si="25"/>
        <v>0</v>
      </c>
      <c r="AF96" s="30">
        <f t="shared" si="26"/>
        <v>0</v>
      </c>
      <c r="AG96" s="30">
        <f t="shared" si="27"/>
        <v>0</v>
      </c>
      <c r="AH96" s="30">
        <f t="shared" si="28"/>
        <v>4</v>
      </c>
      <c r="AI96" s="31">
        <f t="shared" si="29"/>
        <v>0</v>
      </c>
      <c r="AJ96" s="27">
        <f t="shared" si="30"/>
        <v>0</v>
      </c>
      <c r="AK96" s="27">
        <f t="shared" si="31"/>
        <v>0</v>
      </c>
      <c r="AL96" s="27">
        <f t="shared" si="32"/>
        <v>0</v>
      </c>
      <c r="AM96" s="27">
        <f t="shared" si="33"/>
        <v>1</v>
      </c>
      <c r="AN96" s="28">
        <f t="shared" si="34"/>
        <v>0</v>
      </c>
      <c r="AO96" s="45">
        <v>0.3</v>
      </c>
      <c r="AP96" s="41">
        <f t="shared" si="35"/>
        <v>0</v>
      </c>
      <c r="AQ96" s="48"/>
      <c r="AR96" s="40">
        <v>0</v>
      </c>
      <c r="AS96" s="40">
        <v>0</v>
      </c>
      <c r="AT96" s="40">
        <v>0</v>
      </c>
      <c r="AU96" s="40">
        <v>0</v>
      </c>
      <c r="AV96" s="40">
        <f t="shared" si="36"/>
        <v>0</v>
      </c>
      <c r="AW96" s="40">
        <f t="shared" si="37"/>
        <v>0</v>
      </c>
      <c r="AX96" s="48"/>
      <c r="AY96" s="48">
        <v>0</v>
      </c>
      <c r="AZ96" s="77">
        <f t="shared" si="40"/>
        <v>1</v>
      </c>
      <c r="BA96" s="48"/>
      <c r="BB96" s="48"/>
      <c r="BC96" s="48"/>
      <c r="BD96" s="34"/>
      <c r="BE96" s="34"/>
      <c r="BF96" s="34"/>
      <c r="BG96" s="34"/>
      <c r="BH96" s="34"/>
      <c r="BI96" s="34"/>
      <c r="BJ96" s="34"/>
      <c r="BK96" s="34"/>
      <c r="BL96" s="34"/>
      <c r="BM96" s="34"/>
      <c r="BN96" s="34"/>
      <c r="BO96" s="34"/>
      <c r="BP96" s="34"/>
      <c r="BQ96" s="34"/>
    </row>
    <row r="97" spans="1:69" ht="18" customHeight="1">
      <c r="A97" s="38" t="s">
        <v>545</v>
      </c>
      <c r="B97" s="27" t="s">
        <v>28</v>
      </c>
      <c r="C97" s="27" t="s">
        <v>497</v>
      </c>
      <c r="D97" s="27">
        <v>122313</v>
      </c>
      <c r="E97" s="27" t="s">
        <v>832</v>
      </c>
      <c r="F97" s="27" t="s">
        <v>833</v>
      </c>
      <c r="G97" s="27">
        <v>0</v>
      </c>
      <c r="H97" s="28">
        <v>1</v>
      </c>
      <c r="I97" s="28">
        <v>2</v>
      </c>
      <c r="J97" s="27" t="s">
        <v>834</v>
      </c>
      <c r="K97" s="64">
        <v>9932687.5939871818</v>
      </c>
      <c r="L97" s="29"/>
      <c r="M97" s="27" t="s">
        <v>185</v>
      </c>
      <c r="N97" s="57">
        <v>1</v>
      </c>
      <c r="O97" s="58"/>
      <c r="P97" s="58"/>
      <c r="Q97" s="27"/>
      <c r="R97" s="27"/>
      <c r="S97" s="58"/>
      <c r="T97" s="58"/>
      <c r="U97" s="58"/>
      <c r="V97" s="58"/>
      <c r="W97" s="58"/>
      <c r="X97" s="27"/>
      <c r="Y97" s="27"/>
      <c r="Z97" s="30">
        <f t="shared" si="20"/>
        <v>0</v>
      </c>
      <c r="AA97" s="30">
        <f t="shared" si="21"/>
        <v>0</v>
      </c>
      <c r="AB97" s="30">
        <f t="shared" si="22"/>
        <v>0</v>
      </c>
      <c r="AC97" s="30">
        <f t="shared" si="23"/>
        <v>0</v>
      </c>
      <c r="AD97" s="30">
        <f t="shared" si="24"/>
        <v>1</v>
      </c>
      <c r="AE97" s="30">
        <f t="shared" si="25"/>
        <v>0</v>
      </c>
      <c r="AF97" s="30">
        <f t="shared" si="26"/>
        <v>0</v>
      </c>
      <c r="AG97" s="30">
        <f t="shared" si="27"/>
        <v>0</v>
      </c>
      <c r="AH97" s="30">
        <f t="shared" si="28"/>
        <v>0</v>
      </c>
      <c r="AI97" s="31">
        <f t="shared" si="29"/>
        <v>2</v>
      </c>
      <c r="AJ97" s="27">
        <f t="shared" si="30"/>
        <v>0</v>
      </c>
      <c r="AK97" s="27">
        <f t="shared" si="31"/>
        <v>0</v>
      </c>
      <c r="AL97" s="27">
        <f t="shared" si="32"/>
        <v>0</v>
      </c>
      <c r="AM97" s="27">
        <f t="shared" si="33"/>
        <v>0</v>
      </c>
      <c r="AN97" s="28">
        <f t="shared" si="34"/>
        <v>1</v>
      </c>
      <c r="AO97" s="45">
        <v>1</v>
      </c>
      <c r="AP97" s="41">
        <f t="shared" si="35"/>
        <v>0</v>
      </c>
      <c r="AQ97" s="48">
        <v>6</v>
      </c>
      <c r="AR97" s="40">
        <v>0</v>
      </c>
      <c r="AS97" s="40">
        <v>0</v>
      </c>
      <c r="AT97" s="40">
        <v>0</v>
      </c>
      <c r="AU97" s="40">
        <v>0</v>
      </c>
      <c r="AV97" s="40">
        <f t="shared" si="36"/>
        <v>0</v>
      </c>
      <c r="AW97" s="40">
        <f t="shared" si="37"/>
        <v>1</v>
      </c>
      <c r="AX97" s="48"/>
      <c r="AY97" s="48">
        <v>0</v>
      </c>
      <c r="AZ97" s="77">
        <f t="shared" si="40"/>
        <v>1</v>
      </c>
      <c r="BA97" s="48"/>
      <c r="BB97" s="48"/>
      <c r="BC97" s="48"/>
      <c r="BD97" s="34"/>
      <c r="BE97" s="34"/>
      <c r="BF97" s="34"/>
      <c r="BG97" s="34"/>
      <c r="BH97" s="34"/>
      <c r="BI97" s="34"/>
      <c r="BJ97" s="34"/>
      <c r="BK97" s="34"/>
      <c r="BL97" s="34"/>
      <c r="BM97" s="34"/>
      <c r="BN97" s="34"/>
      <c r="BO97" s="34"/>
      <c r="BP97" s="34"/>
      <c r="BQ97" s="34"/>
    </row>
    <row r="98" spans="1:69" ht="18" customHeight="1">
      <c r="A98" s="38" t="s">
        <v>545</v>
      </c>
      <c r="B98" s="27" t="s">
        <v>29</v>
      </c>
      <c r="C98" s="27" t="s">
        <v>511</v>
      </c>
      <c r="D98" s="27">
        <v>113721</v>
      </c>
      <c r="E98" s="27" t="s">
        <v>836</v>
      </c>
      <c r="F98" s="27" t="s">
        <v>837</v>
      </c>
      <c r="G98" s="27">
        <v>1</v>
      </c>
      <c r="H98" s="28">
        <v>1</v>
      </c>
      <c r="I98" s="28">
        <v>4</v>
      </c>
      <c r="J98" s="27" t="s">
        <v>192</v>
      </c>
      <c r="K98" s="64">
        <v>16205887.924800001</v>
      </c>
      <c r="L98" s="29"/>
      <c r="M98" s="27" t="s">
        <v>514</v>
      </c>
      <c r="N98" s="57">
        <v>0.41</v>
      </c>
      <c r="O98" s="58"/>
      <c r="P98" s="58"/>
      <c r="Q98" s="27"/>
      <c r="R98" s="27"/>
      <c r="S98" s="58"/>
      <c r="T98" s="58"/>
      <c r="U98" s="58"/>
      <c r="V98" s="58"/>
      <c r="W98" s="58"/>
      <c r="X98" s="27"/>
      <c r="Y98" s="27" t="s">
        <v>2553</v>
      </c>
      <c r="Z98" s="30">
        <f t="shared" si="20"/>
        <v>0</v>
      </c>
      <c r="AA98" s="30">
        <f t="shared" si="21"/>
        <v>0</v>
      </c>
      <c r="AB98" s="30">
        <f t="shared" si="22"/>
        <v>0</v>
      </c>
      <c r="AC98" s="30">
        <f t="shared" si="23"/>
        <v>1</v>
      </c>
      <c r="AD98" s="30">
        <f t="shared" si="24"/>
        <v>0</v>
      </c>
      <c r="AE98" s="30">
        <f t="shared" si="25"/>
        <v>0</v>
      </c>
      <c r="AF98" s="30">
        <f t="shared" si="26"/>
        <v>0</v>
      </c>
      <c r="AG98" s="30">
        <f t="shared" si="27"/>
        <v>0</v>
      </c>
      <c r="AH98" s="30">
        <f t="shared" si="28"/>
        <v>4</v>
      </c>
      <c r="AI98" s="31">
        <f t="shared" si="29"/>
        <v>0</v>
      </c>
      <c r="AJ98" s="27">
        <f t="shared" si="30"/>
        <v>0</v>
      </c>
      <c r="AK98" s="27">
        <f t="shared" si="31"/>
        <v>0</v>
      </c>
      <c r="AL98" s="27">
        <f t="shared" si="32"/>
        <v>0</v>
      </c>
      <c r="AM98" s="27">
        <f t="shared" si="33"/>
        <v>1</v>
      </c>
      <c r="AN98" s="28">
        <f t="shared" si="34"/>
        <v>0</v>
      </c>
      <c r="AO98" s="46">
        <v>0.41</v>
      </c>
      <c r="AP98" s="41">
        <f t="shared" si="35"/>
        <v>0</v>
      </c>
      <c r="AQ98" s="48"/>
      <c r="AR98" s="40">
        <v>0</v>
      </c>
      <c r="AS98" s="40">
        <v>0</v>
      </c>
      <c r="AT98" s="40">
        <v>0</v>
      </c>
      <c r="AU98" s="40">
        <v>0</v>
      </c>
      <c r="AV98" s="40">
        <f t="shared" si="36"/>
        <v>0</v>
      </c>
      <c r="AW98" s="40">
        <f t="shared" si="37"/>
        <v>0</v>
      </c>
      <c r="AX98" s="48"/>
      <c r="AY98" s="48">
        <v>0</v>
      </c>
      <c r="AZ98" s="77">
        <f t="shared" si="40"/>
        <v>1</v>
      </c>
      <c r="BA98" s="48"/>
      <c r="BB98" s="48"/>
      <c r="BC98" s="48"/>
      <c r="BD98" s="34"/>
      <c r="BE98" s="34"/>
      <c r="BF98" s="34"/>
      <c r="BG98" s="34"/>
      <c r="BH98" s="34"/>
      <c r="BI98" s="34"/>
      <c r="BJ98" s="34"/>
      <c r="BK98" s="34"/>
      <c r="BL98" s="34"/>
      <c r="BM98" s="34"/>
      <c r="BN98" s="34"/>
      <c r="BO98" s="34"/>
      <c r="BP98" s="34"/>
      <c r="BQ98" s="34"/>
    </row>
    <row r="99" spans="1:69" ht="18" customHeight="1">
      <c r="A99" s="38" t="s">
        <v>545</v>
      </c>
      <c r="B99" s="27" t="s">
        <v>29</v>
      </c>
      <c r="C99" s="27" t="s">
        <v>839</v>
      </c>
      <c r="D99" s="27">
        <v>127367</v>
      </c>
      <c r="E99" s="27" t="s">
        <v>840</v>
      </c>
      <c r="F99" s="27" t="s">
        <v>841</v>
      </c>
      <c r="G99" s="27">
        <v>1</v>
      </c>
      <c r="H99" s="28">
        <v>1</v>
      </c>
      <c r="I99" s="28">
        <v>2</v>
      </c>
      <c r="J99" s="27" t="s">
        <v>842</v>
      </c>
      <c r="K99" s="64">
        <v>13433577.805299999</v>
      </c>
      <c r="L99" s="29"/>
      <c r="M99" s="27" t="s">
        <v>514</v>
      </c>
      <c r="N99" s="57">
        <v>0.14000000000000001</v>
      </c>
      <c r="O99" s="58"/>
      <c r="P99" s="58"/>
      <c r="Q99" s="27"/>
      <c r="R99" s="27"/>
      <c r="S99" s="58"/>
      <c r="T99" s="58"/>
      <c r="U99" s="58"/>
      <c r="V99" s="58"/>
      <c r="W99" s="58"/>
      <c r="X99" s="27"/>
      <c r="Y99" s="27" t="s">
        <v>843</v>
      </c>
      <c r="Z99" s="30">
        <f t="shared" si="20"/>
        <v>0</v>
      </c>
      <c r="AA99" s="30">
        <f t="shared" si="21"/>
        <v>0</v>
      </c>
      <c r="AB99" s="30">
        <f t="shared" si="22"/>
        <v>0</v>
      </c>
      <c r="AC99" s="30">
        <f t="shared" si="23"/>
        <v>1</v>
      </c>
      <c r="AD99" s="30">
        <f t="shared" si="24"/>
        <v>0</v>
      </c>
      <c r="AE99" s="30">
        <f t="shared" si="25"/>
        <v>0</v>
      </c>
      <c r="AF99" s="30">
        <f t="shared" si="26"/>
        <v>0</v>
      </c>
      <c r="AG99" s="30">
        <f t="shared" si="27"/>
        <v>0</v>
      </c>
      <c r="AH99" s="30">
        <f t="shared" si="28"/>
        <v>2</v>
      </c>
      <c r="AI99" s="31">
        <f t="shared" si="29"/>
        <v>0</v>
      </c>
      <c r="AJ99" s="27">
        <f t="shared" si="30"/>
        <v>0</v>
      </c>
      <c r="AK99" s="27">
        <f t="shared" si="31"/>
        <v>0</v>
      </c>
      <c r="AL99" s="27">
        <f t="shared" si="32"/>
        <v>0</v>
      </c>
      <c r="AM99" s="27">
        <f t="shared" si="33"/>
        <v>1</v>
      </c>
      <c r="AN99" s="28">
        <f t="shared" si="34"/>
        <v>0</v>
      </c>
      <c r="AO99" s="47">
        <v>0.14000000000000001</v>
      </c>
      <c r="AP99" s="41">
        <f t="shared" si="35"/>
        <v>0</v>
      </c>
      <c r="AQ99" s="48"/>
      <c r="AR99" s="40">
        <v>0</v>
      </c>
      <c r="AS99" s="40">
        <v>0</v>
      </c>
      <c r="AT99" s="40">
        <v>0</v>
      </c>
      <c r="AU99" s="40">
        <v>0</v>
      </c>
      <c r="AV99" s="40">
        <f t="shared" si="36"/>
        <v>0</v>
      </c>
      <c r="AW99" s="40">
        <f t="shared" si="37"/>
        <v>0</v>
      </c>
      <c r="AX99" s="48"/>
      <c r="AY99" s="48">
        <v>0</v>
      </c>
      <c r="AZ99" s="77">
        <f t="shared" si="40"/>
        <v>1</v>
      </c>
      <c r="BA99" s="48"/>
      <c r="BB99" s="48"/>
      <c r="BC99" s="48"/>
      <c r="BD99" s="34"/>
      <c r="BE99" s="34"/>
      <c r="BF99" s="34"/>
      <c r="BG99" s="34"/>
      <c r="BH99" s="34"/>
      <c r="BI99" s="34"/>
      <c r="BJ99" s="34"/>
      <c r="BK99" s="34"/>
      <c r="BL99" s="34"/>
      <c r="BM99" s="34"/>
      <c r="BN99" s="34"/>
      <c r="BO99" s="34"/>
      <c r="BP99" s="34"/>
      <c r="BQ99" s="34"/>
    </row>
    <row r="100" spans="1:69" ht="18" customHeight="1">
      <c r="A100" s="38" t="s">
        <v>545</v>
      </c>
      <c r="B100" s="27" t="s">
        <v>29</v>
      </c>
      <c r="C100" s="27" t="s">
        <v>839</v>
      </c>
      <c r="D100" s="27">
        <v>127496</v>
      </c>
      <c r="E100" s="27" t="s">
        <v>844</v>
      </c>
      <c r="F100" s="27" t="s">
        <v>845</v>
      </c>
      <c r="G100" s="27">
        <v>1</v>
      </c>
      <c r="H100" s="28">
        <v>1</v>
      </c>
      <c r="I100" s="28">
        <v>3</v>
      </c>
      <c r="J100" s="27" t="s">
        <v>611</v>
      </c>
      <c r="K100" s="64">
        <v>15202037.935010426</v>
      </c>
      <c r="L100" s="29"/>
      <c r="M100" s="27" t="s">
        <v>514</v>
      </c>
      <c r="N100" s="57">
        <v>0.1</v>
      </c>
      <c r="O100" s="58"/>
      <c r="P100" s="58"/>
      <c r="Q100" s="27"/>
      <c r="R100" s="27"/>
      <c r="S100" s="58"/>
      <c r="T100" s="58"/>
      <c r="U100" s="58"/>
      <c r="V100" s="58"/>
      <c r="W100" s="58"/>
      <c r="X100" s="27"/>
      <c r="Y100" s="27" t="s">
        <v>843</v>
      </c>
      <c r="Z100" s="30">
        <f t="shared" si="20"/>
        <v>0</v>
      </c>
      <c r="AA100" s="30">
        <f t="shared" si="21"/>
        <v>0</v>
      </c>
      <c r="AB100" s="30">
        <f t="shared" si="22"/>
        <v>0</v>
      </c>
      <c r="AC100" s="30">
        <f t="shared" si="23"/>
        <v>1</v>
      </c>
      <c r="AD100" s="30">
        <f t="shared" si="24"/>
        <v>0</v>
      </c>
      <c r="AE100" s="30">
        <f t="shared" si="25"/>
        <v>0</v>
      </c>
      <c r="AF100" s="30">
        <f t="shared" si="26"/>
        <v>0</v>
      </c>
      <c r="AG100" s="30">
        <f t="shared" si="27"/>
        <v>0</v>
      </c>
      <c r="AH100" s="30">
        <f t="shared" si="28"/>
        <v>3</v>
      </c>
      <c r="AI100" s="31">
        <f t="shared" si="29"/>
        <v>0</v>
      </c>
      <c r="AJ100" s="27">
        <f t="shared" si="30"/>
        <v>0</v>
      </c>
      <c r="AK100" s="27">
        <f t="shared" si="31"/>
        <v>0</v>
      </c>
      <c r="AL100" s="27">
        <f t="shared" si="32"/>
        <v>0</v>
      </c>
      <c r="AM100" s="27">
        <f t="shared" si="33"/>
        <v>1</v>
      </c>
      <c r="AN100" s="28">
        <f t="shared" si="34"/>
        <v>0</v>
      </c>
      <c r="AO100" s="47">
        <v>0.1</v>
      </c>
      <c r="AP100" s="41">
        <f t="shared" si="35"/>
        <v>0</v>
      </c>
      <c r="AQ100" s="48"/>
      <c r="AR100" s="40">
        <v>0</v>
      </c>
      <c r="AS100" s="40">
        <v>0</v>
      </c>
      <c r="AT100" s="40">
        <v>0</v>
      </c>
      <c r="AU100" s="40">
        <v>0</v>
      </c>
      <c r="AV100" s="40">
        <f t="shared" si="36"/>
        <v>0</v>
      </c>
      <c r="AW100" s="40">
        <f t="shared" si="37"/>
        <v>0</v>
      </c>
      <c r="AX100" s="48"/>
      <c r="AY100" s="48">
        <v>0</v>
      </c>
      <c r="AZ100" s="77">
        <f t="shared" si="40"/>
        <v>1</v>
      </c>
      <c r="BA100" s="48"/>
      <c r="BB100" s="48"/>
      <c r="BC100" s="48"/>
      <c r="BD100" s="34"/>
      <c r="BE100" s="34"/>
      <c r="BF100" s="34"/>
      <c r="BG100" s="34"/>
      <c r="BH100" s="34"/>
      <c r="BI100" s="34"/>
      <c r="BJ100" s="34"/>
      <c r="BK100" s="34"/>
      <c r="BL100" s="34"/>
      <c r="BM100" s="34"/>
      <c r="BN100" s="34"/>
      <c r="BO100" s="34"/>
      <c r="BP100" s="34"/>
      <c r="BQ100" s="34"/>
    </row>
    <row r="101" spans="1:69" ht="18" customHeight="1">
      <c r="A101" s="38" t="s">
        <v>545</v>
      </c>
      <c r="B101" s="27" t="s">
        <v>29</v>
      </c>
      <c r="C101" s="27" t="s">
        <v>846</v>
      </c>
      <c r="D101" s="27">
        <v>130200</v>
      </c>
      <c r="E101" s="27" t="s">
        <v>847</v>
      </c>
      <c r="F101" s="27" t="s">
        <v>848</v>
      </c>
      <c r="G101" s="27">
        <v>2</v>
      </c>
      <c r="H101" s="28">
        <v>1</v>
      </c>
      <c r="I101" s="28">
        <v>2</v>
      </c>
      <c r="J101" s="27" t="s">
        <v>842</v>
      </c>
      <c r="K101" s="64">
        <v>19652994.964323301</v>
      </c>
      <c r="L101" s="29"/>
      <c r="M101" s="27" t="s">
        <v>514</v>
      </c>
      <c r="N101" s="57">
        <v>0.33</v>
      </c>
      <c r="O101" s="58"/>
      <c r="P101" s="58"/>
      <c r="Q101" s="27"/>
      <c r="R101" s="27"/>
      <c r="S101" s="58"/>
      <c r="T101" s="58"/>
      <c r="U101" s="58"/>
      <c r="V101" s="58"/>
      <c r="W101" s="58"/>
      <c r="X101" s="27"/>
      <c r="Y101" s="27" t="s">
        <v>849</v>
      </c>
      <c r="Z101" s="30">
        <f t="shared" si="20"/>
        <v>0</v>
      </c>
      <c r="AA101" s="30">
        <f t="shared" si="21"/>
        <v>0</v>
      </c>
      <c r="AB101" s="30">
        <f t="shared" si="22"/>
        <v>0</v>
      </c>
      <c r="AC101" s="30">
        <f t="shared" si="23"/>
        <v>1</v>
      </c>
      <c r="AD101" s="30">
        <f t="shared" si="24"/>
        <v>0</v>
      </c>
      <c r="AE101" s="30">
        <f t="shared" si="25"/>
        <v>0</v>
      </c>
      <c r="AF101" s="30">
        <f t="shared" si="26"/>
        <v>0</v>
      </c>
      <c r="AG101" s="30">
        <f t="shared" si="27"/>
        <v>0</v>
      </c>
      <c r="AH101" s="30">
        <f t="shared" si="28"/>
        <v>2</v>
      </c>
      <c r="AI101" s="31">
        <f t="shared" si="29"/>
        <v>0</v>
      </c>
      <c r="AJ101" s="27">
        <f t="shared" si="30"/>
        <v>0</v>
      </c>
      <c r="AK101" s="27">
        <f t="shared" si="31"/>
        <v>0</v>
      </c>
      <c r="AL101" s="27">
        <f t="shared" si="32"/>
        <v>0</v>
      </c>
      <c r="AM101" s="27">
        <f t="shared" si="33"/>
        <v>1</v>
      </c>
      <c r="AN101" s="28">
        <f t="shared" si="34"/>
        <v>0</v>
      </c>
      <c r="AO101" s="47">
        <v>0.33</v>
      </c>
      <c r="AP101" s="41">
        <f t="shared" si="35"/>
        <v>0</v>
      </c>
      <c r="AQ101" s="48"/>
      <c r="AR101" s="40">
        <v>0</v>
      </c>
      <c r="AS101" s="40">
        <v>0</v>
      </c>
      <c r="AT101" s="40">
        <v>0</v>
      </c>
      <c r="AU101" s="40">
        <v>0</v>
      </c>
      <c r="AV101" s="40">
        <f t="shared" si="36"/>
        <v>0</v>
      </c>
      <c r="AW101" s="40">
        <f t="shared" si="37"/>
        <v>0</v>
      </c>
      <c r="AX101" s="48"/>
      <c r="AY101" s="48">
        <v>0</v>
      </c>
      <c r="AZ101" s="77">
        <f t="shared" si="40"/>
        <v>1</v>
      </c>
      <c r="BA101" s="48"/>
      <c r="BB101" s="48"/>
      <c r="BC101" s="48"/>
      <c r="BD101" s="34"/>
      <c r="BE101" s="34"/>
      <c r="BF101" s="34"/>
      <c r="BG101" s="34"/>
      <c r="BH101" s="34"/>
      <c r="BI101" s="34"/>
      <c r="BJ101" s="34"/>
      <c r="BK101" s="34"/>
      <c r="BL101" s="34"/>
      <c r="BM101" s="34"/>
      <c r="BN101" s="34"/>
      <c r="BO101" s="34"/>
      <c r="BP101" s="34"/>
      <c r="BQ101" s="34"/>
    </row>
    <row r="102" spans="1:69" ht="18" customHeight="1">
      <c r="A102" s="38" t="s">
        <v>545</v>
      </c>
      <c r="B102" s="27" t="s">
        <v>29</v>
      </c>
      <c r="C102" s="27" t="s">
        <v>846</v>
      </c>
      <c r="D102" s="27">
        <v>130200</v>
      </c>
      <c r="E102" s="27" t="s">
        <v>847</v>
      </c>
      <c r="F102" s="27" t="s">
        <v>848</v>
      </c>
      <c r="G102" s="27">
        <v>2</v>
      </c>
      <c r="H102" s="28"/>
      <c r="I102" s="28">
        <v>2</v>
      </c>
      <c r="J102" s="27" t="s">
        <v>842</v>
      </c>
      <c r="K102" s="64">
        <v>6520</v>
      </c>
      <c r="L102" s="29"/>
      <c r="M102" s="27" t="s">
        <v>514</v>
      </c>
      <c r="N102" s="57">
        <v>0.33</v>
      </c>
      <c r="O102" s="58"/>
      <c r="P102" s="58"/>
      <c r="Q102" s="27"/>
      <c r="R102" s="27"/>
      <c r="S102" s="58"/>
      <c r="T102" s="58"/>
      <c r="U102" s="58"/>
      <c r="V102" s="58"/>
      <c r="W102" s="58"/>
      <c r="X102" s="27"/>
      <c r="Y102" s="27" t="s">
        <v>849</v>
      </c>
      <c r="Z102" s="30">
        <f t="shared" si="20"/>
        <v>0</v>
      </c>
      <c r="AA102" s="30">
        <f t="shared" si="21"/>
        <v>0</v>
      </c>
      <c r="AB102" s="30">
        <f t="shared" si="22"/>
        <v>0</v>
      </c>
      <c r="AC102" s="30">
        <f t="shared" si="23"/>
        <v>1</v>
      </c>
      <c r="AD102" s="30">
        <f t="shared" si="24"/>
        <v>0</v>
      </c>
      <c r="AE102" s="30">
        <f t="shared" si="25"/>
        <v>0</v>
      </c>
      <c r="AF102" s="30">
        <f t="shared" si="26"/>
        <v>0</v>
      </c>
      <c r="AG102" s="30">
        <f t="shared" si="27"/>
        <v>0</v>
      </c>
      <c r="AH102" s="30">
        <f t="shared" si="28"/>
        <v>2</v>
      </c>
      <c r="AI102" s="31">
        <f t="shared" si="29"/>
        <v>0</v>
      </c>
      <c r="AJ102" s="27">
        <f t="shared" si="30"/>
        <v>0</v>
      </c>
      <c r="AK102" s="27">
        <f t="shared" si="31"/>
        <v>0</v>
      </c>
      <c r="AL102" s="27">
        <f t="shared" si="32"/>
        <v>0</v>
      </c>
      <c r="AM102" s="27">
        <f t="shared" si="33"/>
        <v>0</v>
      </c>
      <c r="AN102" s="28">
        <f t="shared" si="34"/>
        <v>0</v>
      </c>
      <c r="AO102" s="47">
        <v>0.33</v>
      </c>
      <c r="AP102" s="41">
        <f t="shared" si="35"/>
        <v>0</v>
      </c>
      <c r="AQ102" s="48"/>
      <c r="AR102" s="40">
        <v>0</v>
      </c>
      <c r="AS102" s="40">
        <v>0</v>
      </c>
      <c r="AT102" s="40">
        <v>0</v>
      </c>
      <c r="AU102" s="40">
        <v>0</v>
      </c>
      <c r="AV102" s="40">
        <f t="shared" si="36"/>
        <v>0</v>
      </c>
      <c r="AW102" s="40">
        <f t="shared" si="37"/>
        <v>0</v>
      </c>
      <c r="AX102" s="48"/>
      <c r="AY102" s="48">
        <v>0</v>
      </c>
      <c r="AZ102" s="77">
        <f t="shared" si="40"/>
        <v>0</v>
      </c>
      <c r="BA102" s="48"/>
      <c r="BB102" s="48"/>
      <c r="BC102" s="48"/>
      <c r="BD102" s="34"/>
      <c r="BE102" s="34"/>
      <c r="BF102" s="34"/>
      <c r="BG102" s="34"/>
      <c r="BH102" s="34"/>
      <c r="BI102" s="34"/>
      <c r="BJ102" s="34"/>
      <c r="BK102" s="34"/>
      <c r="BL102" s="34"/>
      <c r="BM102" s="34"/>
      <c r="BN102" s="34"/>
      <c r="BO102" s="34"/>
      <c r="BP102" s="34"/>
      <c r="BQ102" s="34"/>
    </row>
    <row r="103" spans="1:69" ht="18" customHeight="1">
      <c r="A103" s="38" t="s">
        <v>545</v>
      </c>
      <c r="B103" s="27" t="s">
        <v>29</v>
      </c>
      <c r="C103" s="27" t="s">
        <v>850</v>
      </c>
      <c r="D103" s="27">
        <v>128190</v>
      </c>
      <c r="E103" s="27" t="s">
        <v>851</v>
      </c>
      <c r="F103" s="27" t="s">
        <v>852</v>
      </c>
      <c r="G103" s="27">
        <v>2</v>
      </c>
      <c r="H103" s="28">
        <v>1</v>
      </c>
      <c r="I103" s="28">
        <v>4</v>
      </c>
      <c r="J103" s="27" t="s">
        <v>192</v>
      </c>
      <c r="K103" s="64">
        <v>18244962.879999999</v>
      </c>
      <c r="L103" s="29"/>
      <c r="M103" s="27" t="s">
        <v>514</v>
      </c>
      <c r="N103" s="57">
        <v>0.26</v>
      </c>
      <c r="O103" s="58"/>
      <c r="P103" s="58"/>
      <c r="Q103" s="27"/>
      <c r="R103" s="27"/>
      <c r="S103" s="58"/>
      <c r="T103" s="58"/>
      <c r="U103" s="58"/>
      <c r="V103" s="58"/>
      <c r="W103" s="58"/>
      <c r="X103" s="27"/>
      <c r="Y103" s="60" t="s">
        <v>853</v>
      </c>
      <c r="Z103" s="30">
        <f t="shared" si="20"/>
        <v>0</v>
      </c>
      <c r="AA103" s="30">
        <f t="shared" si="21"/>
        <v>0</v>
      </c>
      <c r="AB103" s="30">
        <f t="shared" si="22"/>
        <v>0</v>
      </c>
      <c r="AC103" s="30">
        <f t="shared" si="23"/>
        <v>1</v>
      </c>
      <c r="AD103" s="30">
        <f t="shared" si="24"/>
        <v>0</v>
      </c>
      <c r="AE103" s="30">
        <f t="shared" si="25"/>
        <v>0</v>
      </c>
      <c r="AF103" s="30">
        <f t="shared" si="26"/>
        <v>0</v>
      </c>
      <c r="AG103" s="30">
        <f t="shared" si="27"/>
        <v>0</v>
      </c>
      <c r="AH103" s="30">
        <f t="shared" si="28"/>
        <v>4</v>
      </c>
      <c r="AI103" s="31">
        <f t="shared" si="29"/>
        <v>0</v>
      </c>
      <c r="AJ103" s="27">
        <f t="shared" si="30"/>
        <v>0</v>
      </c>
      <c r="AK103" s="27">
        <f t="shared" si="31"/>
        <v>0</v>
      </c>
      <c r="AL103" s="27">
        <f t="shared" si="32"/>
        <v>0</v>
      </c>
      <c r="AM103" s="27">
        <f t="shared" si="33"/>
        <v>1</v>
      </c>
      <c r="AN103" s="28">
        <f t="shared" si="34"/>
        <v>0</v>
      </c>
      <c r="AO103" s="47">
        <v>0.26</v>
      </c>
      <c r="AP103" s="41">
        <f t="shared" si="35"/>
        <v>0</v>
      </c>
      <c r="AQ103" s="48"/>
      <c r="AR103" s="40">
        <v>0</v>
      </c>
      <c r="AS103" s="40">
        <v>0</v>
      </c>
      <c r="AT103" s="40">
        <v>0</v>
      </c>
      <c r="AU103" s="40">
        <v>0</v>
      </c>
      <c r="AV103" s="40">
        <f t="shared" si="36"/>
        <v>0</v>
      </c>
      <c r="AW103" s="40">
        <f t="shared" si="37"/>
        <v>0</v>
      </c>
      <c r="AX103" s="48"/>
      <c r="AY103" s="48">
        <v>0</v>
      </c>
      <c r="AZ103" s="77">
        <f t="shared" si="40"/>
        <v>1</v>
      </c>
      <c r="BA103" s="48"/>
      <c r="BB103" s="48"/>
      <c r="BC103" s="48"/>
      <c r="BD103" s="34"/>
      <c r="BE103" s="34"/>
      <c r="BF103" s="34"/>
      <c r="BG103" s="34"/>
      <c r="BH103" s="34"/>
      <c r="BI103" s="34"/>
      <c r="BJ103" s="34"/>
      <c r="BK103" s="34"/>
      <c r="BL103" s="34"/>
      <c r="BM103" s="34"/>
      <c r="BN103" s="34"/>
      <c r="BO103" s="34"/>
      <c r="BP103" s="34"/>
      <c r="BQ103" s="34"/>
    </row>
    <row r="104" spans="1:69" ht="18" customHeight="1">
      <c r="A104" s="38" t="s">
        <v>545</v>
      </c>
      <c r="B104" s="27" t="s">
        <v>30</v>
      </c>
      <c r="C104" s="27" t="s">
        <v>854</v>
      </c>
      <c r="D104" s="27">
        <v>108181</v>
      </c>
      <c r="E104" s="27" t="s">
        <v>855</v>
      </c>
      <c r="F104" s="27" t="s">
        <v>856</v>
      </c>
      <c r="G104" s="27">
        <v>2</v>
      </c>
      <c r="H104" s="28">
        <v>1</v>
      </c>
      <c r="I104" s="28">
        <v>2</v>
      </c>
      <c r="J104" s="27" t="s">
        <v>857</v>
      </c>
      <c r="K104" s="64">
        <v>21434086.41</v>
      </c>
      <c r="L104" s="29"/>
      <c r="M104" s="27" t="s">
        <v>2330</v>
      </c>
      <c r="N104" s="57">
        <v>0.05</v>
      </c>
      <c r="O104" s="58"/>
      <c r="P104" s="58"/>
      <c r="Q104" s="27"/>
      <c r="R104" s="27"/>
      <c r="S104" s="58"/>
      <c r="T104" s="58"/>
      <c r="U104" s="58"/>
      <c r="V104" s="58"/>
      <c r="W104" s="58"/>
      <c r="X104" s="27"/>
      <c r="Y104" s="27"/>
      <c r="Z104" s="30">
        <f t="shared" si="20"/>
        <v>0</v>
      </c>
      <c r="AA104" s="30">
        <f t="shared" si="21"/>
        <v>0</v>
      </c>
      <c r="AB104" s="30">
        <f t="shared" si="22"/>
        <v>0</v>
      </c>
      <c r="AC104" s="30">
        <f t="shared" si="23"/>
        <v>1</v>
      </c>
      <c r="AD104" s="30">
        <f t="shared" si="24"/>
        <v>0</v>
      </c>
      <c r="AE104" s="30">
        <f t="shared" si="25"/>
        <v>0</v>
      </c>
      <c r="AF104" s="30">
        <f t="shared" si="26"/>
        <v>0</v>
      </c>
      <c r="AG104" s="30">
        <f t="shared" si="27"/>
        <v>0</v>
      </c>
      <c r="AH104" s="30">
        <f t="shared" si="28"/>
        <v>2</v>
      </c>
      <c r="AI104" s="31">
        <f t="shared" si="29"/>
        <v>0</v>
      </c>
      <c r="AJ104" s="27">
        <f t="shared" si="30"/>
        <v>0</v>
      </c>
      <c r="AK104" s="27">
        <f t="shared" si="31"/>
        <v>0</v>
      </c>
      <c r="AL104" s="27">
        <f t="shared" si="32"/>
        <v>0</v>
      </c>
      <c r="AM104" s="27">
        <f t="shared" si="33"/>
        <v>1</v>
      </c>
      <c r="AN104" s="28">
        <f t="shared" si="34"/>
        <v>0</v>
      </c>
      <c r="AO104" s="45">
        <v>0.05</v>
      </c>
      <c r="AP104" s="41">
        <f t="shared" si="35"/>
        <v>0</v>
      </c>
      <c r="AQ104" s="48"/>
      <c r="AR104" s="40">
        <v>0</v>
      </c>
      <c r="AS104" s="40">
        <v>0</v>
      </c>
      <c r="AT104" s="40">
        <v>0</v>
      </c>
      <c r="AU104" s="40">
        <v>0</v>
      </c>
      <c r="AV104" s="40">
        <f t="shared" si="36"/>
        <v>0</v>
      </c>
      <c r="AW104" s="40">
        <f t="shared" si="37"/>
        <v>0</v>
      </c>
      <c r="AX104" s="48"/>
      <c r="AY104" s="48">
        <v>0</v>
      </c>
      <c r="AZ104" s="77">
        <f t="shared" si="40"/>
        <v>1</v>
      </c>
      <c r="BA104" s="48"/>
      <c r="BB104" s="48"/>
      <c r="BC104" s="48"/>
      <c r="BD104" s="34"/>
      <c r="BE104" s="34"/>
      <c r="BF104" s="34"/>
      <c r="BG104" s="34"/>
      <c r="BH104" s="34"/>
      <c r="BI104" s="34"/>
      <c r="BJ104" s="34"/>
      <c r="BK104" s="34"/>
      <c r="BL104" s="34"/>
      <c r="BM104" s="34"/>
      <c r="BN104" s="34"/>
      <c r="BO104" s="34"/>
      <c r="BP104" s="34"/>
      <c r="BQ104" s="34"/>
    </row>
    <row r="105" spans="1:69" ht="18" customHeight="1">
      <c r="A105" s="38" t="s">
        <v>545</v>
      </c>
      <c r="B105" s="27" t="s">
        <v>30</v>
      </c>
      <c r="C105" s="27" t="s">
        <v>854</v>
      </c>
      <c r="D105" s="27">
        <v>108181</v>
      </c>
      <c r="E105" s="27" t="s">
        <v>855</v>
      </c>
      <c r="F105" s="27" t="s">
        <v>856</v>
      </c>
      <c r="G105" s="27">
        <v>2</v>
      </c>
      <c r="H105" s="28"/>
      <c r="I105" s="28">
        <v>2</v>
      </c>
      <c r="J105" s="27" t="s">
        <v>166</v>
      </c>
      <c r="K105" s="64">
        <v>6520</v>
      </c>
      <c r="L105" s="29"/>
      <c r="M105" s="27" t="s">
        <v>2330</v>
      </c>
      <c r="N105" s="57">
        <v>0.02</v>
      </c>
      <c r="O105" s="58"/>
      <c r="P105" s="58"/>
      <c r="Q105" s="27"/>
      <c r="R105" s="27"/>
      <c r="S105" s="58"/>
      <c r="T105" s="58"/>
      <c r="U105" s="58"/>
      <c r="V105" s="58"/>
      <c r="W105" s="58"/>
      <c r="X105" s="27"/>
      <c r="Y105" s="27"/>
      <c r="Z105" s="30">
        <f t="shared" ref="Z105:Z112" si="41">IF($M105="Reverted",1,0)</f>
        <v>0</v>
      </c>
      <c r="AA105" s="30">
        <f t="shared" ref="AA105:AA112" si="42">IF($M105="Not yet started",1,0)</f>
        <v>0</v>
      </c>
      <c r="AB105" s="30">
        <f t="shared" ref="AB105:AB112" si="43">IF($M105="Under Procurement",1,0)</f>
        <v>0</v>
      </c>
      <c r="AC105" s="30">
        <f t="shared" ref="AC105:AC112" si="44">IF($M105="Ongoing",1,0)</f>
        <v>1</v>
      </c>
      <c r="AD105" s="30">
        <f t="shared" ref="AD105:AD112" si="45">IF($M105="Completed",1,0)</f>
        <v>0</v>
      </c>
      <c r="AE105" s="30">
        <f t="shared" ref="AE105:AE112" si="46">IF($Z105=1,$I105,0)</f>
        <v>0</v>
      </c>
      <c r="AF105" s="30">
        <f t="shared" ref="AF105:AF112" si="47">IF($AA105=1,$I105,0)</f>
        <v>0</v>
      </c>
      <c r="AG105" s="30">
        <f t="shared" ref="AG105:AG112" si="48">IF($AB105=1,$I105,0)</f>
        <v>0</v>
      </c>
      <c r="AH105" s="30">
        <f t="shared" ref="AH105:AH112" si="49">IF($AC105=1,$I105,0)</f>
        <v>2</v>
      </c>
      <c r="AI105" s="31">
        <f t="shared" ref="AI105:AI112" si="50">IF($AD105=1,$I105,0)</f>
        <v>0</v>
      </c>
      <c r="AJ105" s="27">
        <f t="shared" ref="AJ105:AJ112" si="51">IF($M105="Reverted",H105,0)</f>
        <v>0</v>
      </c>
      <c r="AK105" s="27">
        <f t="shared" ref="AK105:AK112" si="52">IF($M105="Not Yet Started",H105,0)</f>
        <v>0</v>
      </c>
      <c r="AL105" s="27">
        <f t="shared" ref="AL105:AL112" si="53">IF($M105="Under Procurement",H105,0)</f>
        <v>0</v>
      </c>
      <c r="AM105" s="27">
        <f t="shared" ref="AM105:AM112" si="54">IF($M105="Ongoing",H105,0)</f>
        <v>0</v>
      </c>
      <c r="AN105" s="28">
        <f t="shared" ref="AN105:AN112" si="55">IF($M105="Completed",H105,0)</f>
        <v>0</v>
      </c>
      <c r="AO105" s="45">
        <v>0.02</v>
      </c>
      <c r="AP105" s="41">
        <f t="shared" ref="AP105:AP112" si="56">N105-AO105</f>
        <v>0</v>
      </c>
      <c r="AQ105" s="48"/>
      <c r="AR105" s="40">
        <v>0</v>
      </c>
      <c r="AS105" s="40">
        <v>0</v>
      </c>
      <c r="AT105" s="40">
        <v>0</v>
      </c>
      <c r="AU105" s="40">
        <v>0</v>
      </c>
      <c r="AV105" s="40">
        <f t="shared" ref="AV105:AV112" si="57">IF($AQ105=5,$H105,0)</f>
        <v>0</v>
      </c>
      <c r="AW105" s="40">
        <f t="shared" ref="AW105:AW112" si="58">IFERROR(IF($AQ105=6,$H105,0),0)</f>
        <v>0</v>
      </c>
      <c r="AX105" s="48"/>
      <c r="AY105" s="48">
        <v>0</v>
      </c>
      <c r="AZ105" s="77">
        <f t="shared" si="40"/>
        <v>0</v>
      </c>
      <c r="BA105" s="48"/>
      <c r="BB105" s="48"/>
      <c r="BC105" s="48"/>
      <c r="BD105" s="34"/>
      <c r="BE105" s="34"/>
      <c r="BF105" s="34"/>
      <c r="BG105" s="34"/>
      <c r="BH105" s="34"/>
      <c r="BI105" s="34"/>
      <c r="BJ105" s="34"/>
      <c r="BK105" s="34"/>
      <c r="BL105" s="34"/>
      <c r="BM105" s="34"/>
      <c r="BN105" s="34"/>
      <c r="BO105" s="34"/>
      <c r="BP105" s="34"/>
      <c r="BQ105" s="34"/>
    </row>
    <row r="106" spans="1:69" ht="18" customHeight="1">
      <c r="A106" s="38" t="s">
        <v>545</v>
      </c>
      <c r="B106" s="27" t="s">
        <v>30</v>
      </c>
      <c r="C106" s="27" t="s">
        <v>533</v>
      </c>
      <c r="D106" s="27"/>
      <c r="E106" s="27" t="s">
        <v>858</v>
      </c>
      <c r="F106" s="27" t="s">
        <v>859</v>
      </c>
      <c r="G106" s="27">
        <v>2</v>
      </c>
      <c r="H106" s="28">
        <v>1</v>
      </c>
      <c r="I106" s="28">
        <v>4</v>
      </c>
      <c r="J106" s="27" t="s">
        <v>192</v>
      </c>
      <c r="K106" s="64">
        <v>17426779.43</v>
      </c>
      <c r="L106" s="29"/>
      <c r="M106" s="27" t="s">
        <v>2330</v>
      </c>
      <c r="N106" s="57">
        <v>0.12</v>
      </c>
      <c r="O106" s="58"/>
      <c r="P106" s="58"/>
      <c r="Q106" s="27"/>
      <c r="R106" s="27"/>
      <c r="S106" s="58"/>
      <c r="T106" s="58"/>
      <c r="U106" s="58"/>
      <c r="V106" s="58"/>
      <c r="W106" s="58"/>
      <c r="X106" s="27"/>
      <c r="Y106" s="27"/>
      <c r="Z106" s="30">
        <f t="shared" si="41"/>
        <v>0</v>
      </c>
      <c r="AA106" s="30">
        <f t="shared" si="42"/>
        <v>0</v>
      </c>
      <c r="AB106" s="30">
        <f t="shared" si="43"/>
        <v>0</v>
      </c>
      <c r="AC106" s="30">
        <f t="shared" si="44"/>
        <v>1</v>
      </c>
      <c r="AD106" s="30">
        <f t="shared" si="45"/>
        <v>0</v>
      </c>
      <c r="AE106" s="30">
        <f t="shared" si="46"/>
        <v>0</v>
      </c>
      <c r="AF106" s="30">
        <f t="shared" si="47"/>
        <v>0</v>
      </c>
      <c r="AG106" s="30">
        <f t="shared" si="48"/>
        <v>0</v>
      </c>
      <c r="AH106" s="30">
        <f t="shared" si="49"/>
        <v>4</v>
      </c>
      <c r="AI106" s="31">
        <f t="shared" si="50"/>
        <v>0</v>
      </c>
      <c r="AJ106" s="27">
        <f t="shared" si="51"/>
        <v>0</v>
      </c>
      <c r="AK106" s="27">
        <f t="shared" si="52"/>
        <v>0</v>
      </c>
      <c r="AL106" s="27">
        <f t="shared" si="53"/>
        <v>0</v>
      </c>
      <c r="AM106" s="27">
        <f t="shared" si="54"/>
        <v>1</v>
      </c>
      <c r="AN106" s="28">
        <f t="shared" si="55"/>
        <v>0</v>
      </c>
      <c r="AO106" s="45">
        <v>0.12</v>
      </c>
      <c r="AP106" s="41">
        <f t="shared" si="56"/>
        <v>0</v>
      </c>
      <c r="AQ106" s="48"/>
      <c r="AR106" s="40">
        <v>0</v>
      </c>
      <c r="AS106" s="40">
        <v>0</v>
      </c>
      <c r="AT106" s="40">
        <v>0</v>
      </c>
      <c r="AU106" s="40">
        <v>0</v>
      </c>
      <c r="AV106" s="40">
        <f t="shared" si="57"/>
        <v>0</v>
      </c>
      <c r="AW106" s="40">
        <f t="shared" si="58"/>
        <v>0</v>
      </c>
      <c r="AX106" s="48"/>
      <c r="AY106" s="48">
        <v>0</v>
      </c>
      <c r="AZ106" s="77">
        <f t="shared" si="40"/>
        <v>1</v>
      </c>
      <c r="BA106" s="48"/>
      <c r="BB106" s="48"/>
      <c r="BC106" s="48"/>
      <c r="BD106" s="34"/>
      <c r="BE106" s="34"/>
      <c r="BF106" s="34"/>
      <c r="BG106" s="34"/>
      <c r="BH106" s="34"/>
      <c r="BI106" s="34"/>
      <c r="BJ106" s="34"/>
      <c r="BK106" s="34"/>
      <c r="BL106" s="34"/>
      <c r="BM106" s="34"/>
      <c r="BN106" s="34"/>
      <c r="BO106" s="34"/>
      <c r="BP106" s="34"/>
      <c r="BQ106" s="34"/>
    </row>
    <row r="107" spans="1:69" ht="18" customHeight="1">
      <c r="A107" s="38" t="s">
        <v>545</v>
      </c>
      <c r="B107" s="27" t="s">
        <v>30</v>
      </c>
      <c r="C107" s="27" t="s">
        <v>860</v>
      </c>
      <c r="D107" s="27">
        <v>204529</v>
      </c>
      <c r="E107" s="27" t="s">
        <v>861</v>
      </c>
      <c r="F107" s="27" t="s">
        <v>862</v>
      </c>
      <c r="G107" s="27">
        <v>1</v>
      </c>
      <c r="H107" s="28">
        <v>1</v>
      </c>
      <c r="I107" s="28">
        <v>4</v>
      </c>
      <c r="J107" s="27" t="s">
        <v>863</v>
      </c>
      <c r="K107" s="64">
        <v>15998850.0145</v>
      </c>
      <c r="L107" s="29"/>
      <c r="M107" s="27" t="s">
        <v>2330</v>
      </c>
      <c r="N107" s="57">
        <v>0.09</v>
      </c>
      <c r="O107" s="58"/>
      <c r="P107" s="58"/>
      <c r="Q107" s="27"/>
      <c r="R107" s="27"/>
      <c r="S107" s="58"/>
      <c r="T107" s="58"/>
      <c r="U107" s="58"/>
      <c r="V107" s="58"/>
      <c r="W107" s="58"/>
      <c r="X107" s="27"/>
      <c r="Y107" s="27"/>
      <c r="Z107" s="30">
        <f t="shared" si="41"/>
        <v>0</v>
      </c>
      <c r="AA107" s="30">
        <f t="shared" si="42"/>
        <v>0</v>
      </c>
      <c r="AB107" s="30">
        <f t="shared" si="43"/>
        <v>0</v>
      </c>
      <c r="AC107" s="30">
        <f t="shared" si="44"/>
        <v>1</v>
      </c>
      <c r="AD107" s="30">
        <f t="shared" si="45"/>
        <v>0</v>
      </c>
      <c r="AE107" s="30">
        <f t="shared" si="46"/>
        <v>0</v>
      </c>
      <c r="AF107" s="30">
        <f t="shared" si="47"/>
        <v>0</v>
      </c>
      <c r="AG107" s="30">
        <f t="shared" si="48"/>
        <v>0</v>
      </c>
      <c r="AH107" s="30">
        <f t="shared" si="49"/>
        <v>4</v>
      </c>
      <c r="AI107" s="31">
        <f t="shared" si="50"/>
        <v>0</v>
      </c>
      <c r="AJ107" s="27">
        <f t="shared" si="51"/>
        <v>0</v>
      </c>
      <c r="AK107" s="27">
        <f t="shared" si="52"/>
        <v>0</v>
      </c>
      <c r="AL107" s="27">
        <f t="shared" si="53"/>
        <v>0</v>
      </c>
      <c r="AM107" s="27">
        <f t="shared" si="54"/>
        <v>1</v>
      </c>
      <c r="AN107" s="28">
        <f t="shared" si="55"/>
        <v>0</v>
      </c>
      <c r="AO107" s="45">
        <v>0.09</v>
      </c>
      <c r="AP107" s="41">
        <f t="shared" si="56"/>
        <v>0</v>
      </c>
      <c r="AQ107" s="48"/>
      <c r="AR107" s="40">
        <v>0</v>
      </c>
      <c r="AS107" s="40">
        <v>0</v>
      </c>
      <c r="AT107" s="40">
        <v>0</v>
      </c>
      <c r="AU107" s="40">
        <v>0</v>
      </c>
      <c r="AV107" s="40">
        <f t="shared" si="57"/>
        <v>0</v>
      </c>
      <c r="AW107" s="40">
        <f t="shared" si="58"/>
        <v>0</v>
      </c>
      <c r="AX107" s="48"/>
      <c r="AY107" s="48">
        <v>0</v>
      </c>
      <c r="AZ107" s="77">
        <f t="shared" si="40"/>
        <v>1</v>
      </c>
      <c r="BA107" s="48"/>
      <c r="BB107" s="48"/>
      <c r="BC107" s="48"/>
      <c r="BD107" s="34"/>
      <c r="BE107" s="34"/>
      <c r="BF107" s="34"/>
      <c r="BG107" s="34"/>
      <c r="BH107" s="34"/>
      <c r="BI107" s="34"/>
      <c r="BJ107" s="34"/>
      <c r="BK107" s="34"/>
      <c r="BL107" s="34"/>
      <c r="BM107" s="34"/>
      <c r="BN107" s="34"/>
      <c r="BO107" s="34"/>
      <c r="BP107" s="34"/>
      <c r="BQ107" s="34"/>
    </row>
    <row r="108" spans="1:69" ht="18" customHeight="1">
      <c r="A108" s="38" t="s">
        <v>545</v>
      </c>
      <c r="B108" s="27" t="s">
        <v>30</v>
      </c>
      <c r="C108" s="27" t="s">
        <v>860</v>
      </c>
      <c r="D108" s="27"/>
      <c r="E108" s="27" t="s">
        <v>864</v>
      </c>
      <c r="F108" s="27" t="s">
        <v>865</v>
      </c>
      <c r="G108" s="27">
        <v>1</v>
      </c>
      <c r="H108" s="28">
        <v>1</v>
      </c>
      <c r="I108" s="28">
        <v>4</v>
      </c>
      <c r="J108" s="27" t="s">
        <v>866</v>
      </c>
      <c r="K108" s="64">
        <v>25796525.502500001</v>
      </c>
      <c r="L108" s="29"/>
      <c r="M108" s="27" t="s">
        <v>2330</v>
      </c>
      <c r="N108" s="57">
        <v>0.1</v>
      </c>
      <c r="O108" s="58"/>
      <c r="P108" s="58"/>
      <c r="Q108" s="27"/>
      <c r="R108" s="27"/>
      <c r="S108" s="58"/>
      <c r="T108" s="58"/>
      <c r="U108" s="58"/>
      <c r="V108" s="58"/>
      <c r="W108" s="58"/>
      <c r="X108" s="27"/>
      <c r="Y108" s="27"/>
      <c r="Z108" s="30">
        <f t="shared" si="41"/>
        <v>0</v>
      </c>
      <c r="AA108" s="30">
        <f t="shared" si="42"/>
        <v>0</v>
      </c>
      <c r="AB108" s="30">
        <f t="shared" si="43"/>
        <v>0</v>
      </c>
      <c r="AC108" s="30">
        <f t="shared" si="44"/>
        <v>1</v>
      </c>
      <c r="AD108" s="30">
        <f t="shared" si="45"/>
        <v>0</v>
      </c>
      <c r="AE108" s="30">
        <f t="shared" si="46"/>
        <v>0</v>
      </c>
      <c r="AF108" s="30">
        <f t="shared" si="47"/>
        <v>0</v>
      </c>
      <c r="AG108" s="30">
        <f t="shared" si="48"/>
        <v>0</v>
      </c>
      <c r="AH108" s="30">
        <f t="shared" si="49"/>
        <v>4</v>
      </c>
      <c r="AI108" s="31">
        <f t="shared" si="50"/>
        <v>0</v>
      </c>
      <c r="AJ108" s="27">
        <f t="shared" si="51"/>
        <v>0</v>
      </c>
      <c r="AK108" s="27">
        <f t="shared" si="52"/>
        <v>0</v>
      </c>
      <c r="AL108" s="27">
        <f t="shared" si="53"/>
        <v>0</v>
      </c>
      <c r="AM108" s="27">
        <f t="shared" si="54"/>
        <v>1</v>
      </c>
      <c r="AN108" s="28">
        <f t="shared" si="55"/>
        <v>0</v>
      </c>
      <c r="AO108" s="45">
        <v>0.1</v>
      </c>
      <c r="AP108" s="41">
        <f t="shared" si="56"/>
        <v>0</v>
      </c>
      <c r="AQ108" s="48"/>
      <c r="AR108" s="40">
        <v>0</v>
      </c>
      <c r="AS108" s="40">
        <v>0</v>
      </c>
      <c r="AT108" s="40">
        <v>0</v>
      </c>
      <c r="AU108" s="40">
        <v>0</v>
      </c>
      <c r="AV108" s="40">
        <f t="shared" si="57"/>
        <v>0</v>
      </c>
      <c r="AW108" s="40">
        <f t="shared" si="58"/>
        <v>0</v>
      </c>
      <c r="AX108" s="48"/>
      <c r="AY108" s="48">
        <v>0</v>
      </c>
      <c r="AZ108" s="77">
        <f t="shared" si="40"/>
        <v>1</v>
      </c>
      <c r="BA108" s="48"/>
      <c r="BB108" s="48"/>
      <c r="BC108" s="48"/>
      <c r="BD108" s="34"/>
      <c r="BE108" s="34"/>
      <c r="BF108" s="34"/>
      <c r="BG108" s="34"/>
      <c r="BH108" s="34"/>
      <c r="BI108" s="34"/>
      <c r="BJ108" s="34"/>
      <c r="BK108" s="34"/>
      <c r="BL108" s="34"/>
      <c r="BM108" s="34"/>
      <c r="BN108" s="34"/>
      <c r="BO108" s="34"/>
      <c r="BP108" s="34"/>
      <c r="BQ108" s="34"/>
    </row>
    <row r="109" spans="1:69" ht="18" customHeight="1">
      <c r="A109" s="38" t="s">
        <v>545</v>
      </c>
      <c r="B109" s="27" t="s">
        <v>30</v>
      </c>
      <c r="C109" s="27" t="s">
        <v>867</v>
      </c>
      <c r="D109" s="27">
        <v>501608</v>
      </c>
      <c r="E109" s="27" t="s">
        <v>868</v>
      </c>
      <c r="F109" s="27" t="s">
        <v>869</v>
      </c>
      <c r="G109" s="27">
        <v>1</v>
      </c>
      <c r="H109" s="28">
        <v>1</v>
      </c>
      <c r="I109" s="28">
        <v>2</v>
      </c>
      <c r="J109" s="27" t="s">
        <v>870</v>
      </c>
      <c r="K109" s="64">
        <v>14392154.466673633</v>
      </c>
      <c r="L109" s="29"/>
      <c r="M109" s="27" t="s">
        <v>2330</v>
      </c>
      <c r="N109" s="57">
        <v>0.13</v>
      </c>
      <c r="O109" s="58"/>
      <c r="P109" s="58"/>
      <c r="Q109" s="27"/>
      <c r="R109" s="27"/>
      <c r="S109" s="58"/>
      <c r="T109" s="58"/>
      <c r="U109" s="58"/>
      <c r="V109" s="58"/>
      <c r="W109" s="58"/>
      <c r="X109" s="27"/>
      <c r="Y109" s="27"/>
      <c r="Z109" s="30">
        <f t="shared" si="41"/>
        <v>0</v>
      </c>
      <c r="AA109" s="30">
        <f t="shared" si="42"/>
        <v>0</v>
      </c>
      <c r="AB109" s="30">
        <f t="shared" si="43"/>
        <v>0</v>
      </c>
      <c r="AC109" s="30">
        <f t="shared" si="44"/>
        <v>1</v>
      </c>
      <c r="AD109" s="30">
        <f t="shared" si="45"/>
        <v>0</v>
      </c>
      <c r="AE109" s="30">
        <f t="shared" si="46"/>
        <v>0</v>
      </c>
      <c r="AF109" s="30">
        <f t="shared" si="47"/>
        <v>0</v>
      </c>
      <c r="AG109" s="30">
        <f t="shared" si="48"/>
        <v>0</v>
      </c>
      <c r="AH109" s="30">
        <f t="shared" si="49"/>
        <v>2</v>
      </c>
      <c r="AI109" s="31">
        <f t="shared" si="50"/>
        <v>0</v>
      </c>
      <c r="AJ109" s="27">
        <f t="shared" si="51"/>
        <v>0</v>
      </c>
      <c r="AK109" s="27">
        <f t="shared" si="52"/>
        <v>0</v>
      </c>
      <c r="AL109" s="27">
        <f t="shared" si="53"/>
        <v>0</v>
      </c>
      <c r="AM109" s="27">
        <f t="shared" si="54"/>
        <v>1</v>
      </c>
      <c r="AN109" s="28">
        <f t="shared" si="55"/>
        <v>0</v>
      </c>
      <c r="AO109" s="45">
        <v>0.13</v>
      </c>
      <c r="AP109" s="41">
        <f t="shared" si="56"/>
        <v>0</v>
      </c>
      <c r="AQ109" s="48"/>
      <c r="AR109" s="40">
        <v>0</v>
      </c>
      <c r="AS109" s="40">
        <v>0</v>
      </c>
      <c r="AT109" s="40">
        <v>0</v>
      </c>
      <c r="AU109" s="40">
        <v>0</v>
      </c>
      <c r="AV109" s="40">
        <f t="shared" si="57"/>
        <v>0</v>
      </c>
      <c r="AW109" s="40">
        <f t="shared" si="58"/>
        <v>0</v>
      </c>
      <c r="AX109" s="48"/>
      <c r="AY109" s="48">
        <v>0</v>
      </c>
      <c r="AZ109" s="77">
        <f t="shared" si="40"/>
        <v>1</v>
      </c>
      <c r="BA109" s="48"/>
      <c r="BB109" s="48"/>
      <c r="BC109" s="48"/>
      <c r="BD109" s="34"/>
      <c r="BE109" s="34"/>
      <c r="BF109" s="34"/>
      <c r="BG109" s="34"/>
      <c r="BH109" s="34"/>
      <c r="BI109" s="34"/>
      <c r="BJ109" s="34"/>
      <c r="BK109" s="34"/>
      <c r="BL109" s="34"/>
      <c r="BM109" s="34"/>
      <c r="BN109" s="34"/>
      <c r="BO109" s="34"/>
      <c r="BP109" s="34"/>
      <c r="BQ109" s="34"/>
    </row>
    <row r="110" spans="1:69" ht="18" customHeight="1">
      <c r="A110" s="38" t="s">
        <v>545</v>
      </c>
      <c r="B110" s="27" t="s">
        <v>30</v>
      </c>
      <c r="C110" s="27" t="s">
        <v>867</v>
      </c>
      <c r="D110" s="27">
        <v>501608</v>
      </c>
      <c r="E110" s="27" t="s">
        <v>868</v>
      </c>
      <c r="F110" s="27" t="s">
        <v>869</v>
      </c>
      <c r="G110" s="27">
        <v>1</v>
      </c>
      <c r="H110" s="28"/>
      <c r="I110" s="28">
        <v>2</v>
      </c>
      <c r="J110" s="27" t="s">
        <v>870</v>
      </c>
      <c r="K110" s="64">
        <v>6520</v>
      </c>
      <c r="L110" s="29"/>
      <c r="M110" s="27" t="s">
        <v>2330</v>
      </c>
      <c r="N110" s="57">
        <v>0.13</v>
      </c>
      <c r="O110" s="58"/>
      <c r="P110" s="58"/>
      <c r="Q110" s="27"/>
      <c r="R110" s="27"/>
      <c r="S110" s="58"/>
      <c r="T110" s="58"/>
      <c r="U110" s="58"/>
      <c r="V110" s="58"/>
      <c r="W110" s="58"/>
      <c r="X110" s="27"/>
      <c r="Y110" s="27"/>
      <c r="Z110" s="30">
        <f t="shared" si="41"/>
        <v>0</v>
      </c>
      <c r="AA110" s="30">
        <f t="shared" si="42"/>
        <v>0</v>
      </c>
      <c r="AB110" s="30">
        <f t="shared" si="43"/>
        <v>0</v>
      </c>
      <c r="AC110" s="30">
        <f t="shared" si="44"/>
        <v>1</v>
      </c>
      <c r="AD110" s="30">
        <f t="shared" si="45"/>
        <v>0</v>
      </c>
      <c r="AE110" s="30">
        <f t="shared" si="46"/>
        <v>0</v>
      </c>
      <c r="AF110" s="30">
        <f t="shared" si="47"/>
        <v>0</v>
      </c>
      <c r="AG110" s="30">
        <f t="shared" si="48"/>
        <v>0</v>
      </c>
      <c r="AH110" s="30">
        <f t="shared" si="49"/>
        <v>2</v>
      </c>
      <c r="AI110" s="31">
        <f t="shared" si="50"/>
        <v>0</v>
      </c>
      <c r="AJ110" s="27">
        <f t="shared" si="51"/>
        <v>0</v>
      </c>
      <c r="AK110" s="27">
        <f t="shared" si="52"/>
        <v>0</v>
      </c>
      <c r="AL110" s="27">
        <f t="shared" si="53"/>
        <v>0</v>
      </c>
      <c r="AM110" s="27">
        <f t="shared" si="54"/>
        <v>0</v>
      </c>
      <c r="AN110" s="28">
        <f t="shared" si="55"/>
        <v>0</v>
      </c>
      <c r="AO110" s="45">
        <v>0.13</v>
      </c>
      <c r="AP110" s="41">
        <f t="shared" si="56"/>
        <v>0</v>
      </c>
      <c r="AQ110" s="48"/>
      <c r="AR110" s="40">
        <v>0</v>
      </c>
      <c r="AS110" s="40">
        <v>0</v>
      </c>
      <c r="AT110" s="40">
        <v>0</v>
      </c>
      <c r="AU110" s="40">
        <v>0</v>
      </c>
      <c r="AV110" s="40">
        <f t="shared" si="57"/>
        <v>0</v>
      </c>
      <c r="AW110" s="40">
        <f t="shared" si="58"/>
        <v>0</v>
      </c>
      <c r="AX110" s="48"/>
      <c r="AY110" s="48">
        <v>0</v>
      </c>
      <c r="AZ110" s="77">
        <f t="shared" si="40"/>
        <v>0</v>
      </c>
      <c r="BA110" s="48"/>
      <c r="BB110" s="48"/>
      <c r="BC110" s="48"/>
      <c r="BD110" s="34"/>
      <c r="BE110" s="34"/>
      <c r="BF110" s="34"/>
      <c r="BG110" s="34"/>
      <c r="BH110" s="34"/>
      <c r="BI110" s="34"/>
      <c r="BJ110" s="34"/>
      <c r="BK110" s="34"/>
      <c r="BL110" s="34"/>
      <c r="BM110" s="34"/>
      <c r="BN110" s="34"/>
      <c r="BO110" s="34"/>
      <c r="BP110" s="34"/>
      <c r="BQ110" s="34"/>
    </row>
    <row r="111" spans="1:69" ht="18" customHeight="1">
      <c r="A111" s="38" t="s">
        <v>545</v>
      </c>
      <c r="B111" s="27" t="s">
        <v>31</v>
      </c>
      <c r="C111" s="27" t="s">
        <v>536</v>
      </c>
      <c r="D111" s="27">
        <v>130084</v>
      </c>
      <c r="E111" s="27" t="s">
        <v>871</v>
      </c>
      <c r="F111" s="27" t="s">
        <v>872</v>
      </c>
      <c r="G111" s="27">
        <v>2</v>
      </c>
      <c r="H111" s="28">
        <v>1</v>
      </c>
      <c r="I111" s="28">
        <v>4</v>
      </c>
      <c r="J111" s="27" t="s">
        <v>199</v>
      </c>
      <c r="K111" s="64">
        <v>19188630.304099713</v>
      </c>
      <c r="L111" s="29"/>
      <c r="M111" s="27" t="s">
        <v>2330</v>
      </c>
      <c r="N111" s="57">
        <v>0.3</v>
      </c>
      <c r="O111" s="58"/>
      <c r="P111" s="58"/>
      <c r="Q111" s="27"/>
      <c r="R111" s="27"/>
      <c r="S111" s="58"/>
      <c r="T111" s="58"/>
      <c r="U111" s="58"/>
      <c r="V111" s="58"/>
      <c r="W111" s="58"/>
      <c r="X111" s="27"/>
      <c r="Y111" s="27"/>
      <c r="Z111" s="30">
        <f t="shared" si="41"/>
        <v>0</v>
      </c>
      <c r="AA111" s="30">
        <f t="shared" si="42"/>
        <v>0</v>
      </c>
      <c r="AB111" s="30">
        <f t="shared" si="43"/>
        <v>0</v>
      </c>
      <c r="AC111" s="30">
        <f t="shared" si="44"/>
        <v>1</v>
      </c>
      <c r="AD111" s="30">
        <f t="shared" si="45"/>
        <v>0</v>
      </c>
      <c r="AE111" s="30">
        <f t="shared" si="46"/>
        <v>0</v>
      </c>
      <c r="AF111" s="30">
        <f t="shared" si="47"/>
        <v>0</v>
      </c>
      <c r="AG111" s="30">
        <f t="shared" si="48"/>
        <v>0</v>
      </c>
      <c r="AH111" s="30">
        <f t="shared" si="49"/>
        <v>4</v>
      </c>
      <c r="AI111" s="31">
        <f t="shared" si="50"/>
        <v>0</v>
      </c>
      <c r="AJ111" s="27">
        <f t="shared" si="51"/>
        <v>0</v>
      </c>
      <c r="AK111" s="27">
        <f t="shared" si="52"/>
        <v>0</v>
      </c>
      <c r="AL111" s="27">
        <f t="shared" si="53"/>
        <v>0</v>
      </c>
      <c r="AM111" s="27">
        <f t="shared" si="54"/>
        <v>1</v>
      </c>
      <c r="AN111" s="28">
        <f t="shared" si="55"/>
        <v>0</v>
      </c>
      <c r="AO111" s="45">
        <v>0.3</v>
      </c>
      <c r="AP111" s="41">
        <f t="shared" si="56"/>
        <v>0</v>
      </c>
      <c r="AQ111" s="48"/>
      <c r="AR111" s="40">
        <v>0</v>
      </c>
      <c r="AS111" s="40">
        <v>0</v>
      </c>
      <c r="AT111" s="40">
        <v>0</v>
      </c>
      <c r="AU111" s="40">
        <v>0</v>
      </c>
      <c r="AV111" s="40">
        <f t="shared" si="57"/>
        <v>0</v>
      </c>
      <c r="AW111" s="40">
        <f t="shared" si="58"/>
        <v>0</v>
      </c>
      <c r="AX111" s="48"/>
      <c r="AY111" s="48">
        <v>0</v>
      </c>
      <c r="AZ111" s="77">
        <f t="shared" si="40"/>
        <v>1</v>
      </c>
      <c r="BA111" s="48"/>
      <c r="BB111" s="48"/>
      <c r="BC111" s="48"/>
      <c r="BD111" s="34"/>
      <c r="BE111" s="34"/>
      <c r="BF111" s="34"/>
      <c r="BG111" s="34"/>
      <c r="BH111" s="34"/>
      <c r="BI111" s="34"/>
      <c r="BJ111" s="34"/>
      <c r="BK111" s="34"/>
      <c r="BL111" s="34"/>
      <c r="BM111" s="34"/>
      <c r="BN111" s="34"/>
      <c r="BO111" s="34"/>
      <c r="BP111" s="34"/>
      <c r="BQ111" s="34"/>
    </row>
    <row r="112" spans="1:69" ht="18" customHeight="1">
      <c r="A112" s="38" t="s">
        <v>545</v>
      </c>
      <c r="B112" s="27" t="s">
        <v>31</v>
      </c>
      <c r="C112" s="27" t="s">
        <v>874</v>
      </c>
      <c r="D112" s="27">
        <v>208019</v>
      </c>
      <c r="E112" s="27" t="s">
        <v>875</v>
      </c>
      <c r="F112" s="27" t="s">
        <v>876</v>
      </c>
      <c r="G112" s="27">
        <v>0</v>
      </c>
      <c r="H112" s="28">
        <v>1</v>
      </c>
      <c r="I112" s="28">
        <v>4</v>
      </c>
      <c r="J112" s="27" t="s">
        <v>877</v>
      </c>
      <c r="K112" s="64">
        <v>20549897.831699997</v>
      </c>
      <c r="L112" s="29"/>
      <c r="M112" s="27" t="s">
        <v>2330</v>
      </c>
      <c r="N112" s="57">
        <v>0.25</v>
      </c>
      <c r="O112" s="58"/>
      <c r="P112" s="58"/>
      <c r="Q112" s="27"/>
      <c r="R112" s="27"/>
      <c r="S112" s="58"/>
      <c r="T112" s="58"/>
      <c r="U112" s="58"/>
      <c r="V112" s="58"/>
      <c r="W112" s="58"/>
      <c r="X112" s="27"/>
      <c r="Y112" s="27"/>
      <c r="Z112" s="30">
        <f t="shared" si="41"/>
        <v>0</v>
      </c>
      <c r="AA112" s="30">
        <f t="shared" si="42"/>
        <v>0</v>
      </c>
      <c r="AB112" s="30">
        <f t="shared" si="43"/>
        <v>0</v>
      </c>
      <c r="AC112" s="30">
        <f t="shared" si="44"/>
        <v>1</v>
      </c>
      <c r="AD112" s="30">
        <f t="shared" si="45"/>
        <v>0</v>
      </c>
      <c r="AE112" s="30">
        <f t="shared" si="46"/>
        <v>0</v>
      </c>
      <c r="AF112" s="30">
        <f t="shared" si="47"/>
        <v>0</v>
      </c>
      <c r="AG112" s="30">
        <f t="shared" si="48"/>
        <v>0</v>
      </c>
      <c r="AH112" s="30">
        <f t="shared" si="49"/>
        <v>4</v>
      </c>
      <c r="AI112" s="31">
        <f t="shared" si="50"/>
        <v>0</v>
      </c>
      <c r="AJ112" s="27">
        <f t="shared" si="51"/>
        <v>0</v>
      </c>
      <c r="AK112" s="27">
        <f t="shared" si="52"/>
        <v>0</v>
      </c>
      <c r="AL112" s="27">
        <f t="shared" si="53"/>
        <v>0</v>
      </c>
      <c r="AM112" s="27">
        <f t="shared" si="54"/>
        <v>1</v>
      </c>
      <c r="AN112" s="28">
        <f t="shared" si="55"/>
        <v>0</v>
      </c>
      <c r="AO112" s="45">
        <v>0.25</v>
      </c>
      <c r="AP112" s="41">
        <f t="shared" si="56"/>
        <v>0</v>
      </c>
      <c r="AQ112" s="48"/>
      <c r="AR112" s="40">
        <v>0</v>
      </c>
      <c r="AS112" s="40">
        <v>0</v>
      </c>
      <c r="AT112" s="40">
        <v>0</v>
      </c>
      <c r="AU112" s="40">
        <v>0</v>
      </c>
      <c r="AV112" s="40">
        <f t="shared" si="57"/>
        <v>0</v>
      </c>
      <c r="AW112" s="40">
        <f t="shared" si="58"/>
        <v>0</v>
      </c>
      <c r="AX112" s="48"/>
      <c r="AY112" s="48">
        <v>0</v>
      </c>
      <c r="AZ112" s="77">
        <f t="shared" si="40"/>
        <v>1</v>
      </c>
      <c r="BA112" s="48"/>
      <c r="BB112" s="48"/>
      <c r="BC112" s="48"/>
      <c r="BD112" s="34"/>
      <c r="BE112" s="34"/>
      <c r="BF112" s="34"/>
      <c r="BG112" s="34"/>
      <c r="BH112" s="34"/>
      <c r="BI112" s="34"/>
      <c r="BJ112" s="34"/>
      <c r="BK112" s="34"/>
      <c r="BL112" s="34"/>
      <c r="BM112" s="34"/>
      <c r="BN112" s="34"/>
      <c r="BO112" s="34"/>
      <c r="BP112" s="34"/>
      <c r="BQ112" s="34"/>
    </row>
    <row r="113" spans="2:69" ht="15.75" customHeight="1">
      <c r="B113" s="35"/>
      <c r="C113" s="35"/>
      <c r="D113" s="35"/>
      <c r="E113" s="35"/>
      <c r="F113" s="35"/>
      <c r="G113" s="35"/>
      <c r="H113" s="35"/>
      <c r="I113" s="35"/>
      <c r="J113" s="35"/>
      <c r="K113" s="66"/>
      <c r="L113" s="35"/>
      <c r="M113" s="35"/>
      <c r="N113" s="35"/>
      <c r="O113" s="35"/>
      <c r="P113" s="35"/>
      <c r="Q113" s="35"/>
      <c r="R113" s="35"/>
      <c r="S113" s="71"/>
      <c r="T113" s="71"/>
      <c r="U113" s="71"/>
      <c r="V113" s="71"/>
      <c r="W113" s="71"/>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row>
    <row r="114" spans="2:69" ht="15.75" customHeight="1">
      <c r="B114" s="35"/>
      <c r="C114" s="35"/>
      <c r="D114" s="35"/>
      <c r="E114" s="35"/>
      <c r="F114" s="35"/>
      <c r="G114" s="35"/>
      <c r="H114" s="35"/>
      <c r="I114" s="35"/>
      <c r="J114" s="35"/>
      <c r="K114" s="66"/>
      <c r="L114" s="35"/>
      <c r="M114" s="35"/>
      <c r="N114" s="35"/>
      <c r="O114" s="35"/>
      <c r="P114" s="35"/>
      <c r="Q114" s="35"/>
      <c r="R114" s="35"/>
      <c r="S114" s="71"/>
      <c r="T114" s="71"/>
      <c r="U114" s="71"/>
      <c r="V114" s="71"/>
      <c r="W114" s="71"/>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row>
    <row r="115" spans="2:69" ht="15.75" customHeight="1">
      <c r="B115" s="35"/>
      <c r="C115" s="35"/>
      <c r="D115" s="35"/>
      <c r="E115" s="35"/>
      <c r="F115" s="35"/>
      <c r="G115" s="35"/>
      <c r="H115" s="35"/>
      <c r="I115" s="35"/>
      <c r="J115" s="35"/>
      <c r="K115" s="66"/>
      <c r="L115" s="35"/>
      <c r="M115" s="35"/>
      <c r="N115" s="35"/>
      <c r="O115" s="35"/>
      <c r="P115" s="35"/>
      <c r="Q115" s="35"/>
      <c r="R115" s="35"/>
      <c r="S115" s="71"/>
      <c r="T115" s="71"/>
      <c r="U115" s="71"/>
      <c r="V115" s="71"/>
      <c r="W115" s="71"/>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row>
    <row r="116" spans="2:69" ht="15.75" customHeight="1">
      <c r="B116" s="35"/>
      <c r="C116" s="35"/>
      <c r="D116" s="35"/>
      <c r="E116" s="35"/>
      <c r="F116" s="35"/>
      <c r="G116" s="35"/>
      <c r="H116" s="35"/>
      <c r="I116" s="35"/>
      <c r="J116" s="35"/>
      <c r="K116" s="66"/>
      <c r="L116" s="35"/>
      <c r="M116" s="35"/>
      <c r="N116" s="35"/>
      <c r="O116" s="35"/>
      <c r="P116" s="35"/>
      <c r="Q116" s="35"/>
      <c r="R116" s="35"/>
      <c r="S116" s="71"/>
      <c r="T116" s="71"/>
      <c r="U116" s="71"/>
      <c r="V116" s="71"/>
      <c r="W116" s="71"/>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row>
    <row r="117" spans="2:69" ht="15.75" customHeight="1">
      <c r="B117" s="35"/>
      <c r="C117" s="35"/>
      <c r="D117" s="35"/>
      <c r="E117" s="35"/>
      <c r="F117" s="35"/>
      <c r="G117" s="35"/>
      <c r="H117" s="35"/>
      <c r="I117" s="35"/>
      <c r="J117" s="35"/>
      <c r="K117" s="66"/>
      <c r="L117" s="35"/>
      <c r="M117" s="35"/>
      <c r="N117" s="35"/>
      <c r="O117" s="35"/>
      <c r="P117" s="35"/>
      <c r="Q117" s="35"/>
      <c r="R117" s="35"/>
      <c r="S117" s="71"/>
      <c r="T117" s="71"/>
      <c r="U117" s="71"/>
      <c r="V117" s="71"/>
      <c r="W117" s="71"/>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row>
    <row r="118" spans="2:69" ht="15.75" customHeight="1">
      <c r="B118" s="35"/>
      <c r="C118" s="35"/>
      <c r="D118" s="35"/>
      <c r="E118" s="35"/>
      <c r="F118" s="35"/>
      <c r="G118" s="35"/>
      <c r="H118" s="35"/>
      <c r="I118" s="35"/>
      <c r="J118" s="35"/>
      <c r="K118" s="66"/>
      <c r="L118" s="35"/>
      <c r="M118" s="35"/>
      <c r="N118" s="35"/>
      <c r="O118" s="35"/>
      <c r="P118" s="35"/>
      <c r="Q118" s="35"/>
      <c r="R118" s="35"/>
      <c r="S118" s="71"/>
      <c r="T118" s="71"/>
      <c r="U118" s="71"/>
      <c r="V118" s="71"/>
      <c r="W118" s="71"/>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row>
    <row r="119" spans="2:69" ht="15.75" customHeight="1">
      <c r="B119" s="35"/>
      <c r="C119" s="35"/>
      <c r="D119" s="35"/>
      <c r="E119" s="35"/>
      <c r="F119" s="35"/>
      <c r="G119" s="35"/>
      <c r="H119" s="35"/>
      <c r="I119" s="35"/>
      <c r="J119" s="35"/>
      <c r="K119" s="66"/>
      <c r="L119" s="35"/>
      <c r="M119" s="35"/>
      <c r="N119" s="35"/>
      <c r="O119" s="35"/>
      <c r="P119" s="35"/>
      <c r="Q119" s="35"/>
      <c r="R119" s="35"/>
      <c r="S119" s="71"/>
      <c r="T119" s="71"/>
      <c r="U119" s="71"/>
      <c r="V119" s="71"/>
      <c r="W119" s="71"/>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row>
    <row r="120" spans="2:69" ht="15.75" customHeight="1">
      <c r="B120" s="35"/>
      <c r="C120" s="35"/>
      <c r="D120" s="35"/>
      <c r="E120" s="35"/>
      <c r="F120" s="35"/>
      <c r="G120" s="35"/>
      <c r="H120" s="35"/>
      <c r="I120" s="35"/>
      <c r="J120" s="35"/>
      <c r="K120" s="66"/>
      <c r="L120" s="35"/>
      <c r="M120" s="35"/>
      <c r="N120" s="35"/>
      <c r="O120" s="35"/>
      <c r="P120" s="35"/>
      <c r="Q120" s="35"/>
      <c r="R120" s="35"/>
      <c r="S120" s="71"/>
      <c r="T120" s="71"/>
      <c r="U120" s="71"/>
      <c r="V120" s="71"/>
      <c r="W120" s="71"/>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row>
    <row r="121" spans="2:69" ht="15.75" customHeight="1">
      <c r="B121" s="35"/>
      <c r="C121" s="35"/>
      <c r="D121" s="35"/>
      <c r="E121" s="35"/>
      <c r="F121" s="35"/>
      <c r="G121" s="35"/>
      <c r="H121" s="35"/>
      <c r="I121" s="35"/>
      <c r="J121" s="35"/>
      <c r="K121" s="66"/>
      <c r="L121" s="35"/>
      <c r="M121" s="35"/>
      <c r="N121" s="35"/>
      <c r="O121" s="35"/>
      <c r="P121" s="35"/>
      <c r="Q121" s="35"/>
      <c r="R121" s="35"/>
      <c r="S121" s="71"/>
      <c r="T121" s="71"/>
      <c r="U121" s="71"/>
      <c r="V121" s="71"/>
      <c r="W121" s="71"/>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row>
    <row r="122" spans="2:69" ht="15.75" customHeight="1">
      <c r="B122" s="35"/>
      <c r="C122" s="35"/>
      <c r="D122" s="35"/>
      <c r="E122" s="35"/>
      <c r="F122" s="35"/>
      <c r="G122" s="35"/>
      <c r="H122" s="35"/>
      <c r="I122" s="35"/>
      <c r="J122" s="35"/>
      <c r="K122" s="66"/>
      <c r="L122" s="35"/>
      <c r="M122" s="35"/>
      <c r="N122" s="35"/>
      <c r="O122" s="35"/>
      <c r="P122" s="35"/>
      <c r="Q122" s="35"/>
      <c r="R122" s="35"/>
      <c r="S122" s="71"/>
      <c r="T122" s="71"/>
      <c r="U122" s="71"/>
      <c r="V122" s="71"/>
      <c r="W122" s="71"/>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row>
    <row r="123" spans="2:69" ht="15.75" customHeight="1">
      <c r="B123" s="35"/>
      <c r="C123" s="35"/>
      <c r="D123" s="35"/>
      <c r="E123" s="35"/>
      <c r="F123" s="35"/>
      <c r="G123" s="35"/>
      <c r="H123" s="35"/>
      <c r="I123" s="35"/>
      <c r="J123" s="35"/>
      <c r="K123" s="66"/>
      <c r="L123" s="35"/>
      <c r="M123" s="35"/>
      <c r="N123" s="35"/>
      <c r="O123" s="35"/>
      <c r="P123" s="35"/>
      <c r="Q123" s="35"/>
      <c r="R123" s="35"/>
      <c r="S123" s="71"/>
      <c r="T123" s="71"/>
      <c r="U123" s="71"/>
      <c r="V123" s="71"/>
      <c r="W123" s="71"/>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row>
    <row r="124" spans="2:69" ht="15.75" customHeight="1">
      <c r="B124" s="35"/>
      <c r="C124" s="35"/>
      <c r="D124" s="35"/>
      <c r="E124" s="35"/>
      <c r="F124" s="35"/>
      <c r="G124" s="35"/>
      <c r="H124" s="35"/>
      <c r="I124" s="35"/>
      <c r="J124" s="35"/>
      <c r="K124" s="66"/>
      <c r="L124" s="35"/>
      <c r="M124" s="35"/>
      <c r="N124" s="35"/>
      <c r="O124" s="35"/>
      <c r="P124" s="35"/>
      <c r="Q124" s="35"/>
      <c r="R124" s="35"/>
      <c r="S124" s="71"/>
      <c r="T124" s="71"/>
      <c r="U124" s="71"/>
      <c r="V124" s="71"/>
      <c r="W124" s="71"/>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row>
    <row r="125" spans="2:69" ht="15.75" customHeight="1">
      <c r="B125" s="35"/>
      <c r="C125" s="35"/>
      <c r="D125" s="35"/>
      <c r="E125" s="35"/>
      <c r="F125" s="35"/>
      <c r="G125" s="35"/>
      <c r="H125" s="35"/>
      <c r="I125" s="35"/>
      <c r="J125" s="35"/>
      <c r="K125" s="66"/>
      <c r="L125" s="35"/>
      <c r="M125" s="35"/>
      <c r="N125" s="35"/>
      <c r="O125" s="35"/>
      <c r="P125" s="35"/>
      <c r="Q125" s="35"/>
      <c r="R125" s="35"/>
      <c r="S125" s="71"/>
      <c r="T125" s="71"/>
      <c r="U125" s="71"/>
      <c r="V125" s="71"/>
      <c r="W125" s="71"/>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row>
    <row r="126" spans="2:69" ht="15.75" customHeight="1">
      <c r="B126" s="35"/>
      <c r="C126" s="35"/>
      <c r="D126" s="35"/>
      <c r="E126" s="35"/>
      <c r="F126" s="35"/>
      <c r="G126" s="35"/>
      <c r="H126" s="35"/>
      <c r="I126" s="35"/>
      <c r="J126" s="35"/>
      <c r="K126" s="66"/>
      <c r="L126" s="35"/>
      <c r="M126" s="35"/>
      <c r="N126" s="35"/>
      <c r="O126" s="35"/>
      <c r="P126" s="35"/>
      <c r="Q126" s="35"/>
      <c r="R126" s="35"/>
      <c r="S126" s="71"/>
      <c r="T126" s="71"/>
      <c r="U126" s="71"/>
      <c r="V126" s="71"/>
      <c r="W126" s="71"/>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row>
    <row r="127" spans="2:69" ht="15.75" customHeight="1">
      <c r="B127" s="35"/>
      <c r="C127" s="35"/>
      <c r="D127" s="35"/>
      <c r="E127" s="35"/>
      <c r="F127" s="35"/>
      <c r="G127" s="35"/>
      <c r="H127" s="35"/>
      <c r="I127" s="35"/>
      <c r="J127" s="35"/>
      <c r="K127" s="66"/>
      <c r="L127" s="35"/>
      <c r="M127" s="35"/>
      <c r="N127" s="35"/>
      <c r="O127" s="35"/>
      <c r="P127" s="35"/>
      <c r="Q127" s="35"/>
      <c r="R127" s="35"/>
      <c r="S127" s="71"/>
      <c r="T127" s="71"/>
      <c r="U127" s="71"/>
      <c r="V127" s="71"/>
      <c r="W127" s="71"/>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row>
    <row r="128" spans="2:69" ht="15.75" customHeight="1">
      <c r="B128" s="35"/>
      <c r="C128" s="35"/>
      <c r="D128" s="35"/>
      <c r="E128" s="35"/>
      <c r="F128" s="35"/>
      <c r="G128" s="35"/>
      <c r="H128" s="35"/>
      <c r="I128" s="35"/>
      <c r="J128" s="35"/>
      <c r="K128" s="66"/>
      <c r="L128" s="35"/>
      <c r="M128" s="35"/>
      <c r="N128" s="35"/>
      <c r="O128" s="35"/>
      <c r="P128" s="35"/>
      <c r="Q128" s="35"/>
      <c r="R128" s="35"/>
      <c r="S128" s="71"/>
      <c r="T128" s="71"/>
      <c r="U128" s="71"/>
      <c r="V128" s="71"/>
      <c r="W128" s="71"/>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row>
    <row r="129" spans="2:69" ht="15.75" customHeight="1">
      <c r="B129" s="35"/>
      <c r="C129" s="35"/>
      <c r="D129" s="35"/>
      <c r="E129" s="35"/>
      <c r="F129" s="35"/>
      <c r="G129" s="35"/>
      <c r="H129" s="35"/>
      <c r="I129" s="35"/>
      <c r="J129" s="35"/>
      <c r="K129" s="66"/>
      <c r="L129" s="35"/>
      <c r="M129" s="35"/>
      <c r="N129" s="35"/>
      <c r="O129" s="35"/>
      <c r="P129" s="35"/>
      <c r="Q129" s="35"/>
      <c r="R129" s="35"/>
      <c r="S129" s="71"/>
      <c r="T129" s="71"/>
      <c r="U129" s="71"/>
      <c r="V129" s="71"/>
      <c r="W129" s="71"/>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row>
    <row r="130" spans="2:69" ht="15.75" customHeight="1">
      <c r="B130" s="35"/>
      <c r="C130" s="35"/>
      <c r="D130" s="35"/>
      <c r="E130" s="35"/>
      <c r="F130" s="35"/>
      <c r="G130" s="35"/>
      <c r="H130" s="35"/>
      <c r="I130" s="35"/>
      <c r="J130" s="35"/>
      <c r="K130" s="66"/>
      <c r="L130" s="35"/>
      <c r="M130" s="35"/>
      <c r="N130" s="35"/>
      <c r="O130" s="35"/>
      <c r="P130" s="35"/>
      <c r="Q130" s="35"/>
      <c r="R130" s="35"/>
      <c r="S130" s="71"/>
      <c r="T130" s="71"/>
      <c r="U130" s="71"/>
      <c r="V130" s="71"/>
      <c r="W130" s="71"/>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row>
    <row r="131" spans="2:69" ht="15.75" customHeight="1">
      <c r="B131" s="35"/>
      <c r="C131" s="35"/>
      <c r="D131" s="35"/>
      <c r="E131" s="35"/>
      <c r="F131" s="35"/>
      <c r="G131" s="35"/>
      <c r="H131" s="35"/>
      <c r="I131" s="35"/>
      <c r="J131" s="35"/>
      <c r="K131" s="66"/>
      <c r="L131" s="35"/>
      <c r="M131" s="35"/>
      <c r="N131" s="35"/>
      <c r="O131" s="35"/>
      <c r="P131" s="35"/>
      <c r="Q131" s="35"/>
      <c r="R131" s="35"/>
      <c r="S131" s="71"/>
      <c r="T131" s="71"/>
      <c r="U131" s="71"/>
      <c r="V131" s="71"/>
      <c r="W131" s="71"/>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row>
    <row r="132" spans="2:69" ht="15.75" customHeight="1">
      <c r="B132" s="35"/>
      <c r="C132" s="35"/>
      <c r="D132" s="35"/>
      <c r="E132" s="35"/>
      <c r="F132" s="35"/>
      <c r="G132" s="35"/>
      <c r="H132" s="35"/>
      <c r="I132" s="35"/>
      <c r="J132" s="35"/>
      <c r="K132" s="66"/>
      <c r="L132" s="35"/>
      <c r="M132" s="35"/>
      <c r="N132" s="35"/>
      <c r="O132" s="35"/>
      <c r="P132" s="35"/>
      <c r="Q132" s="35"/>
      <c r="R132" s="35"/>
      <c r="S132" s="71"/>
      <c r="T132" s="71"/>
      <c r="U132" s="71"/>
      <c r="V132" s="71"/>
      <c r="W132" s="71"/>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row>
    <row r="133" spans="2:69" ht="15.75" customHeight="1">
      <c r="B133" s="35"/>
      <c r="C133" s="35"/>
      <c r="D133" s="35"/>
      <c r="E133" s="35"/>
      <c r="F133" s="35"/>
      <c r="G133" s="35"/>
      <c r="H133" s="35"/>
      <c r="I133" s="35"/>
      <c r="J133" s="35"/>
      <c r="K133" s="66"/>
      <c r="L133" s="35"/>
      <c r="M133" s="35"/>
      <c r="N133" s="35"/>
      <c r="O133" s="35"/>
      <c r="P133" s="35"/>
      <c r="Q133" s="35"/>
      <c r="R133" s="35"/>
      <c r="S133" s="71"/>
      <c r="T133" s="71"/>
      <c r="U133" s="71"/>
      <c r="V133" s="71"/>
      <c r="W133" s="71"/>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row>
    <row r="134" spans="2:69" ht="15.75" customHeight="1">
      <c r="B134" s="35"/>
      <c r="C134" s="35"/>
      <c r="D134" s="35"/>
      <c r="E134" s="35"/>
      <c r="F134" s="35"/>
      <c r="G134" s="35"/>
      <c r="H134" s="35"/>
      <c r="I134" s="35"/>
      <c r="J134" s="35"/>
      <c r="K134" s="66"/>
      <c r="L134" s="35"/>
      <c r="M134" s="35"/>
      <c r="N134" s="35"/>
      <c r="O134" s="35"/>
      <c r="P134" s="35"/>
      <c r="Q134" s="35"/>
      <c r="R134" s="35"/>
      <c r="S134" s="71"/>
      <c r="T134" s="71"/>
      <c r="U134" s="71"/>
      <c r="V134" s="71"/>
      <c r="W134" s="71"/>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row>
    <row r="135" spans="2:69" ht="15.75" customHeight="1">
      <c r="B135" s="35"/>
      <c r="C135" s="35"/>
      <c r="D135" s="35"/>
      <c r="E135" s="35"/>
      <c r="F135" s="35"/>
      <c r="G135" s="35"/>
      <c r="H135" s="35"/>
      <c r="I135" s="35"/>
      <c r="J135" s="35"/>
      <c r="K135" s="66"/>
      <c r="L135" s="35"/>
      <c r="M135" s="35"/>
      <c r="N135" s="35"/>
      <c r="O135" s="35"/>
      <c r="P135" s="35"/>
      <c r="Q135" s="35"/>
      <c r="R135" s="35"/>
      <c r="S135" s="71"/>
      <c r="T135" s="71"/>
      <c r="U135" s="71"/>
      <c r="V135" s="71"/>
      <c r="W135" s="71"/>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row>
    <row r="136" spans="2:69" ht="15.75" customHeight="1">
      <c r="B136" s="35"/>
      <c r="C136" s="35"/>
      <c r="D136" s="35"/>
      <c r="E136" s="35"/>
      <c r="F136" s="35"/>
      <c r="G136" s="35"/>
      <c r="H136" s="35"/>
      <c r="I136" s="35"/>
      <c r="J136" s="35"/>
      <c r="K136" s="66"/>
      <c r="L136" s="35"/>
      <c r="M136" s="35"/>
      <c r="N136" s="35"/>
      <c r="O136" s="35"/>
      <c r="P136" s="35"/>
      <c r="Q136" s="35"/>
      <c r="R136" s="35"/>
      <c r="S136" s="71"/>
      <c r="T136" s="71"/>
      <c r="U136" s="71"/>
      <c r="V136" s="71"/>
      <c r="W136" s="71"/>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row>
    <row r="137" spans="2:69" ht="15.75" customHeight="1">
      <c r="B137" s="35"/>
      <c r="C137" s="35"/>
      <c r="D137" s="35"/>
      <c r="E137" s="35"/>
      <c r="F137" s="35"/>
      <c r="G137" s="35"/>
      <c r="H137" s="35"/>
      <c r="I137" s="35"/>
      <c r="J137" s="35"/>
      <c r="K137" s="66"/>
      <c r="L137" s="35"/>
      <c r="M137" s="35"/>
      <c r="N137" s="35"/>
      <c r="O137" s="35"/>
      <c r="P137" s="35"/>
      <c r="Q137" s="35"/>
      <c r="R137" s="35"/>
      <c r="S137" s="71"/>
      <c r="T137" s="71"/>
      <c r="U137" s="71"/>
      <c r="V137" s="71"/>
      <c r="W137" s="71"/>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row>
    <row r="138" spans="2:69" ht="15.75" customHeight="1">
      <c r="B138" s="35"/>
      <c r="C138" s="35"/>
      <c r="D138" s="35"/>
      <c r="E138" s="35"/>
      <c r="F138" s="35"/>
      <c r="G138" s="35"/>
      <c r="H138" s="35"/>
      <c r="I138" s="35"/>
      <c r="J138" s="35"/>
      <c r="K138" s="66"/>
      <c r="L138" s="35"/>
      <c r="M138" s="35"/>
      <c r="N138" s="35"/>
      <c r="O138" s="35"/>
      <c r="P138" s="35"/>
      <c r="Q138" s="35"/>
      <c r="R138" s="35"/>
      <c r="S138" s="71"/>
      <c r="T138" s="71"/>
      <c r="U138" s="71"/>
      <c r="V138" s="71"/>
      <c r="W138" s="71"/>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row>
    <row r="139" spans="2:69" ht="15.75" customHeight="1">
      <c r="B139" s="35"/>
      <c r="C139" s="35"/>
      <c r="D139" s="35"/>
      <c r="E139" s="35"/>
      <c r="F139" s="35"/>
      <c r="G139" s="35"/>
      <c r="H139" s="35"/>
      <c r="I139" s="35"/>
      <c r="J139" s="35"/>
      <c r="K139" s="66"/>
      <c r="L139" s="35"/>
      <c r="M139" s="35"/>
      <c r="N139" s="35"/>
      <c r="O139" s="35"/>
      <c r="P139" s="35"/>
      <c r="Q139" s="35"/>
      <c r="R139" s="35"/>
      <c r="S139" s="71"/>
      <c r="T139" s="71"/>
      <c r="U139" s="71"/>
      <c r="V139" s="71"/>
      <c r="W139" s="71"/>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row>
    <row r="140" spans="2:69" ht="15.75" customHeight="1">
      <c r="B140" s="35"/>
      <c r="C140" s="35"/>
      <c r="D140" s="35"/>
      <c r="E140" s="35"/>
      <c r="F140" s="35"/>
      <c r="G140" s="35"/>
      <c r="H140" s="35"/>
      <c r="I140" s="35"/>
      <c r="J140" s="35"/>
      <c r="K140" s="66"/>
      <c r="L140" s="35"/>
      <c r="M140" s="35"/>
      <c r="N140" s="35"/>
      <c r="O140" s="35"/>
      <c r="P140" s="35"/>
      <c r="Q140" s="35"/>
      <c r="R140" s="35"/>
      <c r="S140" s="71"/>
      <c r="T140" s="71"/>
      <c r="U140" s="71"/>
      <c r="V140" s="71"/>
      <c r="W140" s="71"/>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row>
    <row r="141" spans="2:69" ht="15.75" customHeight="1">
      <c r="B141" s="35"/>
      <c r="C141" s="35"/>
      <c r="D141" s="35"/>
      <c r="E141" s="35"/>
      <c r="F141" s="35"/>
      <c r="G141" s="35"/>
      <c r="H141" s="35"/>
      <c r="I141" s="35"/>
      <c r="J141" s="35"/>
      <c r="K141" s="66"/>
      <c r="L141" s="35"/>
      <c r="M141" s="35"/>
      <c r="N141" s="35"/>
      <c r="O141" s="35"/>
      <c r="P141" s="35"/>
      <c r="Q141" s="35"/>
      <c r="R141" s="35"/>
      <c r="S141" s="71"/>
      <c r="T141" s="71"/>
      <c r="U141" s="71"/>
      <c r="V141" s="71"/>
      <c r="W141" s="71"/>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row>
    <row r="142" spans="2:69" ht="15.75" customHeight="1">
      <c r="B142" s="35"/>
      <c r="C142" s="35"/>
      <c r="D142" s="35"/>
      <c r="E142" s="35"/>
      <c r="F142" s="35"/>
      <c r="G142" s="35"/>
      <c r="H142" s="35"/>
      <c r="I142" s="35"/>
      <c r="J142" s="35"/>
      <c r="K142" s="66"/>
      <c r="L142" s="35"/>
      <c r="M142" s="35"/>
      <c r="N142" s="35"/>
      <c r="O142" s="35"/>
      <c r="P142" s="35"/>
      <c r="Q142" s="35"/>
      <c r="R142" s="35"/>
      <c r="S142" s="71"/>
      <c r="T142" s="71"/>
      <c r="U142" s="71"/>
      <c r="V142" s="71"/>
      <c r="W142" s="71"/>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row>
    <row r="143" spans="2:69" ht="15.75" customHeight="1">
      <c r="B143" s="35"/>
      <c r="C143" s="35"/>
      <c r="D143" s="35"/>
      <c r="E143" s="35"/>
      <c r="F143" s="35"/>
      <c r="G143" s="35"/>
      <c r="H143" s="35"/>
      <c r="I143" s="35"/>
      <c r="J143" s="35"/>
      <c r="K143" s="66"/>
      <c r="L143" s="35"/>
      <c r="M143" s="35"/>
      <c r="N143" s="35"/>
      <c r="O143" s="35"/>
      <c r="P143" s="35"/>
      <c r="Q143" s="35"/>
      <c r="R143" s="35"/>
      <c r="S143" s="71"/>
      <c r="T143" s="71"/>
      <c r="U143" s="71"/>
      <c r="V143" s="71"/>
      <c r="W143" s="71"/>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row>
    <row r="144" spans="2:69" ht="15.75" customHeight="1">
      <c r="B144" s="35"/>
      <c r="C144" s="35"/>
      <c r="D144" s="35"/>
      <c r="E144" s="35"/>
      <c r="F144" s="35"/>
      <c r="G144" s="35"/>
      <c r="H144" s="35"/>
      <c r="I144" s="35"/>
      <c r="J144" s="35"/>
      <c r="K144" s="66"/>
      <c r="L144" s="35"/>
      <c r="M144" s="35"/>
      <c r="N144" s="35"/>
      <c r="O144" s="35"/>
      <c r="P144" s="35"/>
      <c r="Q144" s="35"/>
      <c r="R144" s="35"/>
      <c r="S144" s="71"/>
      <c r="T144" s="71"/>
      <c r="U144" s="71"/>
      <c r="V144" s="71"/>
      <c r="W144" s="71"/>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row>
    <row r="145" spans="2:69" ht="15.75" customHeight="1">
      <c r="B145" s="35"/>
      <c r="C145" s="35"/>
      <c r="D145" s="35"/>
      <c r="E145" s="35"/>
      <c r="F145" s="35"/>
      <c r="G145" s="35"/>
      <c r="H145" s="35"/>
      <c r="I145" s="35"/>
      <c r="J145" s="35"/>
      <c r="K145" s="66"/>
      <c r="L145" s="35"/>
      <c r="M145" s="35"/>
      <c r="N145" s="35"/>
      <c r="O145" s="35"/>
      <c r="P145" s="35"/>
      <c r="Q145" s="35"/>
      <c r="R145" s="35"/>
      <c r="S145" s="71"/>
      <c r="T145" s="71"/>
      <c r="U145" s="71"/>
      <c r="V145" s="71"/>
      <c r="W145" s="71"/>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row>
    <row r="146" spans="2:69" ht="15.75" customHeight="1">
      <c r="B146" s="35"/>
      <c r="C146" s="35"/>
      <c r="D146" s="35"/>
      <c r="E146" s="35"/>
      <c r="F146" s="35"/>
      <c r="G146" s="35"/>
      <c r="H146" s="35"/>
      <c r="I146" s="35"/>
      <c r="J146" s="35"/>
      <c r="K146" s="66"/>
      <c r="L146" s="35"/>
      <c r="M146" s="35"/>
      <c r="N146" s="35"/>
      <c r="O146" s="35"/>
      <c r="P146" s="35"/>
      <c r="Q146" s="35"/>
      <c r="R146" s="35"/>
      <c r="S146" s="71"/>
      <c r="T146" s="71"/>
      <c r="U146" s="71"/>
      <c r="V146" s="71"/>
      <c r="W146" s="71"/>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row>
    <row r="147" spans="2:69" ht="15.75" customHeight="1">
      <c r="B147" s="35"/>
      <c r="C147" s="35"/>
      <c r="D147" s="35"/>
      <c r="E147" s="35"/>
      <c r="F147" s="35"/>
      <c r="G147" s="35"/>
      <c r="H147" s="35"/>
      <c r="I147" s="35"/>
      <c r="J147" s="35"/>
      <c r="K147" s="66"/>
      <c r="L147" s="35"/>
      <c r="M147" s="35"/>
      <c r="N147" s="35"/>
      <c r="O147" s="35"/>
      <c r="P147" s="35"/>
      <c r="Q147" s="35"/>
      <c r="R147" s="35"/>
      <c r="S147" s="71"/>
      <c r="T147" s="71"/>
      <c r="U147" s="71"/>
      <c r="V147" s="71"/>
      <c r="W147" s="71"/>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row>
    <row r="148" spans="2:69" ht="15.75" customHeight="1">
      <c r="B148" s="35"/>
      <c r="C148" s="35"/>
      <c r="D148" s="35"/>
      <c r="E148" s="35"/>
      <c r="F148" s="35"/>
      <c r="G148" s="35"/>
      <c r="H148" s="35"/>
      <c r="I148" s="35"/>
      <c r="J148" s="35"/>
      <c r="K148" s="66"/>
      <c r="L148" s="35"/>
      <c r="M148" s="35"/>
      <c r="N148" s="35"/>
      <c r="O148" s="35"/>
      <c r="P148" s="35"/>
      <c r="Q148" s="35"/>
      <c r="R148" s="35"/>
      <c r="S148" s="71"/>
      <c r="T148" s="71"/>
      <c r="U148" s="71"/>
      <c r="V148" s="71"/>
      <c r="W148" s="71"/>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row>
    <row r="149" spans="2:69" ht="15.75" customHeight="1">
      <c r="B149" s="35"/>
      <c r="C149" s="35"/>
      <c r="D149" s="35"/>
      <c r="E149" s="35"/>
      <c r="F149" s="35"/>
      <c r="G149" s="35"/>
      <c r="H149" s="35"/>
      <c r="I149" s="35"/>
      <c r="J149" s="35"/>
      <c r="K149" s="66"/>
      <c r="L149" s="35"/>
      <c r="M149" s="35"/>
      <c r="N149" s="35"/>
      <c r="O149" s="35"/>
      <c r="P149" s="35"/>
      <c r="Q149" s="35"/>
      <c r="R149" s="35"/>
      <c r="S149" s="71"/>
      <c r="T149" s="71"/>
      <c r="U149" s="71"/>
      <c r="V149" s="71"/>
      <c r="W149" s="71"/>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row>
    <row r="150" spans="2:69" ht="15.75" customHeight="1">
      <c r="B150" s="35"/>
      <c r="C150" s="35"/>
      <c r="D150" s="35"/>
      <c r="E150" s="35"/>
      <c r="F150" s="35"/>
      <c r="G150" s="35"/>
      <c r="H150" s="35"/>
      <c r="I150" s="35"/>
      <c r="J150" s="35"/>
      <c r="K150" s="66"/>
      <c r="L150" s="35"/>
      <c r="M150" s="35"/>
      <c r="N150" s="35"/>
      <c r="O150" s="35"/>
      <c r="P150" s="35"/>
      <c r="Q150" s="35"/>
      <c r="R150" s="35"/>
      <c r="S150" s="71"/>
      <c r="T150" s="71"/>
      <c r="U150" s="71"/>
      <c r="V150" s="71"/>
      <c r="W150" s="71"/>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row>
    <row r="151" spans="2:69" ht="15.75" customHeight="1">
      <c r="B151" s="35"/>
      <c r="C151" s="35"/>
      <c r="D151" s="35"/>
      <c r="E151" s="35"/>
      <c r="F151" s="35"/>
      <c r="G151" s="35"/>
      <c r="H151" s="35"/>
      <c r="I151" s="35"/>
      <c r="J151" s="35"/>
      <c r="K151" s="66"/>
      <c r="L151" s="35"/>
      <c r="M151" s="35"/>
      <c r="N151" s="35"/>
      <c r="O151" s="35"/>
      <c r="P151" s="35"/>
      <c r="Q151" s="35"/>
      <c r="R151" s="35"/>
      <c r="S151" s="71"/>
      <c r="T151" s="71"/>
      <c r="U151" s="71"/>
      <c r="V151" s="71"/>
      <c r="W151" s="71"/>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row>
    <row r="152" spans="2:69" ht="15.75" customHeight="1">
      <c r="B152" s="35"/>
      <c r="C152" s="35"/>
      <c r="D152" s="35"/>
      <c r="E152" s="35"/>
      <c r="F152" s="35"/>
      <c r="G152" s="35"/>
      <c r="H152" s="35"/>
      <c r="I152" s="35"/>
      <c r="J152" s="35"/>
      <c r="K152" s="66"/>
      <c r="L152" s="35"/>
      <c r="M152" s="35"/>
      <c r="N152" s="35"/>
      <c r="O152" s="35"/>
      <c r="P152" s="35"/>
      <c r="Q152" s="35"/>
      <c r="R152" s="35"/>
      <c r="S152" s="71"/>
      <c r="T152" s="71"/>
      <c r="U152" s="71"/>
      <c r="V152" s="71"/>
      <c r="W152" s="71"/>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row>
    <row r="153" spans="2:69" ht="15.75" customHeight="1">
      <c r="B153" s="35"/>
      <c r="C153" s="35"/>
      <c r="D153" s="35"/>
      <c r="E153" s="35"/>
      <c r="F153" s="35"/>
      <c r="G153" s="35"/>
      <c r="H153" s="35"/>
      <c r="I153" s="35"/>
      <c r="J153" s="35"/>
      <c r="K153" s="66"/>
      <c r="L153" s="35"/>
      <c r="M153" s="35"/>
      <c r="N153" s="35"/>
      <c r="O153" s="35"/>
      <c r="P153" s="35"/>
      <c r="Q153" s="35"/>
      <c r="R153" s="35"/>
      <c r="S153" s="71"/>
      <c r="T153" s="71"/>
      <c r="U153" s="71"/>
      <c r="V153" s="71"/>
      <c r="W153" s="71"/>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row>
    <row r="154" spans="2:69" ht="15.75" customHeight="1">
      <c r="B154" s="35"/>
      <c r="C154" s="35"/>
      <c r="D154" s="35"/>
      <c r="E154" s="35"/>
      <c r="F154" s="35"/>
      <c r="G154" s="35"/>
      <c r="H154" s="35"/>
      <c r="I154" s="35"/>
      <c r="J154" s="35"/>
      <c r="K154" s="66"/>
      <c r="L154" s="35"/>
      <c r="M154" s="35"/>
      <c r="N154" s="35"/>
      <c r="O154" s="35"/>
      <c r="P154" s="35"/>
      <c r="Q154" s="35"/>
      <c r="R154" s="35"/>
      <c r="S154" s="71"/>
      <c r="T154" s="71"/>
      <c r="U154" s="71"/>
      <c r="V154" s="71"/>
      <c r="W154" s="71"/>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row>
    <row r="155" spans="2:69" ht="15.75" customHeight="1">
      <c r="B155" s="35"/>
      <c r="C155" s="35"/>
      <c r="D155" s="35"/>
      <c r="E155" s="35"/>
      <c r="F155" s="35"/>
      <c r="G155" s="35"/>
      <c r="H155" s="35"/>
      <c r="I155" s="35"/>
      <c r="J155" s="35"/>
      <c r="K155" s="66"/>
      <c r="L155" s="35"/>
      <c r="M155" s="35"/>
      <c r="N155" s="35"/>
      <c r="O155" s="35"/>
      <c r="P155" s="35"/>
      <c r="Q155" s="35"/>
      <c r="R155" s="35"/>
      <c r="S155" s="71"/>
      <c r="T155" s="71"/>
      <c r="U155" s="71"/>
      <c r="V155" s="71"/>
      <c r="W155" s="71"/>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row>
    <row r="156" spans="2:69" ht="15.75" customHeight="1">
      <c r="B156" s="35"/>
      <c r="C156" s="35"/>
      <c r="D156" s="35"/>
      <c r="E156" s="35"/>
      <c r="F156" s="35"/>
      <c r="G156" s="35"/>
      <c r="H156" s="35"/>
      <c r="I156" s="35"/>
      <c r="J156" s="35"/>
      <c r="K156" s="66"/>
      <c r="L156" s="35"/>
      <c r="M156" s="35"/>
      <c r="N156" s="35"/>
      <c r="O156" s="35"/>
      <c r="P156" s="35"/>
      <c r="Q156" s="35"/>
      <c r="R156" s="35"/>
      <c r="S156" s="71"/>
      <c r="T156" s="71"/>
      <c r="U156" s="71"/>
      <c r="V156" s="71"/>
      <c r="W156" s="71"/>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row>
    <row r="157" spans="2:69" ht="15.75" customHeight="1">
      <c r="B157" s="35"/>
      <c r="C157" s="35"/>
      <c r="D157" s="35"/>
      <c r="E157" s="35"/>
      <c r="F157" s="35"/>
      <c r="G157" s="35"/>
      <c r="H157" s="35"/>
      <c r="I157" s="35"/>
      <c r="J157" s="35"/>
      <c r="K157" s="66"/>
      <c r="L157" s="35"/>
      <c r="M157" s="35"/>
      <c r="N157" s="35"/>
      <c r="O157" s="35"/>
      <c r="P157" s="35"/>
      <c r="Q157" s="35"/>
      <c r="R157" s="35"/>
      <c r="S157" s="71"/>
      <c r="T157" s="71"/>
      <c r="U157" s="71"/>
      <c r="V157" s="71"/>
      <c r="W157" s="71"/>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row>
    <row r="158" spans="2:69" ht="15.75" customHeight="1">
      <c r="B158" s="35"/>
      <c r="C158" s="35"/>
      <c r="D158" s="35"/>
      <c r="E158" s="35"/>
      <c r="F158" s="35"/>
      <c r="G158" s="35"/>
      <c r="H158" s="35"/>
      <c r="I158" s="35"/>
      <c r="J158" s="35"/>
      <c r="K158" s="66"/>
      <c r="L158" s="35"/>
      <c r="M158" s="35"/>
      <c r="N158" s="35"/>
      <c r="O158" s="35"/>
      <c r="P158" s="35"/>
      <c r="Q158" s="35"/>
      <c r="R158" s="35"/>
      <c r="S158" s="71"/>
      <c r="T158" s="71"/>
      <c r="U158" s="71"/>
      <c r="V158" s="71"/>
      <c r="W158" s="71"/>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row>
    <row r="159" spans="2:69" ht="15.75" customHeight="1">
      <c r="B159" s="35"/>
      <c r="C159" s="35"/>
      <c r="D159" s="35"/>
      <c r="E159" s="35"/>
      <c r="F159" s="35"/>
      <c r="G159" s="35"/>
      <c r="H159" s="35"/>
      <c r="I159" s="35"/>
      <c r="J159" s="35"/>
      <c r="K159" s="66"/>
      <c r="L159" s="35"/>
      <c r="M159" s="35"/>
      <c r="N159" s="35"/>
      <c r="O159" s="35"/>
      <c r="P159" s="35"/>
      <c r="Q159" s="35"/>
      <c r="R159" s="35"/>
      <c r="S159" s="71"/>
      <c r="T159" s="71"/>
      <c r="U159" s="71"/>
      <c r="V159" s="71"/>
      <c r="W159" s="71"/>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row>
    <row r="160" spans="2:69" ht="15.75" customHeight="1">
      <c r="B160" s="35"/>
      <c r="C160" s="35"/>
      <c r="D160" s="35"/>
      <c r="E160" s="35"/>
      <c r="F160" s="35"/>
      <c r="G160" s="35"/>
      <c r="H160" s="35"/>
      <c r="I160" s="35"/>
      <c r="J160" s="35"/>
      <c r="K160" s="66"/>
      <c r="L160" s="35"/>
      <c r="M160" s="35"/>
      <c r="N160" s="35"/>
      <c r="O160" s="35"/>
      <c r="P160" s="35"/>
      <c r="Q160" s="35"/>
      <c r="R160" s="35"/>
      <c r="S160" s="71"/>
      <c r="T160" s="71"/>
      <c r="U160" s="71"/>
      <c r="V160" s="71"/>
      <c r="W160" s="71"/>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row>
    <row r="161" spans="2:69" ht="15.75" customHeight="1">
      <c r="B161" s="35"/>
      <c r="C161" s="35"/>
      <c r="D161" s="35"/>
      <c r="E161" s="35"/>
      <c r="F161" s="35"/>
      <c r="G161" s="35"/>
      <c r="H161" s="35"/>
      <c r="I161" s="35"/>
      <c r="J161" s="35"/>
      <c r="K161" s="66"/>
      <c r="L161" s="35"/>
      <c r="M161" s="35"/>
      <c r="N161" s="35"/>
      <c r="O161" s="35"/>
      <c r="P161" s="35"/>
      <c r="Q161" s="35"/>
      <c r="R161" s="35"/>
      <c r="S161" s="71"/>
      <c r="T161" s="71"/>
      <c r="U161" s="71"/>
      <c r="V161" s="71"/>
      <c r="W161" s="71"/>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row>
    <row r="162" spans="2:69" ht="15.75" customHeight="1">
      <c r="B162" s="35"/>
      <c r="C162" s="35"/>
      <c r="D162" s="35"/>
      <c r="E162" s="35"/>
      <c r="F162" s="35"/>
      <c r="G162" s="35"/>
      <c r="H162" s="35"/>
      <c r="I162" s="35"/>
      <c r="J162" s="35"/>
      <c r="K162" s="66"/>
      <c r="L162" s="35"/>
      <c r="M162" s="35"/>
      <c r="N162" s="35"/>
      <c r="O162" s="35"/>
      <c r="P162" s="35"/>
      <c r="Q162" s="35"/>
      <c r="R162" s="35"/>
      <c r="S162" s="71"/>
      <c r="T162" s="71"/>
      <c r="U162" s="71"/>
      <c r="V162" s="71"/>
      <c r="W162" s="71"/>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row>
    <row r="163" spans="2:69" ht="15.75" customHeight="1">
      <c r="B163" s="35"/>
      <c r="C163" s="35"/>
      <c r="D163" s="35"/>
      <c r="E163" s="35"/>
      <c r="F163" s="35"/>
      <c r="G163" s="35"/>
      <c r="H163" s="35"/>
      <c r="I163" s="35"/>
      <c r="J163" s="35"/>
      <c r="K163" s="66"/>
      <c r="L163" s="35"/>
      <c r="M163" s="35"/>
      <c r="N163" s="35"/>
      <c r="O163" s="35"/>
      <c r="P163" s="35"/>
      <c r="Q163" s="35"/>
      <c r="R163" s="35"/>
      <c r="S163" s="71"/>
      <c r="T163" s="71"/>
      <c r="U163" s="71"/>
      <c r="V163" s="71"/>
      <c r="W163" s="71"/>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row>
    <row r="164" spans="2:69" ht="15.75" customHeight="1">
      <c r="B164" s="35"/>
      <c r="C164" s="35"/>
      <c r="D164" s="35"/>
      <c r="E164" s="35"/>
      <c r="F164" s="35"/>
      <c r="G164" s="35"/>
      <c r="H164" s="35"/>
      <c r="I164" s="35"/>
      <c r="J164" s="35"/>
      <c r="K164" s="66"/>
      <c r="L164" s="35"/>
      <c r="M164" s="35"/>
      <c r="N164" s="35"/>
      <c r="O164" s="35"/>
      <c r="P164" s="35"/>
      <c r="Q164" s="35"/>
      <c r="R164" s="35"/>
      <c r="S164" s="71"/>
      <c r="T164" s="71"/>
      <c r="U164" s="71"/>
      <c r="V164" s="71"/>
      <c r="W164" s="71"/>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row>
    <row r="165" spans="2:69" ht="15.75" customHeight="1">
      <c r="B165" s="35"/>
      <c r="C165" s="35"/>
      <c r="D165" s="35"/>
      <c r="E165" s="35"/>
      <c r="F165" s="35"/>
      <c r="G165" s="35"/>
      <c r="H165" s="35"/>
      <c r="I165" s="35"/>
      <c r="J165" s="35"/>
      <c r="K165" s="66"/>
      <c r="L165" s="35"/>
      <c r="M165" s="35"/>
      <c r="N165" s="35"/>
      <c r="O165" s="35"/>
      <c r="P165" s="35"/>
      <c r="Q165" s="35"/>
      <c r="R165" s="35"/>
      <c r="S165" s="71"/>
      <c r="T165" s="71"/>
      <c r="U165" s="71"/>
      <c r="V165" s="71"/>
      <c r="W165" s="71"/>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row>
    <row r="166" spans="2:69" ht="15.75" customHeight="1">
      <c r="B166" s="35"/>
      <c r="C166" s="35"/>
      <c r="D166" s="35"/>
      <c r="E166" s="35"/>
      <c r="F166" s="35"/>
      <c r="G166" s="35"/>
      <c r="H166" s="35"/>
      <c r="I166" s="35"/>
      <c r="J166" s="35"/>
      <c r="K166" s="66"/>
      <c r="L166" s="35"/>
      <c r="M166" s="35"/>
      <c r="N166" s="35"/>
      <c r="O166" s="35"/>
      <c r="P166" s="35"/>
      <c r="Q166" s="35"/>
      <c r="R166" s="35"/>
      <c r="S166" s="71"/>
      <c r="T166" s="71"/>
      <c r="U166" s="71"/>
      <c r="V166" s="71"/>
      <c r="W166" s="71"/>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row>
    <row r="167" spans="2:69" ht="15.75" customHeight="1">
      <c r="B167" s="35"/>
      <c r="C167" s="35"/>
      <c r="D167" s="35"/>
      <c r="E167" s="35"/>
      <c r="F167" s="35"/>
      <c r="G167" s="35"/>
      <c r="H167" s="35"/>
      <c r="I167" s="35"/>
      <c r="J167" s="35"/>
      <c r="K167" s="66"/>
      <c r="L167" s="35"/>
      <c r="M167" s="35"/>
      <c r="N167" s="35"/>
      <c r="O167" s="35"/>
      <c r="P167" s="35"/>
      <c r="Q167" s="35"/>
      <c r="R167" s="35"/>
      <c r="S167" s="71"/>
      <c r="T167" s="71"/>
      <c r="U167" s="71"/>
      <c r="V167" s="71"/>
      <c r="W167" s="71"/>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row>
    <row r="168" spans="2:69" ht="15.75" customHeight="1">
      <c r="B168" s="35"/>
      <c r="C168" s="35"/>
      <c r="D168" s="35"/>
      <c r="E168" s="35"/>
      <c r="F168" s="35"/>
      <c r="G168" s="35"/>
      <c r="H168" s="35"/>
      <c r="I168" s="35"/>
      <c r="J168" s="35"/>
      <c r="K168" s="66"/>
      <c r="L168" s="35"/>
      <c r="M168" s="35"/>
      <c r="N168" s="35"/>
      <c r="O168" s="35"/>
      <c r="P168" s="35"/>
      <c r="Q168" s="35"/>
      <c r="R168" s="35"/>
      <c r="S168" s="71"/>
      <c r="T168" s="71"/>
      <c r="U168" s="71"/>
      <c r="V168" s="71"/>
      <c r="W168" s="71"/>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row>
    <row r="169" spans="2:69" ht="15.75" customHeight="1">
      <c r="B169" s="35"/>
      <c r="C169" s="35"/>
      <c r="D169" s="35"/>
      <c r="E169" s="35"/>
      <c r="F169" s="35"/>
      <c r="G169" s="35"/>
      <c r="H169" s="35"/>
      <c r="I169" s="35"/>
      <c r="J169" s="35"/>
      <c r="K169" s="66"/>
      <c r="L169" s="35"/>
      <c r="M169" s="35"/>
      <c r="N169" s="35"/>
      <c r="O169" s="35"/>
      <c r="P169" s="35"/>
      <c r="Q169" s="35"/>
      <c r="R169" s="35"/>
      <c r="S169" s="71"/>
      <c r="T169" s="71"/>
      <c r="U169" s="71"/>
      <c r="V169" s="71"/>
      <c r="W169" s="71"/>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row>
    <row r="170" spans="2:69" ht="15.75" customHeight="1">
      <c r="B170" s="35"/>
      <c r="C170" s="35"/>
      <c r="D170" s="35"/>
      <c r="E170" s="35"/>
      <c r="F170" s="35"/>
      <c r="G170" s="35"/>
      <c r="H170" s="35"/>
      <c r="I170" s="35"/>
      <c r="J170" s="35"/>
      <c r="K170" s="66"/>
      <c r="L170" s="35"/>
      <c r="M170" s="35"/>
      <c r="N170" s="35"/>
      <c r="O170" s="35"/>
      <c r="P170" s="35"/>
      <c r="Q170" s="35"/>
      <c r="R170" s="35"/>
      <c r="S170" s="71"/>
      <c r="T170" s="71"/>
      <c r="U170" s="71"/>
      <c r="V170" s="71"/>
      <c r="W170" s="71"/>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row>
    <row r="171" spans="2:69" ht="15.75" customHeight="1">
      <c r="B171" s="35"/>
      <c r="C171" s="35"/>
      <c r="D171" s="35"/>
      <c r="E171" s="35"/>
      <c r="F171" s="35"/>
      <c r="G171" s="35"/>
      <c r="H171" s="35"/>
      <c r="I171" s="35"/>
      <c r="J171" s="35"/>
      <c r="K171" s="66"/>
      <c r="L171" s="35"/>
      <c r="M171" s="35"/>
      <c r="N171" s="35"/>
      <c r="O171" s="35"/>
      <c r="P171" s="35"/>
      <c r="Q171" s="35"/>
      <c r="R171" s="35"/>
      <c r="S171" s="71"/>
      <c r="T171" s="71"/>
      <c r="U171" s="71"/>
      <c r="V171" s="71"/>
      <c r="W171" s="71"/>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row>
    <row r="172" spans="2:69" ht="15.75" customHeight="1">
      <c r="B172" s="35"/>
      <c r="C172" s="35"/>
      <c r="D172" s="35"/>
      <c r="E172" s="35"/>
      <c r="F172" s="35"/>
      <c r="G172" s="35"/>
      <c r="H172" s="35"/>
      <c r="I172" s="35"/>
      <c r="J172" s="35"/>
      <c r="K172" s="66"/>
      <c r="L172" s="35"/>
      <c r="M172" s="35"/>
      <c r="N172" s="35"/>
      <c r="O172" s="35"/>
      <c r="P172" s="35"/>
      <c r="Q172" s="35"/>
      <c r="R172" s="35"/>
      <c r="S172" s="71"/>
      <c r="T172" s="71"/>
      <c r="U172" s="71"/>
      <c r="V172" s="71"/>
      <c r="W172" s="71"/>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row>
    <row r="173" spans="2:69" ht="15.75" customHeight="1">
      <c r="B173" s="35"/>
      <c r="C173" s="35"/>
      <c r="D173" s="35"/>
      <c r="E173" s="35"/>
      <c r="F173" s="35"/>
      <c r="G173" s="35"/>
      <c r="H173" s="35"/>
      <c r="I173" s="35"/>
      <c r="J173" s="35"/>
      <c r="K173" s="66"/>
      <c r="L173" s="35"/>
      <c r="M173" s="35"/>
      <c r="N173" s="35"/>
      <c r="O173" s="35"/>
      <c r="P173" s="35"/>
      <c r="Q173" s="35"/>
      <c r="R173" s="35"/>
      <c r="S173" s="71"/>
      <c r="T173" s="71"/>
      <c r="U173" s="71"/>
      <c r="V173" s="71"/>
      <c r="W173" s="71"/>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row>
    <row r="174" spans="2:69" ht="15.75" customHeight="1">
      <c r="B174" s="35"/>
      <c r="C174" s="35"/>
      <c r="D174" s="35"/>
      <c r="E174" s="35"/>
      <c r="F174" s="35"/>
      <c r="G174" s="35"/>
      <c r="H174" s="35"/>
      <c r="I174" s="35"/>
      <c r="J174" s="35"/>
      <c r="K174" s="66"/>
      <c r="L174" s="35"/>
      <c r="M174" s="35"/>
      <c r="N174" s="35"/>
      <c r="O174" s="35"/>
      <c r="P174" s="35"/>
      <c r="Q174" s="35"/>
      <c r="R174" s="35"/>
      <c r="S174" s="71"/>
      <c r="T174" s="71"/>
      <c r="U174" s="71"/>
      <c r="V174" s="71"/>
      <c r="W174" s="71"/>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row>
    <row r="175" spans="2:69" ht="15.75" customHeight="1">
      <c r="B175" s="35"/>
      <c r="C175" s="35"/>
      <c r="D175" s="35"/>
      <c r="E175" s="35"/>
      <c r="F175" s="35"/>
      <c r="G175" s="35"/>
      <c r="H175" s="35"/>
      <c r="I175" s="35"/>
      <c r="J175" s="35"/>
      <c r="K175" s="66"/>
      <c r="L175" s="35"/>
      <c r="M175" s="35"/>
      <c r="N175" s="35"/>
      <c r="O175" s="35"/>
      <c r="P175" s="35"/>
      <c r="Q175" s="35"/>
      <c r="R175" s="35"/>
      <c r="S175" s="71"/>
      <c r="T175" s="71"/>
      <c r="U175" s="71"/>
      <c r="V175" s="71"/>
      <c r="W175" s="71"/>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row>
    <row r="176" spans="2:69" ht="15.75" customHeight="1">
      <c r="B176" s="35"/>
      <c r="C176" s="35"/>
      <c r="D176" s="35"/>
      <c r="E176" s="35"/>
      <c r="F176" s="35"/>
      <c r="G176" s="35"/>
      <c r="H176" s="35"/>
      <c r="I176" s="35"/>
      <c r="J176" s="35"/>
      <c r="K176" s="66"/>
      <c r="L176" s="35"/>
      <c r="M176" s="35"/>
      <c r="N176" s="35"/>
      <c r="O176" s="35"/>
      <c r="P176" s="35"/>
      <c r="Q176" s="35"/>
      <c r="R176" s="35"/>
      <c r="S176" s="71"/>
      <c r="T176" s="71"/>
      <c r="U176" s="71"/>
      <c r="V176" s="71"/>
      <c r="W176" s="71"/>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row>
    <row r="177" spans="2:69" ht="15.75" customHeight="1">
      <c r="B177" s="35"/>
      <c r="C177" s="35"/>
      <c r="D177" s="35"/>
      <c r="E177" s="35"/>
      <c r="F177" s="35"/>
      <c r="G177" s="35"/>
      <c r="H177" s="35"/>
      <c r="I177" s="35"/>
      <c r="J177" s="35"/>
      <c r="K177" s="66"/>
      <c r="L177" s="35"/>
      <c r="M177" s="35"/>
      <c r="N177" s="35"/>
      <c r="O177" s="35"/>
      <c r="P177" s="35"/>
      <c r="Q177" s="35"/>
      <c r="R177" s="35"/>
      <c r="S177" s="71"/>
      <c r="T177" s="71"/>
      <c r="U177" s="71"/>
      <c r="V177" s="71"/>
      <c r="W177" s="71"/>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row>
    <row r="178" spans="2:69" ht="15.75" customHeight="1">
      <c r="B178" s="35"/>
      <c r="C178" s="35"/>
      <c r="D178" s="35"/>
      <c r="E178" s="35"/>
      <c r="F178" s="35"/>
      <c r="G178" s="35"/>
      <c r="H178" s="35"/>
      <c r="I178" s="35"/>
      <c r="J178" s="35"/>
      <c r="K178" s="66"/>
      <c r="L178" s="35"/>
      <c r="M178" s="35"/>
      <c r="N178" s="35"/>
      <c r="O178" s="35"/>
      <c r="P178" s="35"/>
      <c r="Q178" s="35"/>
      <c r="R178" s="35"/>
      <c r="S178" s="71"/>
      <c r="T178" s="71"/>
      <c r="U178" s="71"/>
      <c r="V178" s="71"/>
      <c r="W178" s="71"/>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row>
    <row r="179" spans="2:69" ht="15.75" customHeight="1">
      <c r="B179" s="35"/>
      <c r="C179" s="35"/>
      <c r="D179" s="35"/>
      <c r="E179" s="35"/>
      <c r="F179" s="35"/>
      <c r="G179" s="35"/>
      <c r="H179" s="35"/>
      <c r="I179" s="35"/>
      <c r="J179" s="35"/>
      <c r="K179" s="66"/>
      <c r="L179" s="35"/>
      <c r="M179" s="35"/>
      <c r="N179" s="35"/>
      <c r="O179" s="35"/>
      <c r="P179" s="35"/>
      <c r="Q179" s="35"/>
      <c r="R179" s="35"/>
      <c r="S179" s="71"/>
      <c r="T179" s="71"/>
      <c r="U179" s="71"/>
      <c r="V179" s="71"/>
      <c r="W179" s="71"/>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row>
    <row r="180" spans="2:69" ht="15.75" customHeight="1">
      <c r="B180" s="35"/>
      <c r="C180" s="35"/>
      <c r="D180" s="35"/>
      <c r="E180" s="35"/>
      <c r="F180" s="35"/>
      <c r="G180" s="35"/>
      <c r="H180" s="35"/>
      <c r="I180" s="35"/>
      <c r="J180" s="35"/>
      <c r="K180" s="66"/>
      <c r="L180" s="35"/>
      <c r="M180" s="35"/>
      <c r="N180" s="35"/>
      <c r="O180" s="35"/>
      <c r="P180" s="35"/>
      <c r="Q180" s="35"/>
      <c r="R180" s="35"/>
      <c r="S180" s="71"/>
      <c r="T180" s="71"/>
      <c r="U180" s="71"/>
      <c r="V180" s="71"/>
      <c r="W180" s="71"/>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row>
    <row r="181" spans="2:69" ht="15.75" customHeight="1">
      <c r="B181" s="35"/>
      <c r="C181" s="35"/>
      <c r="D181" s="35"/>
      <c r="E181" s="35"/>
      <c r="F181" s="35"/>
      <c r="G181" s="35"/>
      <c r="H181" s="35"/>
      <c r="I181" s="35"/>
      <c r="J181" s="35"/>
      <c r="K181" s="66"/>
      <c r="L181" s="35"/>
      <c r="M181" s="35"/>
      <c r="N181" s="35"/>
      <c r="O181" s="35"/>
      <c r="P181" s="35"/>
      <c r="Q181" s="35"/>
      <c r="R181" s="35"/>
      <c r="S181" s="71"/>
      <c r="T181" s="71"/>
      <c r="U181" s="71"/>
      <c r="V181" s="71"/>
      <c r="W181" s="71"/>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row>
    <row r="182" spans="2:69" ht="15.75" customHeight="1">
      <c r="B182" s="35"/>
      <c r="C182" s="35"/>
      <c r="D182" s="35"/>
      <c r="E182" s="35"/>
      <c r="F182" s="35"/>
      <c r="G182" s="35"/>
      <c r="H182" s="35"/>
      <c r="I182" s="35"/>
      <c r="J182" s="35"/>
      <c r="K182" s="66"/>
      <c r="L182" s="35"/>
      <c r="M182" s="35"/>
      <c r="N182" s="35"/>
      <c r="O182" s="35"/>
      <c r="P182" s="35"/>
      <c r="Q182" s="35"/>
      <c r="R182" s="35"/>
      <c r="S182" s="71"/>
      <c r="T182" s="71"/>
      <c r="U182" s="71"/>
      <c r="V182" s="71"/>
      <c r="W182" s="71"/>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row>
    <row r="183" spans="2:69" ht="15.75" customHeight="1">
      <c r="B183" s="35"/>
      <c r="C183" s="35"/>
      <c r="D183" s="35"/>
      <c r="E183" s="35"/>
      <c r="F183" s="35"/>
      <c r="G183" s="35"/>
      <c r="H183" s="35"/>
      <c r="I183" s="35"/>
      <c r="J183" s="35"/>
      <c r="K183" s="66"/>
      <c r="L183" s="35"/>
      <c r="M183" s="35"/>
      <c r="N183" s="35"/>
      <c r="O183" s="35"/>
      <c r="P183" s="35"/>
      <c r="Q183" s="35"/>
      <c r="R183" s="35"/>
      <c r="S183" s="71"/>
      <c r="T183" s="71"/>
      <c r="U183" s="71"/>
      <c r="V183" s="71"/>
      <c r="W183" s="71"/>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row>
    <row r="184" spans="2:69" ht="15.75" customHeight="1">
      <c r="B184" s="35"/>
      <c r="C184" s="35"/>
      <c r="D184" s="35"/>
      <c r="E184" s="35"/>
      <c r="F184" s="35"/>
      <c r="G184" s="35"/>
      <c r="H184" s="35"/>
      <c r="I184" s="35"/>
      <c r="J184" s="35"/>
      <c r="K184" s="66"/>
      <c r="L184" s="35"/>
      <c r="M184" s="35"/>
      <c r="N184" s="35"/>
      <c r="O184" s="35"/>
      <c r="P184" s="35"/>
      <c r="Q184" s="35"/>
      <c r="R184" s="35"/>
      <c r="S184" s="71"/>
      <c r="T184" s="71"/>
      <c r="U184" s="71"/>
      <c r="V184" s="71"/>
      <c r="W184" s="71"/>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row>
    <row r="185" spans="2:69" ht="15.75" customHeight="1">
      <c r="B185" s="35"/>
      <c r="C185" s="35"/>
      <c r="D185" s="35"/>
      <c r="E185" s="35"/>
      <c r="F185" s="35"/>
      <c r="G185" s="35"/>
      <c r="H185" s="35"/>
      <c r="I185" s="35"/>
      <c r="J185" s="35"/>
      <c r="K185" s="66"/>
      <c r="L185" s="35"/>
      <c r="M185" s="35"/>
      <c r="N185" s="35"/>
      <c r="O185" s="35"/>
      <c r="P185" s="35"/>
      <c r="Q185" s="35"/>
      <c r="R185" s="35"/>
      <c r="S185" s="71"/>
      <c r="T185" s="71"/>
      <c r="U185" s="71"/>
      <c r="V185" s="71"/>
      <c r="W185" s="71"/>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row>
    <row r="186" spans="2:69" ht="15.75" customHeight="1">
      <c r="B186" s="35"/>
      <c r="C186" s="35"/>
      <c r="D186" s="35"/>
      <c r="E186" s="35"/>
      <c r="F186" s="35"/>
      <c r="G186" s="35"/>
      <c r="H186" s="35"/>
      <c r="I186" s="35"/>
      <c r="J186" s="35"/>
      <c r="K186" s="66"/>
      <c r="L186" s="35"/>
      <c r="M186" s="35"/>
      <c r="N186" s="35"/>
      <c r="O186" s="35"/>
      <c r="P186" s="35"/>
      <c r="Q186" s="35"/>
      <c r="R186" s="35"/>
      <c r="S186" s="71"/>
      <c r="T186" s="71"/>
      <c r="U186" s="71"/>
      <c r="V186" s="71"/>
      <c r="W186" s="71"/>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row>
    <row r="187" spans="2:69" ht="15.75" customHeight="1">
      <c r="B187" s="35"/>
      <c r="C187" s="35"/>
      <c r="D187" s="35"/>
      <c r="E187" s="35"/>
      <c r="F187" s="35"/>
      <c r="G187" s="35"/>
      <c r="H187" s="35"/>
      <c r="I187" s="35"/>
      <c r="J187" s="35"/>
      <c r="K187" s="66"/>
      <c r="L187" s="35"/>
      <c r="M187" s="35"/>
      <c r="N187" s="35"/>
      <c r="O187" s="35"/>
      <c r="P187" s="35"/>
      <c r="Q187" s="35"/>
      <c r="R187" s="35"/>
      <c r="S187" s="71"/>
      <c r="T187" s="71"/>
      <c r="U187" s="71"/>
      <c r="V187" s="71"/>
      <c r="W187" s="71"/>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row>
    <row r="188" spans="2:69" ht="15.75" customHeight="1">
      <c r="B188" s="35"/>
      <c r="C188" s="35"/>
      <c r="D188" s="35"/>
      <c r="E188" s="35"/>
      <c r="F188" s="35"/>
      <c r="G188" s="35"/>
      <c r="H188" s="35"/>
      <c r="I188" s="35"/>
      <c r="J188" s="35"/>
      <c r="K188" s="66"/>
      <c r="L188" s="35"/>
      <c r="M188" s="35"/>
      <c r="N188" s="35"/>
      <c r="O188" s="35"/>
      <c r="P188" s="35"/>
      <c r="Q188" s="35"/>
      <c r="R188" s="35"/>
      <c r="S188" s="71"/>
      <c r="T188" s="71"/>
      <c r="U188" s="71"/>
      <c r="V188" s="71"/>
      <c r="W188" s="71"/>
      <c r="X188" s="35"/>
      <c r="Y188" s="35"/>
      <c r="Z188" s="35"/>
      <c r="AA188" s="35"/>
      <c r="AB188" s="35"/>
      <c r="AC188" s="35"/>
      <c r="AD188" s="35"/>
      <c r="AE188" s="35"/>
      <c r="AF188" s="35"/>
      <c r="AG188" s="35"/>
      <c r="AH188" s="35"/>
      <c r="AI188" s="35"/>
      <c r="AJ188" s="35"/>
      <c r="AK188" s="35"/>
      <c r="AL188" s="35"/>
      <c r="AM188" s="35"/>
      <c r="AN188" s="35"/>
      <c r="AO188" s="35"/>
      <c r="AP188" s="35"/>
      <c r="AQ188" s="35"/>
      <c r="AR188" s="35"/>
      <c r="AS188" s="35"/>
      <c r="AT188" s="35"/>
      <c r="AU188" s="35"/>
      <c r="AV188" s="35"/>
      <c r="AW188" s="35"/>
      <c r="AX188" s="35"/>
      <c r="AY188" s="35"/>
      <c r="AZ188" s="35"/>
      <c r="BA188" s="35"/>
      <c r="BB188" s="35"/>
      <c r="BC188" s="35"/>
      <c r="BD188" s="35"/>
      <c r="BE188" s="35"/>
      <c r="BF188" s="35"/>
      <c r="BG188" s="35"/>
      <c r="BH188" s="35"/>
      <c r="BI188" s="35"/>
      <c r="BJ188" s="35"/>
      <c r="BK188" s="35"/>
      <c r="BL188" s="35"/>
      <c r="BM188" s="35"/>
      <c r="BN188" s="35"/>
      <c r="BO188" s="35"/>
      <c r="BP188" s="35"/>
      <c r="BQ188" s="35"/>
    </row>
    <row r="189" spans="2:69" ht="15.75" customHeight="1">
      <c r="B189" s="35"/>
      <c r="C189" s="35"/>
      <c r="D189" s="35"/>
      <c r="E189" s="35"/>
      <c r="F189" s="35"/>
      <c r="G189" s="35"/>
      <c r="H189" s="35"/>
      <c r="I189" s="35"/>
      <c r="J189" s="35"/>
      <c r="K189" s="66"/>
      <c r="L189" s="35"/>
      <c r="M189" s="35"/>
      <c r="N189" s="35"/>
      <c r="O189" s="35"/>
      <c r="P189" s="35"/>
      <c r="Q189" s="35"/>
      <c r="R189" s="35"/>
      <c r="S189" s="71"/>
      <c r="T189" s="71"/>
      <c r="U189" s="71"/>
      <c r="V189" s="71"/>
      <c r="W189" s="71"/>
      <c r="X189" s="35"/>
      <c r="Y189" s="35"/>
      <c r="Z189" s="35"/>
      <c r="AA189" s="35"/>
      <c r="AB189" s="35"/>
      <c r="AC189" s="35"/>
      <c r="AD189" s="35"/>
      <c r="AE189" s="35"/>
      <c r="AF189" s="35"/>
      <c r="AG189" s="35"/>
      <c r="AH189" s="35"/>
      <c r="AI189" s="35"/>
      <c r="AJ189" s="35"/>
      <c r="AK189" s="35"/>
      <c r="AL189" s="35"/>
      <c r="AM189" s="35"/>
      <c r="AN189" s="35"/>
      <c r="AO189" s="35"/>
      <c r="AP189" s="35"/>
      <c r="AQ189" s="35"/>
      <c r="AR189" s="35"/>
      <c r="AS189" s="35"/>
      <c r="AT189" s="35"/>
      <c r="AU189" s="35"/>
      <c r="AV189" s="35"/>
      <c r="AW189" s="35"/>
      <c r="AX189" s="35"/>
      <c r="AY189" s="35"/>
      <c r="AZ189" s="35"/>
      <c r="BA189" s="35"/>
      <c r="BB189" s="35"/>
      <c r="BC189" s="35"/>
      <c r="BD189" s="35"/>
      <c r="BE189" s="35"/>
      <c r="BF189" s="35"/>
      <c r="BG189" s="35"/>
      <c r="BH189" s="35"/>
      <c r="BI189" s="35"/>
      <c r="BJ189" s="35"/>
      <c r="BK189" s="35"/>
      <c r="BL189" s="35"/>
      <c r="BM189" s="35"/>
      <c r="BN189" s="35"/>
      <c r="BO189" s="35"/>
      <c r="BP189" s="35"/>
      <c r="BQ189" s="35"/>
    </row>
    <row r="190" spans="2:69" ht="15.75" customHeight="1">
      <c r="B190" s="35"/>
      <c r="C190" s="35"/>
      <c r="D190" s="35"/>
      <c r="E190" s="35"/>
      <c r="F190" s="35"/>
      <c r="G190" s="35"/>
      <c r="H190" s="35"/>
      <c r="I190" s="35"/>
      <c r="J190" s="35"/>
      <c r="K190" s="66"/>
      <c r="L190" s="35"/>
      <c r="M190" s="35"/>
      <c r="N190" s="35"/>
      <c r="O190" s="35"/>
      <c r="P190" s="35"/>
      <c r="Q190" s="35"/>
      <c r="R190" s="35"/>
      <c r="S190" s="71"/>
      <c r="T190" s="71"/>
      <c r="U190" s="71"/>
      <c r="V190" s="71"/>
      <c r="W190" s="71"/>
      <c r="X190" s="35"/>
      <c r="Y190" s="35"/>
      <c r="Z190" s="35"/>
      <c r="AA190" s="35"/>
      <c r="AB190" s="35"/>
      <c r="AC190" s="35"/>
      <c r="AD190" s="35"/>
      <c r="AE190" s="35"/>
      <c r="AF190" s="35"/>
      <c r="AG190" s="35"/>
      <c r="AH190" s="35"/>
      <c r="AI190" s="35"/>
      <c r="AJ190" s="35"/>
      <c r="AK190" s="35"/>
      <c r="AL190" s="35"/>
      <c r="AM190" s="35"/>
      <c r="AN190" s="35"/>
      <c r="AO190" s="35"/>
      <c r="AP190" s="35"/>
      <c r="AQ190" s="35"/>
      <c r="AR190" s="35"/>
      <c r="AS190" s="35"/>
      <c r="AT190" s="35"/>
      <c r="AU190" s="35"/>
      <c r="AV190" s="35"/>
      <c r="AW190" s="35"/>
      <c r="AX190" s="35"/>
      <c r="AY190" s="35"/>
      <c r="AZ190" s="35"/>
      <c r="BA190" s="35"/>
      <c r="BB190" s="35"/>
      <c r="BC190" s="35"/>
      <c r="BD190" s="35"/>
      <c r="BE190" s="35"/>
      <c r="BF190" s="35"/>
      <c r="BG190" s="35"/>
      <c r="BH190" s="35"/>
      <c r="BI190" s="35"/>
      <c r="BJ190" s="35"/>
      <c r="BK190" s="35"/>
      <c r="BL190" s="35"/>
      <c r="BM190" s="35"/>
      <c r="BN190" s="35"/>
      <c r="BO190" s="35"/>
      <c r="BP190" s="35"/>
      <c r="BQ190" s="35"/>
    </row>
    <row r="191" spans="2:69" ht="15.75" customHeight="1">
      <c r="B191" s="35"/>
      <c r="C191" s="35"/>
      <c r="D191" s="35"/>
      <c r="E191" s="35"/>
      <c r="F191" s="35"/>
      <c r="G191" s="35"/>
      <c r="H191" s="35"/>
      <c r="I191" s="35"/>
      <c r="J191" s="35"/>
      <c r="K191" s="66"/>
      <c r="L191" s="35"/>
      <c r="M191" s="35"/>
      <c r="N191" s="35"/>
      <c r="O191" s="35"/>
      <c r="P191" s="35"/>
      <c r="Q191" s="35"/>
      <c r="R191" s="35"/>
      <c r="S191" s="71"/>
      <c r="T191" s="71"/>
      <c r="U191" s="71"/>
      <c r="V191" s="71"/>
      <c r="W191" s="71"/>
      <c r="X191" s="35"/>
      <c r="Y191" s="35"/>
      <c r="Z191" s="35"/>
      <c r="AA191" s="35"/>
      <c r="AB191" s="35"/>
      <c r="AC191" s="35"/>
      <c r="AD191" s="35"/>
      <c r="AE191" s="35"/>
      <c r="AF191" s="35"/>
      <c r="AG191" s="35"/>
      <c r="AH191" s="35"/>
      <c r="AI191" s="35"/>
      <c r="AJ191" s="35"/>
      <c r="AK191" s="35"/>
      <c r="AL191" s="35"/>
      <c r="AM191" s="35"/>
      <c r="AN191" s="35"/>
      <c r="AO191" s="35"/>
      <c r="AP191" s="35"/>
      <c r="AQ191" s="35"/>
      <c r="AR191" s="35"/>
      <c r="AS191" s="35"/>
      <c r="AT191" s="35"/>
      <c r="AU191" s="35"/>
      <c r="AV191" s="35"/>
      <c r="AW191" s="35"/>
      <c r="AX191" s="35"/>
      <c r="AY191" s="35"/>
      <c r="AZ191" s="35"/>
      <c r="BA191" s="35"/>
      <c r="BB191" s="35"/>
      <c r="BC191" s="35"/>
      <c r="BD191" s="35"/>
      <c r="BE191" s="35"/>
      <c r="BF191" s="35"/>
      <c r="BG191" s="35"/>
      <c r="BH191" s="35"/>
      <c r="BI191" s="35"/>
      <c r="BJ191" s="35"/>
      <c r="BK191" s="35"/>
      <c r="BL191" s="35"/>
      <c r="BM191" s="35"/>
      <c r="BN191" s="35"/>
      <c r="BO191" s="35"/>
      <c r="BP191" s="35"/>
      <c r="BQ191" s="35"/>
    </row>
    <row r="192" spans="2:69" ht="15.75" customHeight="1">
      <c r="B192" s="35"/>
      <c r="C192" s="35"/>
      <c r="D192" s="35"/>
      <c r="E192" s="35"/>
      <c r="F192" s="35"/>
      <c r="G192" s="35"/>
      <c r="H192" s="35"/>
      <c r="I192" s="35"/>
      <c r="J192" s="35"/>
      <c r="K192" s="66"/>
      <c r="L192" s="35"/>
      <c r="M192" s="35"/>
      <c r="N192" s="35"/>
      <c r="O192" s="35"/>
      <c r="P192" s="35"/>
      <c r="Q192" s="35"/>
      <c r="R192" s="35"/>
      <c r="S192" s="71"/>
      <c r="T192" s="71"/>
      <c r="U192" s="71"/>
      <c r="V192" s="71"/>
      <c r="W192" s="71"/>
      <c r="X192" s="35"/>
      <c r="Y192" s="35"/>
      <c r="Z192" s="35"/>
      <c r="AA192" s="35"/>
      <c r="AB192" s="35"/>
      <c r="AC192" s="35"/>
      <c r="AD192" s="35"/>
      <c r="AE192" s="35"/>
      <c r="AF192" s="35"/>
      <c r="AG192" s="35"/>
      <c r="AH192" s="35"/>
      <c r="AI192" s="35"/>
      <c r="AJ192" s="35"/>
      <c r="AK192" s="35"/>
      <c r="AL192" s="35"/>
      <c r="AM192" s="35"/>
      <c r="AN192" s="35"/>
      <c r="AO192" s="35"/>
      <c r="AP192" s="35"/>
      <c r="AQ192" s="35"/>
      <c r="AR192" s="35"/>
      <c r="AS192" s="35"/>
      <c r="AT192" s="35"/>
      <c r="AU192" s="35"/>
      <c r="AV192" s="35"/>
      <c r="AW192" s="35"/>
      <c r="AX192" s="35"/>
      <c r="AY192" s="35"/>
      <c r="AZ192" s="35"/>
      <c r="BA192" s="35"/>
      <c r="BB192" s="35"/>
      <c r="BC192" s="35"/>
      <c r="BD192" s="35"/>
      <c r="BE192" s="35"/>
      <c r="BF192" s="35"/>
      <c r="BG192" s="35"/>
      <c r="BH192" s="35"/>
      <c r="BI192" s="35"/>
      <c r="BJ192" s="35"/>
      <c r="BK192" s="35"/>
      <c r="BL192" s="35"/>
      <c r="BM192" s="35"/>
      <c r="BN192" s="35"/>
      <c r="BO192" s="35"/>
      <c r="BP192" s="35"/>
      <c r="BQ192" s="35"/>
    </row>
    <row r="193" spans="2:69" ht="15.75" customHeight="1">
      <c r="B193" s="35"/>
      <c r="C193" s="35"/>
      <c r="D193" s="35"/>
      <c r="E193" s="35"/>
      <c r="F193" s="35"/>
      <c r="G193" s="35"/>
      <c r="H193" s="35"/>
      <c r="I193" s="35"/>
      <c r="J193" s="35"/>
      <c r="K193" s="66"/>
      <c r="L193" s="35"/>
      <c r="M193" s="35"/>
      <c r="N193" s="35"/>
      <c r="O193" s="35"/>
      <c r="P193" s="35"/>
      <c r="Q193" s="35"/>
      <c r="R193" s="35"/>
      <c r="S193" s="71"/>
      <c r="T193" s="71"/>
      <c r="U193" s="71"/>
      <c r="V193" s="71"/>
      <c r="W193" s="71"/>
      <c r="X193" s="35"/>
      <c r="Y193" s="35"/>
      <c r="Z193" s="35"/>
      <c r="AA193" s="35"/>
      <c r="AB193" s="35"/>
      <c r="AC193" s="35"/>
      <c r="AD193" s="35"/>
      <c r="AE193" s="35"/>
      <c r="AF193" s="35"/>
      <c r="AG193" s="35"/>
      <c r="AH193" s="35"/>
      <c r="AI193" s="35"/>
      <c r="AJ193" s="35"/>
      <c r="AK193" s="35"/>
      <c r="AL193" s="35"/>
      <c r="AM193" s="35"/>
      <c r="AN193" s="35"/>
      <c r="AO193" s="35"/>
      <c r="AP193" s="35"/>
      <c r="AQ193" s="35"/>
      <c r="AR193" s="35"/>
      <c r="AS193" s="35"/>
      <c r="AT193" s="35"/>
      <c r="AU193" s="35"/>
      <c r="AV193" s="35"/>
      <c r="AW193" s="35"/>
      <c r="AX193" s="35"/>
      <c r="AY193" s="35"/>
      <c r="AZ193" s="35"/>
      <c r="BA193" s="35"/>
      <c r="BB193" s="35"/>
      <c r="BC193" s="35"/>
      <c r="BD193" s="35"/>
      <c r="BE193" s="35"/>
      <c r="BF193" s="35"/>
      <c r="BG193" s="35"/>
      <c r="BH193" s="35"/>
      <c r="BI193" s="35"/>
      <c r="BJ193" s="35"/>
      <c r="BK193" s="35"/>
      <c r="BL193" s="35"/>
      <c r="BM193" s="35"/>
      <c r="BN193" s="35"/>
      <c r="BO193" s="35"/>
      <c r="BP193" s="35"/>
      <c r="BQ193" s="35"/>
    </row>
    <row r="194" spans="2:69" ht="15.75" customHeight="1">
      <c r="B194" s="35"/>
      <c r="C194" s="35"/>
      <c r="D194" s="35"/>
      <c r="E194" s="35"/>
      <c r="F194" s="35"/>
      <c r="G194" s="35"/>
      <c r="H194" s="35"/>
      <c r="I194" s="35"/>
      <c r="J194" s="35"/>
      <c r="K194" s="66"/>
      <c r="L194" s="35"/>
      <c r="M194" s="35"/>
      <c r="N194" s="35"/>
      <c r="O194" s="35"/>
      <c r="P194" s="35"/>
      <c r="Q194" s="35"/>
      <c r="R194" s="35"/>
      <c r="S194" s="71"/>
      <c r="T194" s="71"/>
      <c r="U194" s="71"/>
      <c r="V194" s="71"/>
      <c r="W194" s="71"/>
      <c r="X194" s="35"/>
      <c r="Y194" s="35"/>
      <c r="Z194" s="35"/>
      <c r="AA194" s="35"/>
      <c r="AB194" s="35"/>
      <c r="AC194" s="35"/>
      <c r="AD194" s="35"/>
      <c r="AE194" s="35"/>
      <c r="AF194" s="35"/>
      <c r="AG194" s="35"/>
      <c r="AH194" s="35"/>
      <c r="AI194" s="35"/>
      <c r="AJ194" s="35"/>
      <c r="AK194" s="35"/>
      <c r="AL194" s="35"/>
      <c r="AM194" s="35"/>
      <c r="AN194" s="35"/>
      <c r="AO194" s="35"/>
      <c r="AP194" s="35"/>
      <c r="AQ194" s="35"/>
      <c r="AR194" s="35"/>
      <c r="AS194" s="35"/>
      <c r="AT194" s="35"/>
      <c r="AU194" s="35"/>
      <c r="AV194" s="35"/>
      <c r="AW194" s="35"/>
      <c r="AX194" s="35"/>
      <c r="AY194" s="35"/>
      <c r="AZ194" s="35"/>
      <c r="BA194" s="35"/>
      <c r="BB194" s="35"/>
      <c r="BC194" s="35"/>
      <c r="BD194" s="35"/>
      <c r="BE194" s="35"/>
      <c r="BF194" s="35"/>
      <c r="BG194" s="35"/>
      <c r="BH194" s="35"/>
      <c r="BI194" s="35"/>
      <c r="BJ194" s="35"/>
      <c r="BK194" s="35"/>
      <c r="BL194" s="35"/>
      <c r="BM194" s="35"/>
      <c r="BN194" s="35"/>
      <c r="BO194" s="35"/>
      <c r="BP194" s="35"/>
      <c r="BQ194" s="35"/>
    </row>
    <row r="195" spans="2:69" ht="15.75" customHeight="1">
      <c r="B195" s="35"/>
      <c r="C195" s="35"/>
      <c r="D195" s="35"/>
      <c r="E195" s="35"/>
      <c r="F195" s="35"/>
      <c r="G195" s="35"/>
      <c r="H195" s="35"/>
      <c r="I195" s="35"/>
      <c r="J195" s="35"/>
      <c r="K195" s="66"/>
      <c r="L195" s="35"/>
      <c r="M195" s="35"/>
      <c r="N195" s="35"/>
      <c r="O195" s="35"/>
      <c r="P195" s="35"/>
      <c r="Q195" s="35"/>
      <c r="R195" s="35"/>
      <c r="S195" s="71"/>
      <c r="T195" s="71"/>
      <c r="U195" s="71"/>
      <c r="V195" s="71"/>
      <c r="W195" s="71"/>
      <c r="X195" s="35"/>
      <c r="Y195" s="35"/>
      <c r="Z195" s="35"/>
      <c r="AA195" s="35"/>
      <c r="AB195" s="35"/>
      <c r="AC195" s="35"/>
      <c r="AD195" s="35"/>
      <c r="AE195" s="35"/>
      <c r="AF195" s="35"/>
      <c r="AG195" s="35"/>
      <c r="AH195" s="35"/>
      <c r="AI195" s="35"/>
      <c r="AJ195" s="35"/>
      <c r="AK195" s="35"/>
      <c r="AL195" s="35"/>
      <c r="AM195" s="35"/>
      <c r="AN195" s="35"/>
      <c r="AO195" s="35"/>
      <c r="AP195" s="35"/>
      <c r="AQ195" s="35"/>
      <c r="AR195" s="35"/>
      <c r="AS195" s="35"/>
      <c r="AT195" s="35"/>
      <c r="AU195" s="35"/>
      <c r="AV195" s="35"/>
      <c r="AW195" s="35"/>
      <c r="AX195" s="35"/>
      <c r="AY195" s="35"/>
      <c r="AZ195" s="35"/>
      <c r="BA195" s="35"/>
      <c r="BB195" s="35"/>
      <c r="BC195" s="35"/>
      <c r="BD195" s="35"/>
      <c r="BE195" s="35"/>
      <c r="BF195" s="35"/>
      <c r="BG195" s="35"/>
      <c r="BH195" s="35"/>
      <c r="BI195" s="35"/>
      <c r="BJ195" s="35"/>
      <c r="BK195" s="35"/>
      <c r="BL195" s="35"/>
      <c r="BM195" s="35"/>
      <c r="BN195" s="35"/>
      <c r="BO195" s="35"/>
      <c r="BP195" s="35"/>
      <c r="BQ195" s="35"/>
    </row>
    <row r="196" spans="2:69" ht="15.75" customHeight="1">
      <c r="B196" s="35"/>
      <c r="C196" s="35"/>
      <c r="D196" s="35"/>
      <c r="E196" s="35"/>
      <c r="F196" s="35"/>
      <c r="G196" s="35"/>
      <c r="H196" s="35"/>
      <c r="I196" s="35"/>
      <c r="J196" s="35"/>
      <c r="K196" s="66"/>
      <c r="L196" s="35"/>
      <c r="M196" s="35"/>
      <c r="N196" s="35"/>
      <c r="O196" s="35"/>
      <c r="P196" s="35"/>
      <c r="Q196" s="35"/>
      <c r="R196" s="35"/>
      <c r="S196" s="71"/>
      <c r="T196" s="71"/>
      <c r="U196" s="71"/>
      <c r="V196" s="71"/>
      <c r="W196" s="71"/>
      <c r="X196" s="35"/>
      <c r="Y196" s="35"/>
      <c r="Z196" s="35"/>
      <c r="AA196" s="35"/>
      <c r="AB196" s="35"/>
      <c r="AC196" s="35"/>
      <c r="AD196" s="35"/>
      <c r="AE196" s="35"/>
      <c r="AF196" s="35"/>
      <c r="AG196" s="35"/>
      <c r="AH196" s="35"/>
      <c r="AI196" s="35"/>
      <c r="AJ196" s="35"/>
      <c r="AK196" s="35"/>
      <c r="AL196" s="35"/>
      <c r="AM196" s="35"/>
      <c r="AN196" s="35"/>
      <c r="AO196" s="35"/>
      <c r="AP196" s="35"/>
      <c r="AQ196" s="35"/>
      <c r="AR196" s="35"/>
      <c r="AS196" s="35"/>
      <c r="AT196" s="35"/>
      <c r="AU196" s="35"/>
      <c r="AV196" s="35"/>
      <c r="AW196" s="35"/>
      <c r="AX196" s="35"/>
      <c r="AY196" s="35"/>
      <c r="AZ196" s="35"/>
      <c r="BA196" s="35"/>
      <c r="BB196" s="35"/>
      <c r="BC196" s="35"/>
      <c r="BD196" s="35"/>
      <c r="BE196" s="35"/>
      <c r="BF196" s="35"/>
      <c r="BG196" s="35"/>
      <c r="BH196" s="35"/>
      <c r="BI196" s="35"/>
      <c r="BJ196" s="35"/>
      <c r="BK196" s="35"/>
      <c r="BL196" s="35"/>
      <c r="BM196" s="35"/>
      <c r="BN196" s="35"/>
      <c r="BO196" s="35"/>
      <c r="BP196" s="35"/>
      <c r="BQ196" s="35"/>
    </row>
    <row r="197" spans="2:69" ht="15.75" customHeight="1">
      <c r="B197" s="35"/>
      <c r="C197" s="35"/>
      <c r="D197" s="35"/>
      <c r="E197" s="35"/>
      <c r="F197" s="35"/>
      <c r="G197" s="35"/>
      <c r="H197" s="35"/>
      <c r="I197" s="35"/>
      <c r="J197" s="35"/>
      <c r="K197" s="66"/>
      <c r="L197" s="35"/>
      <c r="M197" s="35"/>
      <c r="N197" s="35"/>
      <c r="O197" s="35"/>
      <c r="P197" s="35"/>
      <c r="Q197" s="35"/>
      <c r="R197" s="35"/>
      <c r="S197" s="71"/>
      <c r="T197" s="71"/>
      <c r="U197" s="71"/>
      <c r="V197" s="71"/>
      <c r="W197" s="71"/>
      <c r="X197" s="35"/>
      <c r="Y197" s="35"/>
      <c r="Z197" s="35"/>
      <c r="AA197" s="35"/>
      <c r="AB197" s="35"/>
      <c r="AC197" s="35"/>
      <c r="AD197" s="35"/>
      <c r="AE197" s="35"/>
      <c r="AF197" s="35"/>
      <c r="AG197" s="35"/>
      <c r="AH197" s="35"/>
      <c r="AI197" s="35"/>
      <c r="AJ197" s="35"/>
      <c r="AK197" s="35"/>
      <c r="AL197" s="35"/>
      <c r="AM197" s="35"/>
      <c r="AN197" s="35"/>
      <c r="AO197" s="35"/>
      <c r="AP197" s="35"/>
      <c r="AQ197" s="35"/>
      <c r="AR197" s="35"/>
      <c r="AS197" s="35"/>
      <c r="AT197" s="35"/>
      <c r="AU197" s="35"/>
      <c r="AV197" s="35"/>
      <c r="AW197" s="35"/>
      <c r="AX197" s="35"/>
      <c r="AY197" s="35"/>
      <c r="AZ197" s="35"/>
      <c r="BA197" s="35"/>
      <c r="BB197" s="35"/>
      <c r="BC197" s="35"/>
      <c r="BD197" s="35"/>
      <c r="BE197" s="35"/>
      <c r="BF197" s="35"/>
      <c r="BG197" s="35"/>
      <c r="BH197" s="35"/>
      <c r="BI197" s="35"/>
      <c r="BJ197" s="35"/>
      <c r="BK197" s="35"/>
      <c r="BL197" s="35"/>
      <c r="BM197" s="35"/>
      <c r="BN197" s="35"/>
      <c r="BO197" s="35"/>
      <c r="BP197" s="35"/>
      <c r="BQ197" s="35"/>
    </row>
    <row r="198" spans="2:69" ht="15.75" customHeight="1">
      <c r="B198" s="35"/>
      <c r="C198" s="35"/>
      <c r="D198" s="35"/>
      <c r="E198" s="35"/>
      <c r="F198" s="35"/>
      <c r="G198" s="35"/>
      <c r="H198" s="35"/>
      <c r="I198" s="35"/>
      <c r="J198" s="35"/>
      <c r="K198" s="66"/>
      <c r="L198" s="35"/>
      <c r="M198" s="35"/>
      <c r="N198" s="35"/>
      <c r="O198" s="35"/>
      <c r="P198" s="35"/>
      <c r="Q198" s="35"/>
      <c r="R198" s="35"/>
      <c r="S198" s="71"/>
      <c r="T198" s="71"/>
      <c r="U198" s="71"/>
      <c r="V198" s="71"/>
      <c r="W198" s="71"/>
      <c r="X198" s="35"/>
      <c r="Y198" s="35"/>
      <c r="Z198" s="35"/>
      <c r="AA198" s="35"/>
      <c r="AB198" s="35"/>
      <c r="AC198" s="35"/>
      <c r="AD198" s="35"/>
      <c r="AE198" s="35"/>
      <c r="AF198" s="35"/>
      <c r="AG198" s="35"/>
      <c r="AH198" s="35"/>
      <c r="AI198" s="35"/>
      <c r="AJ198" s="35"/>
      <c r="AK198" s="35"/>
      <c r="AL198" s="35"/>
      <c r="AM198" s="35"/>
      <c r="AN198" s="35"/>
      <c r="AO198" s="35"/>
      <c r="AP198" s="35"/>
      <c r="AQ198" s="35"/>
      <c r="AR198" s="35"/>
      <c r="AS198" s="35"/>
      <c r="AT198" s="35"/>
      <c r="AU198" s="35"/>
      <c r="AV198" s="35"/>
      <c r="AW198" s="35"/>
      <c r="AX198" s="35"/>
      <c r="AY198" s="35"/>
      <c r="AZ198" s="35"/>
      <c r="BA198" s="35"/>
      <c r="BB198" s="35"/>
      <c r="BC198" s="35"/>
      <c r="BD198" s="35"/>
      <c r="BE198" s="35"/>
      <c r="BF198" s="35"/>
      <c r="BG198" s="35"/>
      <c r="BH198" s="35"/>
      <c r="BI198" s="35"/>
      <c r="BJ198" s="35"/>
      <c r="BK198" s="35"/>
      <c r="BL198" s="35"/>
      <c r="BM198" s="35"/>
      <c r="BN198" s="35"/>
      <c r="BO198" s="35"/>
      <c r="BP198" s="35"/>
      <c r="BQ198" s="35"/>
    </row>
    <row r="199" spans="2:69" ht="15.75" customHeight="1">
      <c r="B199" s="35"/>
      <c r="C199" s="35"/>
      <c r="D199" s="35"/>
      <c r="E199" s="35"/>
      <c r="F199" s="35"/>
      <c r="G199" s="35"/>
      <c r="H199" s="35"/>
      <c r="I199" s="35"/>
      <c r="J199" s="35"/>
      <c r="K199" s="66"/>
      <c r="L199" s="35"/>
      <c r="M199" s="35"/>
      <c r="N199" s="35"/>
      <c r="O199" s="35"/>
      <c r="P199" s="35"/>
      <c r="Q199" s="35"/>
      <c r="R199" s="35"/>
      <c r="S199" s="71"/>
      <c r="T199" s="71"/>
      <c r="U199" s="71"/>
      <c r="V199" s="71"/>
      <c r="W199" s="71"/>
      <c r="X199" s="35"/>
      <c r="Y199" s="35"/>
      <c r="Z199" s="35"/>
      <c r="AA199" s="35"/>
      <c r="AB199" s="35"/>
      <c r="AC199" s="35"/>
      <c r="AD199" s="35"/>
      <c r="AE199" s="35"/>
      <c r="AF199" s="35"/>
      <c r="AG199" s="35"/>
      <c r="AH199" s="35"/>
      <c r="AI199" s="35"/>
      <c r="AJ199" s="35"/>
      <c r="AK199" s="35"/>
      <c r="AL199" s="35"/>
      <c r="AM199" s="35"/>
      <c r="AN199" s="35"/>
      <c r="AO199" s="35"/>
      <c r="AP199" s="35"/>
      <c r="AQ199" s="35"/>
      <c r="AR199" s="35"/>
      <c r="AS199" s="35"/>
      <c r="AT199" s="35"/>
      <c r="AU199" s="35"/>
      <c r="AV199" s="35"/>
      <c r="AW199" s="35"/>
      <c r="AX199" s="35"/>
      <c r="AY199" s="35"/>
      <c r="AZ199" s="35"/>
      <c r="BA199" s="35"/>
      <c r="BB199" s="35"/>
      <c r="BC199" s="35"/>
      <c r="BD199" s="35"/>
      <c r="BE199" s="35"/>
      <c r="BF199" s="35"/>
      <c r="BG199" s="35"/>
      <c r="BH199" s="35"/>
      <c r="BI199" s="35"/>
      <c r="BJ199" s="35"/>
      <c r="BK199" s="35"/>
      <c r="BL199" s="35"/>
      <c r="BM199" s="35"/>
      <c r="BN199" s="35"/>
      <c r="BO199" s="35"/>
      <c r="BP199" s="35"/>
      <c r="BQ199" s="35"/>
    </row>
    <row r="200" spans="2:69" ht="15.75" customHeight="1">
      <c r="B200" s="35"/>
      <c r="C200" s="35"/>
      <c r="D200" s="35"/>
      <c r="E200" s="35"/>
      <c r="F200" s="35"/>
      <c r="G200" s="35"/>
      <c r="H200" s="35"/>
      <c r="I200" s="35"/>
      <c r="J200" s="35"/>
      <c r="K200" s="66"/>
      <c r="L200" s="35"/>
      <c r="M200" s="35"/>
      <c r="N200" s="35"/>
      <c r="O200" s="35"/>
      <c r="P200" s="35"/>
      <c r="Q200" s="35"/>
      <c r="R200" s="35"/>
      <c r="S200" s="71"/>
      <c r="T200" s="71"/>
      <c r="U200" s="71"/>
      <c r="V200" s="71"/>
      <c r="W200" s="71"/>
      <c r="X200" s="35"/>
      <c r="Y200" s="35"/>
      <c r="Z200" s="35"/>
      <c r="AA200" s="35"/>
      <c r="AB200" s="35"/>
      <c r="AC200" s="35"/>
      <c r="AD200" s="35"/>
      <c r="AE200" s="35"/>
      <c r="AF200" s="35"/>
      <c r="AG200" s="35"/>
      <c r="AH200" s="35"/>
      <c r="AI200" s="35"/>
      <c r="AJ200" s="35"/>
      <c r="AK200" s="35"/>
      <c r="AL200" s="35"/>
      <c r="AM200" s="35"/>
      <c r="AN200" s="35"/>
      <c r="AO200" s="35"/>
      <c r="AP200" s="35"/>
      <c r="AQ200" s="35"/>
      <c r="AR200" s="35"/>
      <c r="AS200" s="35"/>
      <c r="AT200" s="35"/>
      <c r="AU200" s="35"/>
      <c r="AV200" s="35"/>
      <c r="AW200" s="35"/>
      <c r="AX200" s="35"/>
      <c r="AY200" s="35"/>
      <c r="AZ200" s="35"/>
      <c r="BA200" s="35"/>
      <c r="BB200" s="35"/>
      <c r="BC200" s="35"/>
      <c r="BD200" s="35"/>
      <c r="BE200" s="35"/>
      <c r="BF200" s="35"/>
      <c r="BG200" s="35"/>
      <c r="BH200" s="35"/>
      <c r="BI200" s="35"/>
      <c r="BJ200" s="35"/>
      <c r="BK200" s="35"/>
      <c r="BL200" s="35"/>
      <c r="BM200" s="35"/>
      <c r="BN200" s="35"/>
      <c r="BO200" s="35"/>
      <c r="BP200" s="35"/>
      <c r="BQ200" s="35"/>
    </row>
    <row r="201" spans="2:69" ht="15.75" customHeight="1">
      <c r="B201" s="35"/>
      <c r="C201" s="35"/>
      <c r="D201" s="35"/>
      <c r="E201" s="35"/>
      <c r="F201" s="35"/>
      <c r="G201" s="35"/>
      <c r="H201" s="35"/>
      <c r="I201" s="35"/>
      <c r="J201" s="35"/>
      <c r="K201" s="66"/>
      <c r="L201" s="35"/>
      <c r="M201" s="35"/>
      <c r="N201" s="35"/>
      <c r="O201" s="35"/>
      <c r="P201" s="35"/>
      <c r="Q201" s="35"/>
      <c r="R201" s="35"/>
      <c r="S201" s="71"/>
      <c r="T201" s="71"/>
      <c r="U201" s="71"/>
      <c r="V201" s="71"/>
      <c r="W201" s="71"/>
      <c r="X201" s="35"/>
      <c r="Y201" s="35"/>
      <c r="Z201" s="35"/>
      <c r="AA201" s="35"/>
      <c r="AB201" s="35"/>
      <c r="AC201" s="35"/>
      <c r="AD201" s="35"/>
      <c r="AE201" s="35"/>
      <c r="AF201" s="35"/>
      <c r="AG201" s="35"/>
      <c r="AH201" s="35"/>
      <c r="AI201" s="35"/>
      <c r="AJ201" s="35"/>
      <c r="AK201" s="35"/>
      <c r="AL201" s="35"/>
      <c r="AM201" s="35"/>
      <c r="AN201" s="35"/>
      <c r="AO201" s="35"/>
      <c r="AP201" s="35"/>
      <c r="AQ201" s="35"/>
      <c r="AR201" s="35"/>
      <c r="AS201" s="35"/>
      <c r="AT201" s="35"/>
      <c r="AU201" s="35"/>
      <c r="AV201" s="35"/>
      <c r="AW201" s="35"/>
      <c r="AX201" s="35"/>
      <c r="AY201" s="35"/>
      <c r="AZ201" s="35"/>
      <c r="BA201" s="35"/>
      <c r="BB201" s="35"/>
      <c r="BC201" s="35"/>
      <c r="BD201" s="35"/>
      <c r="BE201" s="35"/>
      <c r="BF201" s="35"/>
      <c r="BG201" s="35"/>
      <c r="BH201" s="35"/>
      <c r="BI201" s="35"/>
      <c r="BJ201" s="35"/>
      <c r="BK201" s="35"/>
      <c r="BL201" s="35"/>
      <c r="BM201" s="35"/>
      <c r="BN201" s="35"/>
      <c r="BO201" s="35"/>
      <c r="BP201" s="35"/>
      <c r="BQ201" s="35"/>
    </row>
    <row r="202" spans="2:69" ht="15.75" customHeight="1">
      <c r="B202" s="35"/>
      <c r="C202" s="35"/>
      <c r="D202" s="35"/>
      <c r="E202" s="35"/>
      <c r="F202" s="35"/>
      <c r="G202" s="35"/>
      <c r="H202" s="35"/>
      <c r="I202" s="35"/>
      <c r="J202" s="35"/>
      <c r="K202" s="66"/>
      <c r="L202" s="35"/>
      <c r="M202" s="35"/>
      <c r="N202" s="35"/>
      <c r="O202" s="35"/>
      <c r="P202" s="35"/>
      <c r="Q202" s="35"/>
      <c r="R202" s="35"/>
      <c r="S202" s="71"/>
      <c r="T202" s="71"/>
      <c r="U202" s="71"/>
      <c r="V202" s="71"/>
      <c r="W202" s="71"/>
      <c r="X202" s="35"/>
      <c r="Y202" s="35"/>
      <c r="Z202" s="35"/>
      <c r="AA202" s="35"/>
      <c r="AB202" s="35"/>
      <c r="AC202" s="35"/>
      <c r="AD202" s="35"/>
      <c r="AE202" s="35"/>
      <c r="AF202" s="35"/>
      <c r="AG202" s="35"/>
      <c r="AH202" s="35"/>
      <c r="AI202" s="35"/>
      <c r="AJ202" s="35"/>
      <c r="AK202" s="35"/>
      <c r="AL202" s="35"/>
      <c r="AM202" s="35"/>
      <c r="AN202" s="35"/>
      <c r="AO202" s="35"/>
      <c r="AP202" s="35"/>
      <c r="AQ202" s="35"/>
      <c r="AR202" s="35"/>
      <c r="AS202" s="35"/>
      <c r="AT202" s="35"/>
      <c r="AU202" s="35"/>
      <c r="AV202" s="35"/>
      <c r="AW202" s="35"/>
      <c r="AX202" s="35"/>
      <c r="AY202" s="35"/>
      <c r="AZ202" s="35"/>
      <c r="BA202" s="35"/>
      <c r="BB202" s="35"/>
      <c r="BC202" s="35"/>
      <c r="BD202" s="35"/>
      <c r="BE202" s="35"/>
      <c r="BF202" s="35"/>
      <c r="BG202" s="35"/>
      <c r="BH202" s="35"/>
      <c r="BI202" s="35"/>
      <c r="BJ202" s="35"/>
      <c r="BK202" s="35"/>
      <c r="BL202" s="35"/>
      <c r="BM202" s="35"/>
      <c r="BN202" s="35"/>
      <c r="BO202" s="35"/>
      <c r="BP202" s="35"/>
      <c r="BQ202" s="35"/>
    </row>
    <row r="203" spans="2:69" ht="15.75" customHeight="1">
      <c r="B203" s="35"/>
      <c r="C203" s="35"/>
      <c r="D203" s="35"/>
      <c r="E203" s="35"/>
      <c r="F203" s="35"/>
      <c r="G203" s="35"/>
      <c r="H203" s="35"/>
      <c r="I203" s="35"/>
      <c r="J203" s="35"/>
      <c r="K203" s="66"/>
      <c r="L203" s="35"/>
      <c r="M203" s="35"/>
      <c r="N203" s="35"/>
      <c r="O203" s="35"/>
      <c r="P203" s="35"/>
      <c r="Q203" s="35"/>
      <c r="R203" s="35"/>
      <c r="S203" s="71"/>
      <c r="T203" s="71"/>
      <c r="U203" s="71"/>
      <c r="V203" s="71"/>
      <c r="W203" s="71"/>
      <c r="X203" s="35"/>
      <c r="Y203" s="35"/>
      <c r="Z203" s="35"/>
      <c r="AA203" s="35"/>
      <c r="AB203" s="35"/>
      <c r="AC203" s="35"/>
      <c r="AD203" s="35"/>
      <c r="AE203" s="35"/>
      <c r="AF203" s="35"/>
      <c r="AG203" s="35"/>
      <c r="AH203" s="35"/>
      <c r="AI203" s="35"/>
      <c r="AJ203" s="35"/>
      <c r="AK203" s="35"/>
      <c r="AL203" s="35"/>
      <c r="AM203" s="35"/>
      <c r="AN203" s="35"/>
      <c r="AO203" s="35"/>
      <c r="AP203" s="35"/>
      <c r="AQ203" s="35"/>
      <c r="AR203" s="35"/>
      <c r="AS203" s="35"/>
      <c r="AT203" s="35"/>
      <c r="AU203" s="35"/>
      <c r="AV203" s="35"/>
      <c r="AW203" s="35"/>
      <c r="AX203" s="35"/>
      <c r="AY203" s="35"/>
      <c r="AZ203" s="35"/>
      <c r="BA203" s="35"/>
      <c r="BB203" s="35"/>
      <c r="BC203" s="35"/>
      <c r="BD203" s="35"/>
      <c r="BE203" s="35"/>
      <c r="BF203" s="35"/>
      <c r="BG203" s="35"/>
      <c r="BH203" s="35"/>
      <c r="BI203" s="35"/>
      <c r="BJ203" s="35"/>
      <c r="BK203" s="35"/>
      <c r="BL203" s="35"/>
      <c r="BM203" s="35"/>
      <c r="BN203" s="35"/>
      <c r="BO203" s="35"/>
      <c r="BP203" s="35"/>
      <c r="BQ203" s="35"/>
    </row>
    <row r="204" spans="2:69" ht="15.75" customHeight="1">
      <c r="B204" s="35"/>
      <c r="C204" s="35"/>
      <c r="D204" s="35"/>
      <c r="E204" s="35"/>
      <c r="F204" s="35"/>
      <c r="G204" s="35"/>
      <c r="H204" s="35"/>
      <c r="I204" s="35"/>
      <c r="J204" s="35"/>
      <c r="K204" s="66"/>
      <c r="L204" s="35"/>
      <c r="M204" s="35"/>
      <c r="N204" s="35"/>
      <c r="O204" s="35"/>
      <c r="P204" s="35"/>
      <c r="Q204" s="35"/>
      <c r="R204" s="35"/>
      <c r="S204" s="71"/>
      <c r="T204" s="71"/>
      <c r="U204" s="71"/>
      <c r="V204" s="71"/>
      <c r="W204" s="71"/>
      <c r="X204" s="35"/>
      <c r="Y204" s="35"/>
      <c r="Z204" s="35"/>
      <c r="AA204" s="35"/>
      <c r="AB204" s="35"/>
      <c r="AC204" s="35"/>
      <c r="AD204" s="35"/>
      <c r="AE204" s="35"/>
      <c r="AF204" s="35"/>
      <c r="AG204" s="35"/>
      <c r="AH204" s="35"/>
      <c r="AI204" s="35"/>
      <c r="AJ204" s="35"/>
      <c r="AK204" s="35"/>
      <c r="AL204" s="35"/>
      <c r="AM204" s="35"/>
      <c r="AN204" s="35"/>
      <c r="AO204" s="35"/>
      <c r="AP204" s="35"/>
      <c r="AQ204" s="35"/>
      <c r="AR204" s="35"/>
      <c r="AS204" s="35"/>
      <c r="AT204" s="35"/>
      <c r="AU204" s="35"/>
      <c r="AV204" s="35"/>
      <c r="AW204" s="35"/>
      <c r="AX204" s="35"/>
      <c r="AY204" s="35"/>
      <c r="AZ204" s="35"/>
      <c r="BA204" s="35"/>
      <c r="BB204" s="35"/>
      <c r="BC204" s="35"/>
      <c r="BD204" s="35"/>
      <c r="BE204" s="35"/>
      <c r="BF204" s="35"/>
      <c r="BG204" s="35"/>
      <c r="BH204" s="35"/>
      <c r="BI204" s="35"/>
      <c r="BJ204" s="35"/>
      <c r="BK204" s="35"/>
      <c r="BL204" s="35"/>
      <c r="BM204" s="35"/>
      <c r="BN204" s="35"/>
      <c r="BO204" s="35"/>
      <c r="BP204" s="35"/>
      <c r="BQ204" s="35"/>
    </row>
    <row r="205" spans="2:69" ht="15.75" customHeight="1">
      <c r="B205" s="35"/>
      <c r="C205" s="35"/>
      <c r="D205" s="35"/>
      <c r="E205" s="35"/>
      <c r="F205" s="35"/>
      <c r="G205" s="35"/>
      <c r="H205" s="35"/>
      <c r="I205" s="35"/>
      <c r="J205" s="35"/>
      <c r="K205" s="66"/>
      <c r="L205" s="35"/>
      <c r="M205" s="35"/>
      <c r="N205" s="35"/>
      <c r="O205" s="35"/>
      <c r="P205" s="35"/>
      <c r="Q205" s="35"/>
      <c r="R205" s="35"/>
      <c r="S205" s="71"/>
      <c r="T205" s="71"/>
      <c r="U205" s="71"/>
      <c r="V205" s="71"/>
      <c r="W205" s="71"/>
      <c r="X205" s="35"/>
      <c r="Y205" s="35"/>
      <c r="Z205" s="35"/>
      <c r="AA205" s="35"/>
      <c r="AB205" s="35"/>
      <c r="AC205" s="35"/>
      <c r="AD205" s="35"/>
      <c r="AE205" s="35"/>
      <c r="AF205" s="35"/>
      <c r="AG205" s="35"/>
      <c r="AH205" s="35"/>
      <c r="AI205" s="35"/>
      <c r="AJ205" s="35"/>
      <c r="AK205" s="35"/>
      <c r="AL205" s="35"/>
      <c r="AM205" s="35"/>
      <c r="AN205" s="35"/>
      <c r="AO205" s="35"/>
      <c r="AP205" s="35"/>
      <c r="AQ205" s="35"/>
      <c r="AR205" s="35"/>
      <c r="AS205" s="35"/>
      <c r="AT205" s="35"/>
      <c r="AU205" s="35"/>
      <c r="AV205" s="35"/>
      <c r="AW205" s="35"/>
      <c r="AX205" s="35"/>
      <c r="AY205" s="35"/>
      <c r="AZ205" s="35"/>
      <c r="BA205" s="35"/>
      <c r="BB205" s="35"/>
      <c r="BC205" s="35"/>
      <c r="BD205" s="35"/>
      <c r="BE205" s="35"/>
      <c r="BF205" s="35"/>
      <c r="BG205" s="35"/>
      <c r="BH205" s="35"/>
      <c r="BI205" s="35"/>
      <c r="BJ205" s="35"/>
      <c r="BK205" s="35"/>
      <c r="BL205" s="35"/>
      <c r="BM205" s="35"/>
      <c r="BN205" s="35"/>
      <c r="BO205" s="35"/>
      <c r="BP205" s="35"/>
      <c r="BQ205" s="35"/>
    </row>
    <row r="206" spans="2:69" ht="15.75" customHeight="1">
      <c r="B206" s="35"/>
      <c r="C206" s="35"/>
      <c r="D206" s="35"/>
      <c r="E206" s="35"/>
      <c r="F206" s="35"/>
      <c r="G206" s="35"/>
      <c r="H206" s="35"/>
      <c r="I206" s="35"/>
      <c r="J206" s="35"/>
      <c r="K206" s="66"/>
      <c r="L206" s="35"/>
      <c r="M206" s="35"/>
      <c r="N206" s="35"/>
      <c r="O206" s="35"/>
      <c r="P206" s="35"/>
      <c r="Q206" s="35"/>
      <c r="R206" s="35"/>
      <c r="S206" s="71"/>
      <c r="T206" s="71"/>
      <c r="U206" s="71"/>
      <c r="V206" s="71"/>
      <c r="W206" s="71"/>
      <c r="X206" s="35"/>
      <c r="Y206" s="35"/>
      <c r="Z206" s="35"/>
      <c r="AA206" s="35"/>
      <c r="AB206" s="35"/>
      <c r="AC206" s="35"/>
      <c r="AD206" s="35"/>
      <c r="AE206" s="35"/>
      <c r="AF206" s="35"/>
      <c r="AG206" s="35"/>
      <c r="AH206" s="35"/>
      <c r="AI206" s="35"/>
      <c r="AJ206" s="35"/>
      <c r="AK206" s="35"/>
      <c r="AL206" s="35"/>
      <c r="AM206" s="35"/>
      <c r="AN206" s="35"/>
      <c r="AO206" s="35"/>
      <c r="AP206" s="35"/>
      <c r="AQ206" s="35"/>
      <c r="AR206" s="35"/>
      <c r="AS206" s="35"/>
      <c r="AT206" s="35"/>
      <c r="AU206" s="35"/>
      <c r="AV206" s="35"/>
      <c r="AW206" s="35"/>
      <c r="AX206" s="35"/>
      <c r="AY206" s="35"/>
      <c r="AZ206" s="35"/>
      <c r="BA206" s="35"/>
      <c r="BB206" s="35"/>
      <c r="BC206" s="35"/>
      <c r="BD206" s="35"/>
      <c r="BE206" s="35"/>
      <c r="BF206" s="35"/>
      <c r="BG206" s="35"/>
      <c r="BH206" s="35"/>
      <c r="BI206" s="35"/>
      <c r="BJ206" s="35"/>
      <c r="BK206" s="35"/>
      <c r="BL206" s="35"/>
      <c r="BM206" s="35"/>
      <c r="BN206" s="35"/>
      <c r="BO206" s="35"/>
      <c r="BP206" s="35"/>
      <c r="BQ206" s="35"/>
    </row>
    <row r="207" spans="2:69" ht="15.75" customHeight="1">
      <c r="B207" s="35"/>
      <c r="C207" s="35"/>
      <c r="D207" s="35"/>
      <c r="E207" s="35"/>
      <c r="F207" s="35"/>
      <c r="G207" s="35"/>
      <c r="H207" s="35"/>
      <c r="I207" s="35"/>
      <c r="J207" s="35"/>
      <c r="K207" s="66"/>
      <c r="L207" s="35"/>
      <c r="M207" s="35"/>
      <c r="N207" s="35"/>
      <c r="O207" s="35"/>
      <c r="P207" s="35"/>
      <c r="Q207" s="35"/>
      <c r="R207" s="35"/>
      <c r="S207" s="71"/>
      <c r="T207" s="71"/>
      <c r="U207" s="71"/>
      <c r="V207" s="71"/>
      <c r="W207" s="71"/>
      <c r="X207" s="35"/>
      <c r="Y207" s="35"/>
      <c r="Z207" s="35"/>
      <c r="AA207" s="35"/>
      <c r="AB207" s="35"/>
      <c r="AC207" s="35"/>
      <c r="AD207" s="35"/>
      <c r="AE207" s="35"/>
      <c r="AF207" s="35"/>
      <c r="AG207" s="35"/>
      <c r="AH207" s="35"/>
      <c r="AI207" s="35"/>
      <c r="AJ207" s="35"/>
      <c r="AK207" s="35"/>
      <c r="AL207" s="35"/>
      <c r="AM207" s="35"/>
      <c r="AN207" s="35"/>
      <c r="AO207" s="35"/>
      <c r="AP207" s="35"/>
      <c r="AQ207" s="35"/>
      <c r="AR207" s="35"/>
      <c r="AS207" s="35"/>
      <c r="AT207" s="35"/>
      <c r="AU207" s="35"/>
      <c r="AV207" s="35"/>
      <c r="AW207" s="35"/>
      <c r="AX207" s="35"/>
      <c r="AY207" s="35"/>
      <c r="AZ207" s="35"/>
      <c r="BA207" s="35"/>
      <c r="BB207" s="35"/>
      <c r="BC207" s="35"/>
      <c r="BD207" s="35"/>
      <c r="BE207" s="35"/>
      <c r="BF207" s="35"/>
      <c r="BG207" s="35"/>
      <c r="BH207" s="35"/>
      <c r="BI207" s="35"/>
      <c r="BJ207" s="35"/>
      <c r="BK207" s="35"/>
      <c r="BL207" s="35"/>
      <c r="BM207" s="35"/>
      <c r="BN207" s="35"/>
      <c r="BO207" s="35"/>
      <c r="BP207" s="35"/>
      <c r="BQ207" s="35"/>
    </row>
    <row r="208" spans="2:69" ht="15.75" customHeight="1">
      <c r="B208" s="35"/>
      <c r="C208" s="35"/>
      <c r="D208" s="35"/>
      <c r="E208" s="35"/>
      <c r="F208" s="35"/>
      <c r="G208" s="35"/>
      <c r="H208" s="35"/>
      <c r="I208" s="35"/>
      <c r="J208" s="35"/>
      <c r="K208" s="66"/>
      <c r="L208" s="35"/>
      <c r="M208" s="35"/>
      <c r="N208" s="35"/>
      <c r="O208" s="35"/>
      <c r="P208" s="35"/>
      <c r="Q208" s="35"/>
      <c r="R208" s="35"/>
      <c r="S208" s="71"/>
      <c r="T208" s="71"/>
      <c r="U208" s="71"/>
      <c r="V208" s="71"/>
      <c r="W208" s="71"/>
      <c r="X208" s="35"/>
      <c r="Y208" s="35"/>
      <c r="Z208" s="35"/>
      <c r="AA208" s="35"/>
      <c r="AB208" s="35"/>
      <c r="AC208" s="35"/>
      <c r="AD208" s="35"/>
      <c r="AE208" s="35"/>
      <c r="AF208" s="35"/>
      <c r="AG208" s="35"/>
      <c r="AH208" s="35"/>
      <c r="AI208" s="35"/>
      <c r="AJ208" s="35"/>
      <c r="AK208" s="35"/>
      <c r="AL208" s="35"/>
      <c r="AM208" s="35"/>
      <c r="AN208" s="35"/>
      <c r="AO208" s="35"/>
      <c r="AP208" s="35"/>
      <c r="AQ208" s="35"/>
      <c r="AR208" s="35"/>
      <c r="AS208" s="35"/>
      <c r="AT208" s="35"/>
      <c r="AU208" s="35"/>
      <c r="AV208" s="35"/>
      <c r="AW208" s="35"/>
      <c r="AX208" s="35"/>
      <c r="AY208" s="35"/>
      <c r="AZ208" s="35"/>
      <c r="BA208" s="35"/>
      <c r="BB208" s="35"/>
      <c r="BC208" s="35"/>
      <c r="BD208" s="35"/>
      <c r="BE208" s="35"/>
      <c r="BF208" s="35"/>
      <c r="BG208" s="35"/>
      <c r="BH208" s="35"/>
      <c r="BI208" s="35"/>
      <c r="BJ208" s="35"/>
      <c r="BK208" s="35"/>
      <c r="BL208" s="35"/>
      <c r="BM208" s="35"/>
      <c r="BN208" s="35"/>
      <c r="BO208" s="35"/>
      <c r="BP208" s="35"/>
      <c r="BQ208" s="35"/>
    </row>
    <row r="209" spans="2:69" ht="15.75" customHeight="1">
      <c r="B209" s="35"/>
      <c r="C209" s="35"/>
      <c r="D209" s="35"/>
      <c r="E209" s="35"/>
      <c r="F209" s="35"/>
      <c r="G209" s="35"/>
      <c r="H209" s="35"/>
      <c r="I209" s="35"/>
      <c r="J209" s="35"/>
      <c r="K209" s="66"/>
      <c r="L209" s="35"/>
      <c r="M209" s="35"/>
      <c r="N209" s="35"/>
      <c r="O209" s="35"/>
      <c r="P209" s="35"/>
      <c r="Q209" s="35"/>
      <c r="R209" s="35"/>
      <c r="S209" s="71"/>
      <c r="T209" s="71"/>
      <c r="U209" s="71"/>
      <c r="V209" s="71"/>
      <c r="W209" s="71"/>
      <c r="X209" s="35"/>
      <c r="Y209" s="35"/>
      <c r="Z209" s="35"/>
      <c r="AA209" s="35"/>
      <c r="AB209" s="35"/>
      <c r="AC209" s="35"/>
      <c r="AD209" s="35"/>
      <c r="AE209" s="35"/>
      <c r="AF209" s="35"/>
      <c r="AG209" s="35"/>
      <c r="AH209" s="35"/>
      <c r="AI209" s="35"/>
      <c r="AJ209" s="35"/>
      <c r="AK209" s="35"/>
      <c r="AL209" s="35"/>
      <c r="AM209" s="35"/>
      <c r="AN209" s="35"/>
      <c r="AO209" s="35"/>
      <c r="AP209" s="35"/>
      <c r="AQ209" s="35"/>
      <c r="AR209" s="35"/>
      <c r="AS209" s="35"/>
      <c r="AT209" s="35"/>
      <c r="AU209" s="35"/>
      <c r="AV209" s="35"/>
      <c r="AW209" s="35"/>
      <c r="AX209" s="35"/>
      <c r="AY209" s="35"/>
      <c r="AZ209" s="35"/>
      <c r="BA209" s="35"/>
      <c r="BB209" s="35"/>
      <c r="BC209" s="35"/>
      <c r="BD209" s="35"/>
      <c r="BE209" s="35"/>
      <c r="BF209" s="35"/>
      <c r="BG209" s="35"/>
      <c r="BH209" s="35"/>
      <c r="BI209" s="35"/>
      <c r="BJ209" s="35"/>
      <c r="BK209" s="35"/>
      <c r="BL209" s="35"/>
      <c r="BM209" s="35"/>
      <c r="BN209" s="35"/>
      <c r="BO209" s="35"/>
      <c r="BP209" s="35"/>
      <c r="BQ209" s="35"/>
    </row>
    <row r="210" spans="2:69" ht="15.75" customHeight="1">
      <c r="B210" s="35"/>
      <c r="C210" s="35"/>
      <c r="D210" s="35"/>
      <c r="E210" s="35"/>
      <c r="F210" s="35"/>
      <c r="G210" s="35"/>
      <c r="H210" s="35"/>
      <c r="I210" s="35"/>
      <c r="J210" s="35"/>
      <c r="K210" s="66"/>
      <c r="L210" s="35"/>
      <c r="M210" s="35"/>
      <c r="N210" s="35"/>
      <c r="O210" s="35"/>
      <c r="P210" s="35"/>
      <c r="Q210" s="35"/>
      <c r="R210" s="35"/>
      <c r="S210" s="71"/>
      <c r="T210" s="71"/>
      <c r="U210" s="71"/>
      <c r="V210" s="71"/>
      <c r="W210" s="71"/>
      <c r="X210" s="35"/>
      <c r="Y210" s="35"/>
      <c r="Z210" s="35"/>
      <c r="AA210" s="35"/>
      <c r="AB210" s="35"/>
      <c r="AC210" s="35"/>
      <c r="AD210" s="35"/>
      <c r="AE210" s="35"/>
      <c r="AF210" s="35"/>
      <c r="AG210" s="35"/>
      <c r="AH210" s="35"/>
      <c r="AI210" s="35"/>
      <c r="AJ210" s="35"/>
      <c r="AK210" s="35"/>
      <c r="AL210" s="35"/>
      <c r="AM210" s="35"/>
      <c r="AN210" s="35"/>
      <c r="AO210" s="35"/>
      <c r="AP210" s="35"/>
      <c r="AQ210" s="35"/>
      <c r="AR210" s="35"/>
      <c r="AS210" s="35"/>
      <c r="AT210" s="35"/>
      <c r="AU210" s="35"/>
      <c r="AV210" s="35"/>
      <c r="AW210" s="35"/>
      <c r="AX210" s="35"/>
      <c r="AY210" s="35"/>
      <c r="AZ210" s="35"/>
      <c r="BA210" s="35"/>
      <c r="BB210" s="35"/>
      <c r="BC210" s="35"/>
      <c r="BD210" s="35"/>
      <c r="BE210" s="35"/>
      <c r="BF210" s="35"/>
      <c r="BG210" s="35"/>
      <c r="BH210" s="35"/>
      <c r="BI210" s="35"/>
      <c r="BJ210" s="35"/>
      <c r="BK210" s="35"/>
      <c r="BL210" s="35"/>
      <c r="BM210" s="35"/>
      <c r="BN210" s="35"/>
      <c r="BO210" s="35"/>
      <c r="BP210" s="35"/>
      <c r="BQ210" s="35"/>
    </row>
    <row r="211" spans="2:69" ht="15.75" customHeight="1">
      <c r="B211" s="35"/>
      <c r="C211" s="35"/>
      <c r="D211" s="35"/>
      <c r="E211" s="35"/>
      <c r="F211" s="35"/>
      <c r="G211" s="35"/>
      <c r="H211" s="35"/>
      <c r="I211" s="35"/>
      <c r="J211" s="35"/>
      <c r="K211" s="66"/>
      <c r="L211" s="35"/>
      <c r="M211" s="35"/>
      <c r="N211" s="35"/>
      <c r="O211" s="35"/>
      <c r="P211" s="35"/>
      <c r="Q211" s="35"/>
      <c r="R211" s="35"/>
      <c r="S211" s="71"/>
      <c r="T211" s="71"/>
      <c r="U211" s="71"/>
      <c r="V211" s="71"/>
      <c r="W211" s="71"/>
      <c r="X211" s="35"/>
      <c r="Y211" s="35"/>
      <c r="Z211" s="35"/>
      <c r="AA211" s="35"/>
      <c r="AB211" s="35"/>
      <c r="AC211" s="35"/>
      <c r="AD211" s="35"/>
      <c r="AE211" s="35"/>
      <c r="AF211" s="35"/>
      <c r="AG211" s="35"/>
      <c r="AH211" s="35"/>
      <c r="AI211" s="35"/>
      <c r="AJ211" s="35"/>
      <c r="AK211" s="35"/>
      <c r="AL211" s="35"/>
      <c r="AM211" s="35"/>
      <c r="AN211" s="35"/>
      <c r="AO211" s="35"/>
      <c r="AP211" s="35"/>
      <c r="AQ211" s="35"/>
      <c r="AR211" s="35"/>
      <c r="AS211" s="35"/>
      <c r="AT211" s="35"/>
      <c r="AU211" s="35"/>
      <c r="AV211" s="35"/>
      <c r="AW211" s="35"/>
      <c r="AX211" s="35"/>
      <c r="AY211" s="35"/>
      <c r="AZ211" s="35"/>
      <c r="BA211" s="35"/>
      <c r="BB211" s="35"/>
      <c r="BC211" s="35"/>
      <c r="BD211" s="35"/>
      <c r="BE211" s="35"/>
      <c r="BF211" s="35"/>
      <c r="BG211" s="35"/>
      <c r="BH211" s="35"/>
      <c r="BI211" s="35"/>
      <c r="BJ211" s="35"/>
      <c r="BK211" s="35"/>
      <c r="BL211" s="35"/>
      <c r="BM211" s="35"/>
      <c r="BN211" s="35"/>
      <c r="BO211" s="35"/>
      <c r="BP211" s="35"/>
      <c r="BQ211" s="35"/>
    </row>
    <row r="212" spans="2:69" ht="15.75" customHeight="1">
      <c r="B212" s="35"/>
      <c r="C212" s="35"/>
      <c r="D212" s="35"/>
      <c r="E212" s="35"/>
      <c r="F212" s="35"/>
      <c r="G212" s="35"/>
      <c r="H212" s="35"/>
      <c r="I212" s="35"/>
      <c r="J212" s="35"/>
      <c r="K212" s="66"/>
      <c r="L212" s="35"/>
      <c r="M212" s="35"/>
      <c r="N212" s="35"/>
      <c r="O212" s="35"/>
      <c r="P212" s="35"/>
      <c r="Q212" s="35"/>
      <c r="R212" s="35"/>
      <c r="S212" s="71"/>
      <c r="T212" s="71"/>
      <c r="U212" s="71"/>
      <c r="V212" s="71"/>
      <c r="W212" s="71"/>
      <c r="X212" s="35"/>
      <c r="Y212" s="35"/>
      <c r="Z212" s="35"/>
      <c r="AA212" s="35"/>
      <c r="AB212" s="35"/>
      <c r="AC212" s="35"/>
      <c r="AD212" s="35"/>
      <c r="AE212" s="35"/>
      <c r="AF212" s="35"/>
      <c r="AG212" s="35"/>
      <c r="AH212" s="35"/>
      <c r="AI212" s="35"/>
      <c r="AJ212" s="35"/>
      <c r="AK212" s="35"/>
      <c r="AL212" s="35"/>
      <c r="AM212" s="35"/>
      <c r="AN212" s="35"/>
      <c r="AO212" s="35"/>
      <c r="AP212" s="35"/>
      <c r="AQ212" s="35"/>
      <c r="AR212" s="35"/>
      <c r="AS212" s="35"/>
      <c r="AT212" s="35"/>
      <c r="AU212" s="35"/>
      <c r="AV212" s="35"/>
      <c r="AW212" s="35"/>
      <c r="AX212" s="35"/>
      <c r="AY212" s="35"/>
      <c r="AZ212" s="35"/>
      <c r="BA212" s="35"/>
      <c r="BB212" s="35"/>
      <c r="BC212" s="35"/>
      <c r="BD212" s="35"/>
      <c r="BE212" s="35"/>
      <c r="BF212" s="35"/>
      <c r="BG212" s="35"/>
      <c r="BH212" s="35"/>
      <c r="BI212" s="35"/>
      <c r="BJ212" s="35"/>
      <c r="BK212" s="35"/>
      <c r="BL212" s="35"/>
      <c r="BM212" s="35"/>
      <c r="BN212" s="35"/>
      <c r="BO212" s="35"/>
      <c r="BP212" s="35"/>
      <c r="BQ212" s="35"/>
    </row>
    <row r="213" spans="2:69" ht="15.75" customHeight="1">
      <c r="B213" s="35"/>
      <c r="C213" s="35"/>
      <c r="D213" s="35"/>
      <c r="E213" s="35"/>
      <c r="F213" s="35"/>
      <c r="G213" s="35"/>
      <c r="H213" s="35"/>
      <c r="I213" s="35"/>
      <c r="J213" s="35"/>
      <c r="K213" s="66"/>
      <c r="L213" s="35"/>
      <c r="M213" s="35"/>
      <c r="N213" s="35"/>
      <c r="O213" s="35"/>
      <c r="P213" s="35"/>
      <c r="Q213" s="35"/>
      <c r="R213" s="35"/>
      <c r="S213" s="71"/>
      <c r="T213" s="71"/>
      <c r="U213" s="71"/>
      <c r="V213" s="71"/>
      <c r="W213" s="71"/>
      <c r="X213" s="35"/>
      <c r="Y213" s="35"/>
      <c r="Z213" s="35"/>
      <c r="AA213" s="35"/>
      <c r="AB213" s="35"/>
      <c r="AC213" s="35"/>
      <c r="AD213" s="35"/>
      <c r="AE213" s="35"/>
      <c r="AF213" s="35"/>
      <c r="AG213" s="35"/>
      <c r="AH213" s="35"/>
      <c r="AI213" s="35"/>
      <c r="AJ213" s="35"/>
      <c r="AK213" s="35"/>
      <c r="AL213" s="35"/>
      <c r="AM213" s="35"/>
      <c r="AN213" s="35"/>
      <c r="AO213" s="35"/>
      <c r="AP213" s="35"/>
      <c r="AQ213" s="35"/>
      <c r="AR213" s="35"/>
      <c r="AS213" s="35"/>
      <c r="AT213" s="35"/>
      <c r="AU213" s="35"/>
      <c r="AV213" s="35"/>
      <c r="AW213" s="35"/>
      <c r="AX213" s="35"/>
      <c r="AY213" s="35"/>
      <c r="AZ213" s="35"/>
      <c r="BA213" s="35"/>
      <c r="BB213" s="35"/>
      <c r="BC213" s="35"/>
      <c r="BD213" s="35"/>
      <c r="BE213" s="35"/>
      <c r="BF213" s="35"/>
      <c r="BG213" s="35"/>
      <c r="BH213" s="35"/>
      <c r="BI213" s="35"/>
      <c r="BJ213" s="35"/>
      <c r="BK213" s="35"/>
      <c r="BL213" s="35"/>
      <c r="BM213" s="35"/>
      <c r="BN213" s="35"/>
      <c r="BO213" s="35"/>
      <c r="BP213" s="35"/>
      <c r="BQ213" s="35"/>
    </row>
    <row r="214" spans="2:69" ht="15.75" customHeight="1">
      <c r="B214" s="35"/>
      <c r="C214" s="35"/>
      <c r="D214" s="35"/>
      <c r="E214" s="35"/>
      <c r="F214" s="35"/>
      <c r="G214" s="35"/>
      <c r="H214" s="35"/>
      <c r="I214" s="35"/>
      <c r="J214" s="35"/>
      <c r="K214" s="66"/>
      <c r="L214" s="35"/>
      <c r="M214" s="35"/>
      <c r="N214" s="35"/>
      <c r="O214" s="35"/>
      <c r="P214" s="35"/>
      <c r="Q214" s="35"/>
      <c r="R214" s="35"/>
      <c r="S214" s="71"/>
      <c r="T214" s="71"/>
      <c r="U214" s="71"/>
      <c r="V214" s="71"/>
      <c r="W214" s="71"/>
      <c r="X214" s="35"/>
      <c r="Y214" s="35"/>
      <c r="Z214" s="35"/>
      <c r="AA214" s="35"/>
      <c r="AB214" s="35"/>
      <c r="AC214" s="35"/>
      <c r="AD214" s="35"/>
      <c r="AE214" s="35"/>
      <c r="AF214" s="35"/>
      <c r="AG214" s="35"/>
      <c r="AH214" s="35"/>
      <c r="AI214" s="35"/>
      <c r="AJ214" s="35"/>
      <c r="AK214" s="35"/>
      <c r="AL214" s="35"/>
      <c r="AM214" s="35"/>
      <c r="AN214" s="35"/>
      <c r="AO214" s="35"/>
      <c r="AP214" s="35"/>
      <c r="AQ214" s="35"/>
      <c r="AR214" s="35"/>
      <c r="AS214" s="35"/>
      <c r="AT214" s="35"/>
      <c r="AU214" s="35"/>
      <c r="AV214" s="35"/>
      <c r="AW214" s="35"/>
      <c r="AX214" s="35"/>
      <c r="AY214" s="35"/>
      <c r="AZ214" s="35"/>
      <c r="BA214" s="35"/>
      <c r="BB214" s="35"/>
      <c r="BC214" s="35"/>
      <c r="BD214" s="35"/>
      <c r="BE214" s="35"/>
      <c r="BF214" s="35"/>
      <c r="BG214" s="35"/>
      <c r="BH214" s="35"/>
      <c r="BI214" s="35"/>
      <c r="BJ214" s="35"/>
      <c r="BK214" s="35"/>
      <c r="BL214" s="35"/>
      <c r="BM214" s="35"/>
      <c r="BN214" s="35"/>
      <c r="BO214" s="35"/>
      <c r="BP214" s="35"/>
      <c r="BQ214" s="35"/>
    </row>
    <row r="215" spans="2:69" ht="15.75" customHeight="1">
      <c r="B215" s="35"/>
      <c r="C215" s="35"/>
      <c r="D215" s="35"/>
      <c r="E215" s="35"/>
      <c r="F215" s="35"/>
      <c r="G215" s="35"/>
      <c r="H215" s="35"/>
      <c r="I215" s="35"/>
      <c r="J215" s="35"/>
      <c r="K215" s="66"/>
      <c r="L215" s="35"/>
      <c r="M215" s="35"/>
      <c r="N215" s="35"/>
      <c r="O215" s="35"/>
      <c r="P215" s="35"/>
      <c r="Q215" s="35"/>
      <c r="R215" s="35"/>
      <c r="S215" s="71"/>
      <c r="T215" s="71"/>
      <c r="U215" s="71"/>
      <c r="V215" s="71"/>
      <c r="W215" s="71"/>
      <c r="X215" s="35"/>
      <c r="Y215" s="35"/>
      <c r="Z215" s="35"/>
      <c r="AA215" s="35"/>
      <c r="AB215" s="35"/>
      <c r="AC215" s="35"/>
      <c r="AD215" s="35"/>
      <c r="AE215" s="35"/>
      <c r="AF215" s="35"/>
      <c r="AG215" s="35"/>
      <c r="AH215" s="35"/>
      <c r="AI215" s="35"/>
      <c r="AJ215" s="35"/>
      <c r="AK215" s="35"/>
      <c r="AL215" s="35"/>
      <c r="AM215" s="35"/>
      <c r="AN215" s="35"/>
      <c r="AO215" s="35"/>
      <c r="AP215" s="35"/>
      <c r="AQ215" s="35"/>
      <c r="AR215" s="35"/>
      <c r="AS215" s="35"/>
      <c r="AT215" s="35"/>
      <c r="AU215" s="35"/>
      <c r="AV215" s="35"/>
      <c r="AW215" s="35"/>
      <c r="AX215" s="35"/>
      <c r="AY215" s="35"/>
      <c r="AZ215" s="35"/>
      <c r="BA215" s="35"/>
      <c r="BB215" s="35"/>
      <c r="BC215" s="35"/>
      <c r="BD215" s="35"/>
      <c r="BE215" s="35"/>
      <c r="BF215" s="35"/>
      <c r="BG215" s="35"/>
      <c r="BH215" s="35"/>
      <c r="BI215" s="35"/>
      <c r="BJ215" s="35"/>
      <c r="BK215" s="35"/>
      <c r="BL215" s="35"/>
      <c r="BM215" s="35"/>
      <c r="BN215" s="35"/>
      <c r="BO215" s="35"/>
      <c r="BP215" s="35"/>
      <c r="BQ215" s="35"/>
    </row>
    <row r="216" spans="2:69" ht="15.75" customHeight="1">
      <c r="B216" s="35"/>
      <c r="C216" s="35"/>
      <c r="D216" s="35"/>
      <c r="E216" s="35"/>
      <c r="F216" s="35"/>
      <c r="G216" s="35"/>
      <c r="H216" s="35"/>
      <c r="I216" s="35"/>
      <c r="J216" s="35"/>
      <c r="K216" s="66"/>
      <c r="L216" s="35"/>
      <c r="M216" s="35"/>
      <c r="N216" s="35"/>
      <c r="O216" s="35"/>
      <c r="P216" s="35"/>
      <c r="Q216" s="35"/>
      <c r="R216" s="35"/>
      <c r="S216" s="71"/>
      <c r="T216" s="71"/>
      <c r="U216" s="71"/>
      <c r="V216" s="71"/>
      <c r="W216" s="71"/>
      <c r="X216" s="35"/>
      <c r="Y216" s="35"/>
      <c r="Z216" s="35"/>
      <c r="AA216" s="35"/>
      <c r="AB216" s="35"/>
      <c r="AC216" s="35"/>
      <c r="AD216" s="35"/>
      <c r="AE216" s="35"/>
      <c r="AF216" s="35"/>
      <c r="AG216" s="35"/>
      <c r="AH216" s="35"/>
      <c r="AI216" s="35"/>
      <c r="AJ216" s="35"/>
      <c r="AK216" s="35"/>
      <c r="AL216" s="35"/>
      <c r="AM216" s="35"/>
      <c r="AN216" s="35"/>
      <c r="AO216" s="35"/>
      <c r="AP216" s="35"/>
      <c r="AQ216" s="35"/>
      <c r="AR216" s="35"/>
      <c r="AS216" s="35"/>
      <c r="AT216" s="35"/>
      <c r="AU216" s="35"/>
      <c r="AV216" s="35"/>
      <c r="AW216" s="35"/>
      <c r="AX216" s="35"/>
      <c r="AY216" s="35"/>
      <c r="AZ216" s="35"/>
      <c r="BA216" s="35"/>
      <c r="BB216" s="35"/>
      <c r="BC216" s="35"/>
      <c r="BD216" s="35"/>
      <c r="BE216" s="35"/>
      <c r="BF216" s="35"/>
      <c r="BG216" s="35"/>
      <c r="BH216" s="35"/>
      <c r="BI216" s="35"/>
      <c r="BJ216" s="35"/>
      <c r="BK216" s="35"/>
      <c r="BL216" s="35"/>
      <c r="BM216" s="35"/>
      <c r="BN216" s="35"/>
      <c r="BO216" s="35"/>
      <c r="BP216" s="35"/>
      <c r="BQ216" s="35"/>
    </row>
    <row r="217" spans="2:69" ht="15.75" customHeight="1">
      <c r="B217" s="35"/>
      <c r="C217" s="35"/>
      <c r="D217" s="35"/>
      <c r="E217" s="35"/>
      <c r="F217" s="35"/>
      <c r="G217" s="35"/>
      <c r="H217" s="35"/>
      <c r="I217" s="35"/>
      <c r="J217" s="35"/>
      <c r="K217" s="66"/>
      <c r="L217" s="35"/>
      <c r="M217" s="35"/>
      <c r="N217" s="35"/>
      <c r="O217" s="35"/>
      <c r="P217" s="35"/>
      <c r="Q217" s="35"/>
      <c r="R217" s="35"/>
      <c r="S217" s="71"/>
      <c r="T217" s="71"/>
      <c r="U217" s="71"/>
      <c r="V217" s="71"/>
      <c r="W217" s="71"/>
      <c r="X217" s="35"/>
      <c r="Y217" s="35"/>
      <c r="Z217" s="35"/>
      <c r="AA217" s="35"/>
      <c r="AB217" s="35"/>
      <c r="AC217" s="35"/>
      <c r="AD217" s="35"/>
      <c r="AE217" s="35"/>
      <c r="AF217" s="35"/>
      <c r="AG217" s="35"/>
      <c r="AH217" s="35"/>
      <c r="AI217" s="35"/>
      <c r="AJ217" s="35"/>
      <c r="AK217" s="35"/>
      <c r="AL217" s="35"/>
      <c r="AM217" s="35"/>
      <c r="AN217" s="35"/>
      <c r="AO217" s="35"/>
      <c r="AP217" s="35"/>
      <c r="AQ217" s="35"/>
      <c r="AR217" s="35"/>
      <c r="AS217" s="35"/>
      <c r="AT217" s="35"/>
      <c r="AU217" s="35"/>
      <c r="AV217" s="35"/>
      <c r="AW217" s="35"/>
      <c r="AX217" s="35"/>
      <c r="AY217" s="35"/>
      <c r="AZ217" s="35"/>
      <c r="BA217" s="35"/>
      <c r="BB217" s="35"/>
      <c r="BC217" s="35"/>
      <c r="BD217" s="35"/>
      <c r="BE217" s="35"/>
      <c r="BF217" s="35"/>
      <c r="BG217" s="35"/>
      <c r="BH217" s="35"/>
      <c r="BI217" s="35"/>
      <c r="BJ217" s="35"/>
      <c r="BK217" s="35"/>
      <c r="BL217" s="35"/>
      <c r="BM217" s="35"/>
      <c r="BN217" s="35"/>
      <c r="BO217" s="35"/>
      <c r="BP217" s="35"/>
      <c r="BQ217" s="35"/>
    </row>
    <row r="218" spans="2:69" ht="15.75" customHeight="1">
      <c r="B218" s="35"/>
      <c r="C218" s="35"/>
      <c r="D218" s="35"/>
      <c r="E218" s="35"/>
      <c r="F218" s="35"/>
      <c r="G218" s="35"/>
      <c r="H218" s="35"/>
      <c r="I218" s="35"/>
      <c r="J218" s="35"/>
      <c r="K218" s="66"/>
      <c r="L218" s="35"/>
      <c r="M218" s="35"/>
      <c r="N218" s="35"/>
      <c r="O218" s="35"/>
      <c r="P218" s="35"/>
      <c r="Q218" s="35"/>
      <c r="R218" s="35"/>
      <c r="S218" s="71"/>
      <c r="T218" s="71"/>
      <c r="U218" s="71"/>
      <c r="V218" s="71"/>
      <c r="W218" s="71"/>
      <c r="X218" s="35"/>
      <c r="Y218" s="35"/>
      <c r="Z218" s="35"/>
      <c r="AA218" s="35"/>
      <c r="AB218" s="35"/>
      <c r="AC218" s="35"/>
      <c r="AD218" s="35"/>
      <c r="AE218" s="35"/>
      <c r="AF218" s="35"/>
      <c r="AG218" s="35"/>
      <c r="AH218" s="35"/>
      <c r="AI218" s="35"/>
      <c r="AJ218" s="35"/>
      <c r="AK218" s="35"/>
      <c r="AL218" s="35"/>
      <c r="AM218" s="35"/>
      <c r="AN218" s="35"/>
      <c r="AO218" s="35"/>
      <c r="AP218" s="35"/>
      <c r="AQ218" s="35"/>
      <c r="AR218" s="35"/>
      <c r="AS218" s="35"/>
      <c r="AT218" s="35"/>
      <c r="AU218" s="35"/>
      <c r="AV218" s="35"/>
      <c r="AW218" s="35"/>
      <c r="AX218" s="35"/>
      <c r="AY218" s="35"/>
      <c r="AZ218" s="35"/>
      <c r="BA218" s="35"/>
      <c r="BB218" s="35"/>
      <c r="BC218" s="35"/>
      <c r="BD218" s="35"/>
      <c r="BE218" s="35"/>
      <c r="BF218" s="35"/>
      <c r="BG218" s="35"/>
      <c r="BH218" s="35"/>
      <c r="BI218" s="35"/>
      <c r="BJ218" s="35"/>
      <c r="BK218" s="35"/>
      <c r="BL218" s="35"/>
      <c r="BM218" s="35"/>
      <c r="BN218" s="35"/>
      <c r="BO218" s="35"/>
      <c r="BP218" s="35"/>
      <c r="BQ218" s="35"/>
    </row>
    <row r="219" spans="2:69" ht="15.75" customHeight="1">
      <c r="B219" s="35"/>
      <c r="C219" s="35"/>
      <c r="D219" s="35"/>
      <c r="E219" s="35"/>
      <c r="F219" s="35"/>
      <c r="G219" s="35"/>
      <c r="H219" s="35"/>
      <c r="I219" s="35"/>
      <c r="J219" s="35"/>
      <c r="K219" s="66"/>
      <c r="L219" s="35"/>
      <c r="M219" s="35"/>
      <c r="N219" s="35"/>
      <c r="O219" s="35"/>
      <c r="P219" s="35"/>
      <c r="Q219" s="35"/>
      <c r="R219" s="35"/>
      <c r="S219" s="71"/>
      <c r="T219" s="71"/>
      <c r="U219" s="71"/>
      <c r="V219" s="71"/>
      <c r="W219" s="71"/>
      <c r="X219" s="35"/>
      <c r="Y219" s="35"/>
      <c r="Z219" s="35"/>
      <c r="AA219" s="35"/>
      <c r="AB219" s="35"/>
      <c r="AC219" s="35"/>
      <c r="AD219" s="35"/>
      <c r="AE219" s="35"/>
      <c r="AF219" s="35"/>
      <c r="AG219" s="35"/>
      <c r="AH219" s="35"/>
      <c r="AI219" s="35"/>
      <c r="AJ219" s="35"/>
      <c r="AK219" s="35"/>
      <c r="AL219" s="35"/>
      <c r="AM219" s="35"/>
      <c r="AN219" s="35"/>
      <c r="AO219" s="35"/>
      <c r="AP219" s="35"/>
      <c r="AQ219" s="35"/>
      <c r="AR219" s="35"/>
      <c r="AS219" s="35"/>
      <c r="AT219" s="35"/>
      <c r="AU219" s="35"/>
      <c r="AV219" s="35"/>
      <c r="AW219" s="35"/>
      <c r="AX219" s="35"/>
      <c r="AY219" s="35"/>
      <c r="AZ219" s="35"/>
      <c r="BA219" s="35"/>
      <c r="BB219" s="35"/>
      <c r="BC219" s="35"/>
      <c r="BD219" s="35"/>
      <c r="BE219" s="35"/>
      <c r="BF219" s="35"/>
      <c r="BG219" s="35"/>
      <c r="BH219" s="35"/>
      <c r="BI219" s="35"/>
      <c r="BJ219" s="35"/>
      <c r="BK219" s="35"/>
      <c r="BL219" s="35"/>
      <c r="BM219" s="35"/>
      <c r="BN219" s="35"/>
      <c r="BO219" s="35"/>
      <c r="BP219" s="35"/>
      <c r="BQ219" s="35"/>
    </row>
    <row r="220" spans="2:69" ht="15.75" customHeight="1">
      <c r="B220" s="35"/>
      <c r="C220" s="35"/>
      <c r="D220" s="35"/>
      <c r="E220" s="35"/>
      <c r="F220" s="35"/>
      <c r="G220" s="35"/>
      <c r="H220" s="35"/>
      <c r="I220" s="35"/>
      <c r="J220" s="35"/>
      <c r="K220" s="66"/>
      <c r="L220" s="35"/>
      <c r="M220" s="35"/>
      <c r="N220" s="35"/>
      <c r="O220" s="35"/>
      <c r="P220" s="35"/>
      <c r="Q220" s="35"/>
      <c r="R220" s="35"/>
      <c r="S220" s="71"/>
      <c r="T220" s="71"/>
      <c r="U220" s="71"/>
      <c r="V220" s="71"/>
      <c r="W220" s="71"/>
      <c r="X220" s="35"/>
      <c r="Y220" s="35"/>
      <c r="Z220" s="35"/>
      <c r="AA220" s="35"/>
      <c r="AB220" s="35"/>
      <c r="AC220" s="35"/>
      <c r="AD220" s="35"/>
      <c r="AE220" s="35"/>
      <c r="AF220" s="35"/>
      <c r="AG220" s="35"/>
      <c r="AH220" s="35"/>
      <c r="AI220" s="35"/>
      <c r="AJ220" s="35"/>
      <c r="AK220" s="35"/>
      <c r="AL220" s="35"/>
      <c r="AM220" s="35"/>
      <c r="AN220" s="35"/>
      <c r="AO220" s="35"/>
      <c r="AP220" s="35"/>
      <c r="AQ220" s="35"/>
      <c r="AR220" s="35"/>
      <c r="AS220" s="35"/>
      <c r="AT220" s="35"/>
      <c r="AU220" s="35"/>
      <c r="AV220" s="35"/>
      <c r="AW220" s="35"/>
      <c r="AX220" s="35"/>
      <c r="AY220" s="35"/>
      <c r="AZ220" s="35"/>
      <c r="BA220" s="35"/>
      <c r="BB220" s="35"/>
      <c r="BC220" s="35"/>
      <c r="BD220" s="35"/>
      <c r="BE220" s="35"/>
      <c r="BF220" s="35"/>
      <c r="BG220" s="35"/>
      <c r="BH220" s="35"/>
      <c r="BI220" s="35"/>
      <c r="BJ220" s="35"/>
      <c r="BK220" s="35"/>
      <c r="BL220" s="35"/>
      <c r="BM220" s="35"/>
      <c r="BN220" s="35"/>
      <c r="BO220" s="35"/>
      <c r="BP220" s="35"/>
      <c r="BQ220" s="35"/>
    </row>
    <row r="221" spans="2:69" ht="15.75" customHeight="1">
      <c r="B221" s="35"/>
      <c r="C221" s="35"/>
      <c r="D221" s="35"/>
      <c r="E221" s="35"/>
      <c r="F221" s="35"/>
      <c r="G221" s="35"/>
      <c r="H221" s="35"/>
      <c r="I221" s="35"/>
      <c r="J221" s="35"/>
      <c r="K221" s="66"/>
      <c r="L221" s="35"/>
      <c r="M221" s="35"/>
      <c r="N221" s="35"/>
      <c r="O221" s="35"/>
      <c r="P221" s="35"/>
      <c r="Q221" s="35"/>
      <c r="R221" s="35"/>
      <c r="S221" s="71"/>
      <c r="T221" s="71"/>
      <c r="U221" s="71"/>
      <c r="V221" s="71"/>
      <c r="W221" s="71"/>
      <c r="X221" s="35"/>
      <c r="Y221" s="35"/>
      <c r="Z221" s="35"/>
      <c r="AA221" s="35"/>
      <c r="AB221" s="35"/>
      <c r="AC221" s="35"/>
      <c r="AD221" s="35"/>
      <c r="AE221" s="35"/>
      <c r="AF221" s="35"/>
      <c r="AG221" s="35"/>
      <c r="AH221" s="35"/>
      <c r="AI221" s="35"/>
      <c r="AJ221" s="35"/>
      <c r="AK221" s="35"/>
      <c r="AL221" s="35"/>
      <c r="AM221" s="35"/>
      <c r="AN221" s="35"/>
      <c r="AO221" s="35"/>
      <c r="AP221" s="35"/>
      <c r="AQ221" s="35"/>
      <c r="AR221" s="35"/>
      <c r="AS221" s="35"/>
      <c r="AT221" s="35"/>
      <c r="AU221" s="35"/>
      <c r="AV221" s="35"/>
      <c r="AW221" s="35"/>
      <c r="AX221" s="35"/>
      <c r="AY221" s="35"/>
      <c r="AZ221" s="35"/>
      <c r="BA221" s="35"/>
      <c r="BB221" s="35"/>
      <c r="BC221" s="35"/>
      <c r="BD221" s="35"/>
      <c r="BE221" s="35"/>
      <c r="BF221" s="35"/>
      <c r="BG221" s="35"/>
      <c r="BH221" s="35"/>
      <c r="BI221" s="35"/>
      <c r="BJ221" s="35"/>
      <c r="BK221" s="35"/>
      <c r="BL221" s="35"/>
      <c r="BM221" s="35"/>
      <c r="BN221" s="35"/>
      <c r="BO221" s="35"/>
      <c r="BP221" s="35"/>
      <c r="BQ221" s="35"/>
    </row>
    <row r="222" spans="2:69" ht="15.75" customHeight="1">
      <c r="B222" s="35"/>
      <c r="C222" s="35"/>
      <c r="D222" s="35"/>
      <c r="E222" s="35"/>
      <c r="F222" s="35"/>
      <c r="G222" s="35"/>
      <c r="H222" s="35"/>
      <c r="I222" s="35"/>
      <c r="J222" s="35"/>
      <c r="K222" s="66"/>
      <c r="L222" s="35"/>
      <c r="M222" s="35"/>
      <c r="N222" s="35"/>
      <c r="O222" s="35"/>
      <c r="P222" s="35"/>
      <c r="Q222" s="35"/>
      <c r="R222" s="35"/>
      <c r="S222" s="71"/>
      <c r="T222" s="71"/>
      <c r="U222" s="71"/>
      <c r="V222" s="71"/>
      <c r="W222" s="71"/>
      <c r="X222" s="35"/>
      <c r="Y222" s="35"/>
      <c r="Z222" s="35"/>
      <c r="AA222" s="35"/>
      <c r="AB222" s="35"/>
      <c r="AC222" s="35"/>
      <c r="AD222" s="35"/>
      <c r="AE222" s="35"/>
      <c r="AF222" s="35"/>
      <c r="AG222" s="35"/>
      <c r="AH222" s="35"/>
      <c r="AI222" s="35"/>
      <c r="AJ222" s="35"/>
      <c r="AK222" s="35"/>
      <c r="AL222" s="35"/>
      <c r="AM222" s="35"/>
      <c r="AN222" s="35"/>
      <c r="AO222" s="35"/>
      <c r="AP222" s="35"/>
      <c r="AQ222" s="35"/>
      <c r="AR222" s="35"/>
      <c r="AS222" s="35"/>
      <c r="AT222" s="35"/>
      <c r="AU222" s="35"/>
      <c r="AV222" s="35"/>
      <c r="AW222" s="35"/>
      <c r="AX222" s="35"/>
      <c r="AY222" s="35"/>
      <c r="AZ222" s="35"/>
      <c r="BA222" s="35"/>
      <c r="BB222" s="35"/>
      <c r="BC222" s="35"/>
      <c r="BD222" s="35"/>
      <c r="BE222" s="35"/>
      <c r="BF222" s="35"/>
      <c r="BG222" s="35"/>
      <c r="BH222" s="35"/>
      <c r="BI222" s="35"/>
      <c r="BJ222" s="35"/>
      <c r="BK222" s="35"/>
      <c r="BL222" s="35"/>
      <c r="BM222" s="35"/>
      <c r="BN222" s="35"/>
      <c r="BO222" s="35"/>
      <c r="BP222" s="35"/>
      <c r="BQ222" s="35"/>
    </row>
    <row r="223" spans="2:69" ht="15.75" customHeight="1">
      <c r="B223" s="35"/>
      <c r="C223" s="35"/>
      <c r="D223" s="35"/>
      <c r="E223" s="35"/>
      <c r="F223" s="35"/>
      <c r="G223" s="35"/>
      <c r="H223" s="35"/>
      <c r="I223" s="35"/>
      <c r="J223" s="35"/>
      <c r="K223" s="66"/>
      <c r="L223" s="35"/>
      <c r="M223" s="35"/>
      <c r="N223" s="35"/>
      <c r="O223" s="35"/>
      <c r="P223" s="35"/>
      <c r="Q223" s="35"/>
      <c r="R223" s="35"/>
      <c r="S223" s="71"/>
      <c r="T223" s="71"/>
      <c r="U223" s="71"/>
      <c r="V223" s="71"/>
      <c r="W223" s="71"/>
      <c r="X223" s="35"/>
      <c r="Y223" s="35"/>
      <c r="Z223" s="35"/>
      <c r="AA223" s="35"/>
      <c r="AB223" s="35"/>
      <c r="AC223" s="35"/>
      <c r="AD223" s="35"/>
      <c r="AE223" s="35"/>
      <c r="AF223" s="35"/>
      <c r="AG223" s="35"/>
      <c r="AH223" s="35"/>
      <c r="AI223" s="35"/>
      <c r="AJ223" s="35"/>
      <c r="AK223" s="35"/>
      <c r="AL223" s="35"/>
      <c r="AM223" s="35"/>
      <c r="AN223" s="35"/>
      <c r="AO223" s="35"/>
      <c r="AP223" s="35"/>
      <c r="AQ223" s="35"/>
      <c r="AR223" s="35"/>
      <c r="AS223" s="35"/>
      <c r="AT223" s="35"/>
      <c r="AU223" s="35"/>
      <c r="AV223" s="35"/>
      <c r="AW223" s="35"/>
      <c r="AX223" s="35"/>
      <c r="AY223" s="35"/>
      <c r="AZ223" s="35"/>
      <c r="BA223" s="35"/>
      <c r="BB223" s="35"/>
      <c r="BC223" s="35"/>
      <c r="BD223" s="35"/>
      <c r="BE223" s="35"/>
      <c r="BF223" s="35"/>
      <c r="BG223" s="35"/>
      <c r="BH223" s="35"/>
      <c r="BI223" s="35"/>
      <c r="BJ223" s="35"/>
      <c r="BK223" s="35"/>
      <c r="BL223" s="35"/>
      <c r="BM223" s="35"/>
      <c r="BN223" s="35"/>
      <c r="BO223" s="35"/>
      <c r="BP223" s="35"/>
      <c r="BQ223" s="35"/>
    </row>
    <row r="224" spans="2:69" ht="15.75" customHeight="1">
      <c r="B224" s="35"/>
      <c r="C224" s="35"/>
      <c r="D224" s="35"/>
      <c r="E224" s="35"/>
      <c r="F224" s="35"/>
      <c r="G224" s="35"/>
      <c r="H224" s="35"/>
      <c r="I224" s="35"/>
      <c r="J224" s="35"/>
      <c r="K224" s="66"/>
      <c r="L224" s="35"/>
      <c r="M224" s="35"/>
      <c r="N224" s="35"/>
      <c r="O224" s="35"/>
      <c r="P224" s="35"/>
      <c r="Q224" s="35"/>
      <c r="R224" s="35"/>
      <c r="S224" s="71"/>
      <c r="T224" s="71"/>
      <c r="U224" s="71"/>
      <c r="V224" s="71"/>
      <c r="W224" s="71"/>
      <c r="X224" s="35"/>
      <c r="Y224" s="35"/>
      <c r="Z224" s="35"/>
      <c r="AA224" s="35"/>
      <c r="AB224" s="35"/>
      <c r="AC224" s="35"/>
      <c r="AD224" s="35"/>
      <c r="AE224" s="35"/>
      <c r="AF224" s="35"/>
      <c r="AG224" s="35"/>
      <c r="AH224" s="35"/>
      <c r="AI224" s="35"/>
      <c r="AJ224" s="35"/>
      <c r="AK224" s="35"/>
      <c r="AL224" s="35"/>
      <c r="AM224" s="35"/>
      <c r="AN224" s="35"/>
      <c r="AO224" s="35"/>
      <c r="AP224" s="35"/>
      <c r="AQ224" s="35"/>
      <c r="AR224" s="35"/>
      <c r="AS224" s="35"/>
      <c r="AT224" s="35"/>
      <c r="AU224" s="35"/>
      <c r="AV224" s="35"/>
      <c r="AW224" s="35"/>
      <c r="AX224" s="35"/>
      <c r="AY224" s="35"/>
      <c r="AZ224" s="35"/>
      <c r="BA224" s="35"/>
      <c r="BB224" s="35"/>
      <c r="BC224" s="35"/>
      <c r="BD224" s="35"/>
      <c r="BE224" s="35"/>
      <c r="BF224" s="35"/>
      <c r="BG224" s="35"/>
      <c r="BH224" s="35"/>
      <c r="BI224" s="35"/>
      <c r="BJ224" s="35"/>
      <c r="BK224" s="35"/>
      <c r="BL224" s="35"/>
      <c r="BM224" s="35"/>
      <c r="BN224" s="35"/>
      <c r="BO224" s="35"/>
      <c r="BP224" s="35"/>
      <c r="BQ224" s="35"/>
    </row>
    <row r="225" spans="2:69" ht="15.75" customHeight="1">
      <c r="B225" s="35"/>
      <c r="C225" s="35"/>
      <c r="D225" s="35"/>
      <c r="E225" s="35"/>
      <c r="F225" s="35"/>
      <c r="G225" s="35"/>
      <c r="H225" s="35"/>
      <c r="I225" s="35"/>
      <c r="J225" s="35"/>
      <c r="K225" s="66"/>
      <c r="L225" s="35"/>
      <c r="M225" s="35"/>
      <c r="N225" s="35"/>
      <c r="O225" s="35"/>
      <c r="P225" s="35"/>
      <c r="Q225" s="35"/>
      <c r="R225" s="35"/>
      <c r="S225" s="71"/>
      <c r="T225" s="71"/>
      <c r="U225" s="71"/>
      <c r="V225" s="71"/>
      <c r="W225" s="71"/>
      <c r="X225" s="35"/>
      <c r="Y225" s="35"/>
      <c r="Z225" s="35"/>
      <c r="AA225" s="35"/>
      <c r="AB225" s="35"/>
      <c r="AC225" s="35"/>
      <c r="AD225" s="35"/>
      <c r="AE225" s="35"/>
      <c r="AF225" s="35"/>
      <c r="AG225" s="35"/>
      <c r="AH225" s="35"/>
      <c r="AI225" s="35"/>
      <c r="AJ225" s="35"/>
      <c r="AK225" s="35"/>
      <c r="AL225" s="35"/>
      <c r="AM225" s="35"/>
      <c r="AN225" s="35"/>
      <c r="AO225" s="35"/>
      <c r="AP225" s="35"/>
      <c r="AQ225" s="35"/>
      <c r="AR225" s="35"/>
      <c r="AS225" s="35"/>
      <c r="AT225" s="35"/>
      <c r="AU225" s="35"/>
      <c r="AV225" s="35"/>
      <c r="AW225" s="35"/>
      <c r="AX225" s="35"/>
      <c r="AY225" s="35"/>
      <c r="AZ225" s="35"/>
      <c r="BA225" s="35"/>
      <c r="BB225" s="35"/>
      <c r="BC225" s="35"/>
      <c r="BD225" s="35"/>
      <c r="BE225" s="35"/>
      <c r="BF225" s="35"/>
      <c r="BG225" s="35"/>
      <c r="BH225" s="35"/>
      <c r="BI225" s="35"/>
      <c r="BJ225" s="35"/>
      <c r="BK225" s="35"/>
      <c r="BL225" s="35"/>
      <c r="BM225" s="35"/>
      <c r="BN225" s="35"/>
      <c r="BO225" s="35"/>
      <c r="BP225" s="35"/>
      <c r="BQ225" s="35"/>
    </row>
    <row r="226" spans="2:69" ht="15.75" customHeight="1">
      <c r="B226" s="35"/>
      <c r="C226" s="35"/>
      <c r="D226" s="35"/>
      <c r="E226" s="35"/>
      <c r="F226" s="35"/>
      <c r="G226" s="35"/>
      <c r="H226" s="35"/>
      <c r="I226" s="35"/>
      <c r="J226" s="35"/>
      <c r="K226" s="66"/>
      <c r="L226" s="35"/>
      <c r="M226" s="35"/>
      <c r="N226" s="35"/>
      <c r="O226" s="35"/>
      <c r="P226" s="35"/>
      <c r="Q226" s="35"/>
      <c r="R226" s="35"/>
      <c r="S226" s="71"/>
      <c r="T226" s="71"/>
      <c r="U226" s="71"/>
      <c r="V226" s="71"/>
      <c r="W226" s="71"/>
      <c r="X226" s="35"/>
      <c r="Y226" s="35"/>
      <c r="Z226" s="35"/>
      <c r="AA226" s="35"/>
      <c r="AB226" s="35"/>
      <c r="AC226" s="35"/>
      <c r="AD226" s="35"/>
      <c r="AE226" s="35"/>
      <c r="AF226" s="35"/>
      <c r="AG226" s="35"/>
      <c r="AH226" s="35"/>
      <c r="AI226" s="35"/>
      <c r="AJ226" s="35"/>
      <c r="AK226" s="35"/>
      <c r="AL226" s="35"/>
      <c r="AM226" s="35"/>
      <c r="AN226" s="35"/>
      <c r="AO226" s="35"/>
      <c r="AP226" s="35"/>
      <c r="AQ226" s="35"/>
      <c r="AR226" s="35"/>
      <c r="AS226" s="35"/>
      <c r="AT226" s="35"/>
      <c r="AU226" s="35"/>
      <c r="AV226" s="35"/>
      <c r="AW226" s="35"/>
      <c r="AX226" s="35"/>
      <c r="AY226" s="35"/>
      <c r="AZ226" s="35"/>
      <c r="BA226" s="35"/>
      <c r="BB226" s="35"/>
      <c r="BC226" s="35"/>
      <c r="BD226" s="35"/>
      <c r="BE226" s="35"/>
      <c r="BF226" s="35"/>
      <c r="BG226" s="35"/>
      <c r="BH226" s="35"/>
      <c r="BI226" s="35"/>
      <c r="BJ226" s="35"/>
      <c r="BK226" s="35"/>
      <c r="BL226" s="35"/>
      <c r="BM226" s="35"/>
      <c r="BN226" s="35"/>
      <c r="BO226" s="35"/>
      <c r="BP226" s="35"/>
      <c r="BQ226" s="35"/>
    </row>
    <row r="227" spans="2:69" ht="15.75" customHeight="1">
      <c r="B227" s="35"/>
      <c r="C227" s="35"/>
      <c r="D227" s="35"/>
      <c r="E227" s="35"/>
      <c r="F227" s="35"/>
      <c r="G227" s="35"/>
      <c r="H227" s="35"/>
      <c r="I227" s="35"/>
      <c r="J227" s="35"/>
      <c r="K227" s="66"/>
      <c r="L227" s="35"/>
      <c r="M227" s="35"/>
      <c r="N227" s="35"/>
      <c r="O227" s="35"/>
      <c r="P227" s="35"/>
      <c r="Q227" s="35"/>
      <c r="R227" s="35"/>
      <c r="S227" s="71"/>
      <c r="T227" s="71"/>
      <c r="U227" s="71"/>
      <c r="V227" s="71"/>
      <c r="W227" s="71"/>
      <c r="X227" s="35"/>
      <c r="Y227" s="35"/>
      <c r="Z227" s="35"/>
      <c r="AA227" s="35"/>
      <c r="AB227" s="35"/>
      <c r="AC227" s="35"/>
      <c r="AD227" s="35"/>
      <c r="AE227" s="35"/>
      <c r="AF227" s="35"/>
      <c r="AG227" s="35"/>
      <c r="AH227" s="35"/>
      <c r="AI227" s="35"/>
      <c r="AJ227" s="35"/>
      <c r="AK227" s="35"/>
      <c r="AL227" s="35"/>
      <c r="AM227" s="35"/>
      <c r="AN227" s="35"/>
      <c r="AO227" s="35"/>
      <c r="AP227" s="35"/>
      <c r="AQ227" s="35"/>
      <c r="AR227" s="35"/>
      <c r="AS227" s="35"/>
      <c r="AT227" s="35"/>
      <c r="AU227" s="35"/>
      <c r="AV227" s="35"/>
      <c r="AW227" s="35"/>
      <c r="AX227" s="35"/>
      <c r="AY227" s="35"/>
      <c r="AZ227" s="35"/>
      <c r="BA227" s="35"/>
      <c r="BB227" s="35"/>
      <c r="BC227" s="35"/>
      <c r="BD227" s="35"/>
      <c r="BE227" s="35"/>
      <c r="BF227" s="35"/>
      <c r="BG227" s="35"/>
      <c r="BH227" s="35"/>
      <c r="BI227" s="35"/>
      <c r="BJ227" s="35"/>
      <c r="BK227" s="35"/>
      <c r="BL227" s="35"/>
      <c r="BM227" s="35"/>
      <c r="BN227" s="35"/>
      <c r="BO227" s="35"/>
      <c r="BP227" s="35"/>
      <c r="BQ227" s="35"/>
    </row>
    <row r="228" spans="2:69" ht="15.75" customHeight="1">
      <c r="B228" s="35"/>
      <c r="C228" s="35"/>
      <c r="D228" s="35"/>
      <c r="E228" s="35"/>
      <c r="F228" s="35"/>
      <c r="G228" s="35"/>
      <c r="H228" s="35"/>
      <c r="I228" s="35"/>
      <c r="J228" s="35"/>
      <c r="K228" s="66"/>
      <c r="L228" s="35"/>
      <c r="M228" s="35"/>
      <c r="N228" s="35"/>
      <c r="O228" s="35"/>
      <c r="P228" s="35"/>
      <c r="Q228" s="35"/>
      <c r="R228" s="35"/>
      <c r="S228" s="71"/>
      <c r="T228" s="71"/>
      <c r="U228" s="71"/>
      <c r="V228" s="71"/>
      <c r="W228" s="71"/>
      <c r="X228" s="35"/>
      <c r="Y228" s="35"/>
      <c r="Z228" s="35"/>
      <c r="AA228" s="35"/>
      <c r="AB228" s="35"/>
      <c r="AC228" s="35"/>
      <c r="AD228" s="35"/>
      <c r="AE228" s="35"/>
      <c r="AF228" s="35"/>
      <c r="AG228" s="35"/>
      <c r="AH228" s="35"/>
      <c r="AI228" s="35"/>
      <c r="AJ228" s="35"/>
      <c r="AK228" s="35"/>
      <c r="AL228" s="35"/>
      <c r="AM228" s="35"/>
      <c r="AN228" s="35"/>
      <c r="AO228" s="35"/>
      <c r="AP228" s="35"/>
      <c r="AQ228" s="35"/>
      <c r="AR228" s="35"/>
      <c r="AS228" s="35"/>
      <c r="AT228" s="35"/>
      <c r="AU228" s="35"/>
      <c r="AV228" s="35"/>
      <c r="AW228" s="35"/>
      <c r="AX228" s="35"/>
      <c r="AY228" s="35"/>
      <c r="AZ228" s="35"/>
      <c r="BA228" s="35"/>
      <c r="BB228" s="35"/>
      <c r="BC228" s="35"/>
      <c r="BD228" s="35"/>
      <c r="BE228" s="35"/>
      <c r="BF228" s="35"/>
      <c r="BG228" s="35"/>
      <c r="BH228" s="35"/>
      <c r="BI228" s="35"/>
      <c r="BJ228" s="35"/>
      <c r="BK228" s="35"/>
      <c r="BL228" s="35"/>
      <c r="BM228" s="35"/>
      <c r="BN228" s="35"/>
      <c r="BO228" s="35"/>
      <c r="BP228" s="35"/>
      <c r="BQ228" s="35"/>
    </row>
    <row r="229" spans="2:69" ht="15.75" customHeight="1">
      <c r="B229" s="35"/>
      <c r="C229" s="35"/>
      <c r="D229" s="35"/>
      <c r="E229" s="35"/>
      <c r="F229" s="35"/>
      <c r="G229" s="35"/>
      <c r="H229" s="35"/>
      <c r="I229" s="35"/>
      <c r="J229" s="35"/>
      <c r="K229" s="66"/>
      <c r="L229" s="35"/>
      <c r="M229" s="35"/>
      <c r="N229" s="35"/>
      <c r="O229" s="35"/>
      <c r="P229" s="35"/>
      <c r="Q229" s="35"/>
      <c r="R229" s="35"/>
      <c r="S229" s="71"/>
      <c r="T229" s="71"/>
      <c r="U229" s="71"/>
      <c r="V229" s="71"/>
      <c r="W229" s="71"/>
      <c r="X229" s="35"/>
      <c r="Y229" s="35"/>
      <c r="Z229" s="35"/>
      <c r="AA229" s="35"/>
      <c r="AB229" s="35"/>
      <c r="AC229" s="35"/>
      <c r="AD229" s="35"/>
      <c r="AE229" s="35"/>
      <c r="AF229" s="35"/>
      <c r="AG229" s="35"/>
      <c r="AH229" s="35"/>
      <c r="AI229" s="35"/>
      <c r="AJ229" s="35"/>
      <c r="AK229" s="35"/>
      <c r="AL229" s="35"/>
      <c r="AM229" s="35"/>
      <c r="AN229" s="35"/>
      <c r="AO229" s="35"/>
      <c r="AP229" s="35"/>
      <c r="AQ229" s="35"/>
      <c r="AR229" s="35"/>
      <c r="AS229" s="35"/>
      <c r="AT229" s="35"/>
      <c r="AU229" s="35"/>
      <c r="AV229" s="35"/>
      <c r="AW229" s="35"/>
      <c r="AX229" s="35"/>
      <c r="AY229" s="35"/>
      <c r="AZ229" s="35"/>
      <c r="BA229" s="35"/>
      <c r="BB229" s="35"/>
      <c r="BC229" s="35"/>
      <c r="BD229" s="35"/>
      <c r="BE229" s="35"/>
      <c r="BF229" s="35"/>
      <c r="BG229" s="35"/>
      <c r="BH229" s="35"/>
      <c r="BI229" s="35"/>
      <c r="BJ229" s="35"/>
      <c r="BK229" s="35"/>
      <c r="BL229" s="35"/>
      <c r="BM229" s="35"/>
      <c r="BN229" s="35"/>
      <c r="BO229" s="35"/>
      <c r="BP229" s="35"/>
      <c r="BQ229" s="35"/>
    </row>
    <row r="230" spans="2:69" ht="15.75" customHeight="1">
      <c r="B230" s="35"/>
      <c r="C230" s="35"/>
      <c r="D230" s="35"/>
      <c r="E230" s="35"/>
      <c r="F230" s="35"/>
      <c r="G230" s="35"/>
      <c r="H230" s="35"/>
      <c r="I230" s="35"/>
      <c r="J230" s="35"/>
      <c r="K230" s="66"/>
      <c r="L230" s="35"/>
      <c r="M230" s="35"/>
      <c r="N230" s="35"/>
      <c r="O230" s="35"/>
      <c r="P230" s="35"/>
      <c r="Q230" s="35"/>
      <c r="R230" s="35"/>
      <c r="S230" s="71"/>
      <c r="T230" s="71"/>
      <c r="U230" s="71"/>
      <c r="V230" s="71"/>
      <c r="W230" s="71"/>
      <c r="X230" s="35"/>
      <c r="Y230" s="35"/>
      <c r="Z230" s="35"/>
      <c r="AA230" s="35"/>
      <c r="AB230" s="35"/>
      <c r="AC230" s="35"/>
      <c r="AD230" s="35"/>
      <c r="AE230" s="35"/>
      <c r="AF230" s="35"/>
      <c r="AG230" s="35"/>
      <c r="AH230" s="35"/>
      <c r="AI230" s="35"/>
      <c r="AJ230" s="35"/>
      <c r="AK230" s="35"/>
      <c r="AL230" s="35"/>
      <c r="AM230" s="35"/>
      <c r="AN230" s="35"/>
      <c r="AO230" s="35"/>
      <c r="AP230" s="35"/>
      <c r="AQ230" s="35"/>
      <c r="AR230" s="35"/>
      <c r="AS230" s="35"/>
      <c r="AT230" s="35"/>
      <c r="AU230" s="35"/>
      <c r="AV230" s="35"/>
      <c r="AW230" s="35"/>
      <c r="AX230" s="35"/>
      <c r="AY230" s="35"/>
      <c r="AZ230" s="35"/>
      <c r="BA230" s="35"/>
      <c r="BB230" s="35"/>
      <c r="BC230" s="35"/>
      <c r="BD230" s="35"/>
      <c r="BE230" s="35"/>
      <c r="BF230" s="35"/>
      <c r="BG230" s="35"/>
      <c r="BH230" s="35"/>
      <c r="BI230" s="35"/>
      <c r="BJ230" s="35"/>
      <c r="BK230" s="35"/>
      <c r="BL230" s="35"/>
      <c r="BM230" s="35"/>
      <c r="BN230" s="35"/>
      <c r="BO230" s="35"/>
      <c r="BP230" s="35"/>
      <c r="BQ230" s="35"/>
    </row>
    <row r="231" spans="2:69" ht="15.75" customHeight="1">
      <c r="B231" s="35"/>
      <c r="C231" s="35"/>
      <c r="D231" s="35"/>
      <c r="E231" s="35"/>
      <c r="F231" s="35"/>
      <c r="G231" s="35"/>
      <c r="H231" s="35"/>
      <c r="I231" s="35"/>
      <c r="J231" s="35"/>
      <c r="K231" s="66"/>
      <c r="L231" s="35"/>
      <c r="M231" s="35"/>
      <c r="N231" s="35"/>
      <c r="O231" s="35"/>
      <c r="P231" s="35"/>
      <c r="Q231" s="35"/>
      <c r="R231" s="35"/>
      <c r="S231" s="71"/>
      <c r="T231" s="71"/>
      <c r="U231" s="71"/>
      <c r="V231" s="71"/>
      <c r="W231" s="71"/>
      <c r="X231" s="35"/>
      <c r="Y231" s="35"/>
      <c r="Z231" s="35"/>
      <c r="AA231" s="35"/>
      <c r="AB231" s="35"/>
      <c r="AC231" s="35"/>
      <c r="AD231" s="35"/>
      <c r="AE231" s="35"/>
      <c r="AF231" s="35"/>
      <c r="AG231" s="35"/>
      <c r="AH231" s="35"/>
      <c r="AI231" s="35"/>
      <c r="AJ231" s="35"/>
      <c r="AK231" s="35"/>
      <c r="AL231" s="35"/>
      <c r="AM231" s="35"/>
      <c r="AN231" s="35"/>
      <c r="AO231" s="35"/>
      <c r="AP231" s="35"/>
      <c r="AQ231" s="35"/>
      <c r="AR231" s="35"/>
      <c r="AS231" s="35"/>
      <c r="AT231" s="35"/>
      <c r="AU231" s="35"/>
      <c r="AV231" s="35"/>
      <c r="AW231" s="35"/>
      <c r="AX231" s="35"/>
      <c r="AY231" s="35"/>
      <c r="AZ231" s="35"/>
      <c r="BA231" s="35"/>
      <c r="BB231" s="35"/>
      <c r="BC231" s="35"/>
      <c r="BD231" s="35"/>
      <c r="BE231" s="35"/>
      <c r="BF231" s="35"/>
      <c r="BG231" s="35"/>
      <c r="BH231" s="35"/>
      <c r="BI231" s="35"/>
      <c r="BJ231" s="35"/>
      <c r="BK231" s="35"/>
      <c r="BL231" s="35"/>
      <c r="BM231" s="35"/>
      <c r="BN231" s="35"/>
      <c r="BO231" s="35"/>
      <c r="BP231" s="35"/>
      <c r="BQ231" s="35"/>
    </row>
    <row r="232" spans="2:69" ht="15.75" customHeight="1">
      <c r="B232" s="35"/>
      <c r="C232" s="35"/>
      <c r="D232" s="35"/>
      <c r="E232" s="35"/>
      <c r="F232" s="35"/>
      <c r="G232" s="35"/>
      <c r="H232" s="35"/>
      <c r="I232" s="35"/>
      <c r="J232" s="35"/>
      <c r="K232" s="66"/>
      <c r="L232" s="35"/>
      <c r="M232" s="35"/>
      <c r="N232" s="35"/>
      <c r="O232" s="35"/>
      <c r="P232" s="35"/>
      <c r="Q232" s="35"/>
      <c r="R232" s="35"/>
      <c r="S232" s="71"/>
      <c r="T232" s="71"/>
      <c r="U232" s="71"/>
      <c r="V232" s="71"/>
      <c r="W232" s="71"/>
      <c r="X232" s="35"/>
      <c r="Y232" s="35"/>
      <c r="Z232" s="35"/>
      <c r="AA232" s="35"/>
      <c r="AB232" s="35"/>
      <c r="AC232" s="35"/>
      <c r="AD232" s="35"/>
      <c r="AE232" s="35"/>
      <c r="AF232" s="35"/>
      <c r="AG232" s="35"/>
      <c r="AH232" s="35"/>
      <c r="AI232" s="35"/>
      <c r="AJ232" s="35"/>
      <c r="AK232" s="35"/>
      <c r="AL232" s="35"/>
      <c r="AM232" s="35"/>
      <c r="AN232" s="35"/>
      <c r="AO232" s="35"/>
      <c r="AP232" s="35"/>
      <c r="AQ232" s="35"/>
      <c r="AR232" s="35"/>
      <c r="AS232" s="35"/>
      <c r="AT232" s="35"/>
      <c r="AU232" s="35"/>
      <c r="AV232" s="35"/>
      <c r="AW232" s="35"/>
      <c r="AX232" s="35"/>
      <c r="AY232" s="35"/>
      <c r="AZ232" s="35"/>
      <c r="BA232" s="35"/>
      <c r="BB232" s="35"/>
      <c r="BC232" s="35"/>
      <c r="BD232" s="35"/>
      <c r="BE232" s="35"/>
      <c r="BF232" s="35"/>
      <c r="BG232" s="35"/>
      <c r="BH232" s="35"/>
      <c r="BI232" s="35"/>
      <c r="BJ232" s="35"/>
      <c r="BK232" s="35"/>
      <c r="BL232" s="35"/>
      <c r="BM232" s="35"/>
      <c r="BN232" s="35"/>
      <c r="BO232" s="35"/>
      <c r="BP232" s="35"/>
      <c r="BQ232" s="35"/>
    </row>
    <row r="233" spans="2:69" ht="15.75" customHeight="1">
      <c r="B233" s="35"/>
      <c r="C233" s="35"/>
      <c r="D233" s="35"/>
      <c r="E233" s="35"/>
      <c r="F233" s="35"/>
      <c r="G233" s="35"/>
      <c r="H233" s="35"/>
      <c r="I233" s="35"/>
      <c r="J233" s="35"/>
      <c r="K233" s="66"/>
      <c r="L233" s="35"/>
      <c r="M233" s="35"/>
      <c r="N233" s="35"/>
      <c r="O233" s="35"/>
      <c r="P233" s="35"/>
      <c r="Q233" s="35"/>
      <c r="R233" s="35"/>
      <c r="S233" s="71"/>
      <c r="T233" s="71"/>
      <c r="U233" s="71"/>
      <c r="V233" s="71"/>
      <c r="W233" s="71"/>
      <c r="X233" s="35"/>
      <c r="Y233" s="35"/>
      <c r="Z233" s="35"/>
      <c r="AA233" s="35"/>
      <c r="AB233" s="35"/>
      <c r="AC233" s="35"/>
      <c r="AD233" s="35"/>
      <c r="AE233" s="35"/>
      <c r="AF233" s="35"/>
      <c r="AG233" s="35"/>
      <c r="AH233" s="35"/>
      <c r="AI233" s="35"/>
      <c r="AJ233" s="35"/>
      <c r="AK233" s="35"/>
      <c r="AL233" s="35"/>
      <c r="AM233" s="35"/>
      <c r="AN233" s="35"/>
      <c r="AO233" s="35"/>
      <c r="AP233" s="35"/>
      <c r="AQ233" s="35"/>
      <c r="AR233" s="35"/>
      <c r="AS233" s="35"/>
      <c r="AT233" s="35"/>
      <c r="AU233" s="35"/>
      <c r="AV233" s="35"/>
      <c r="AW233" s="35"/>
      <c r="AX233" s="35"/>
      <c r="AY233" s="35"/>
      <c r="AZ233" s="35"/>
      <c r="BA233" s="35"/>
      <c r="BB233" s="35"/>
      <c r="BC233" s="35"/>
      <c r="BD233" s="35"/>
      <c r="BE233" s="35"/>
      <c r="BF233" s="35"/>
      <c r="BG233" s="35"/>
      <c r="BH233" s="35"/>
      <c r="BI233" s="35"/>
      <c r="BJ233" s="35"/>
      <c r="BK233" s="35"/>
      <c r="BL233" s="35"/>
      <c r="BM233" s="35"/>
      <c r="BN233" s="35"/>
      <c r="BO233" s="35"/>
      <c r="BP233" s="35"/>
      <c r="BQ233" s="35"/>
    </row>
    <row r="234" spans="2:69" ht="15.75" customHeight="1">
      <c r="B234" s="35"/>
      <c r="C234" s="35"/>
      <c r="D234" s="35"/>
      <c r="E234" s="35"/>
      <c r="F234" s="35"/>
      <c r="G234" s="35"/>
      <c r="H234" s="35"/>
      <c r="I234" s="35"/>
      <c r="J234" s="35"/>
      <c r="K234" s="66"/>
      <c r="L234" s="35"/>
      <c r="M234" s="35"/>
      <c r="N234" s="35"/>
      <c r="O234" s="35"/>
      <c r="P234" s="35"/>
      <c r="Q234" s="35"/>
      <c r="R234" s="35"/>
      <c r="S234" s="71"/>
      <c r="T234" s="71"/>
      <c r="U234" s="71"/>
      <c r="V234" s="71"/>
      <c r="W234" s="71"/>
      <c r="X234" s="35"/>
      <c r="Y234" s="35"/>
      <c r="Z234" s="35"/>
      <c r="AA234" s="35"/>
      <c r="AB234" s="35"/>
      <c r="AC234" s="35"/>
      <c r="AD234" s="35"/>
      <c r="AE234" s="35"/>
      <c r="AF234" s="35"/>
      <c r="AG234" s="35"/>
      <c r="AH234" s="35"/>
      <c r="AI234" s="35"/>
      <c r="AJ234" s="35"/>
      <c r="AK234" s="35"/>
      <c r="AL234" s="35"/>
      <c r="AM234" s="35"/>
      <c r="AN234" s="35"/>
      <c r="AO234" s="35"/>
      <c r="AP234" s="35"/>
      <c r="AQ234" s="35"/>
      <c r="AR234" s="35"/>
      <c r="AS234" s="35"/>
      <c r="AT234" s="35"/>
      <c r="AU234" s="35"/>
      <c r="AV234" s="35"/>
      <c r="AW234" s="35"/>
      <c r="AX234" s="35"/>
      <c r="AY234" s="35"/>
      <c r="AZ234" s="35"/>
      <c r="BA234" s="35"/>
      <c r="BB234" s="35"/>
      <c r="BC234" s="35"/>
      <c r="BD234" s="35"/>
      <c r="BE234" s="35"/>
      <c r="BF234" s="35"/>
      <c r="BG234" s="35"/>
      <c r="BH234" s="35"/>
      <c r="BI234" s="35"/>
      <c r="BJ234" s="35"/>
      <c r="BK234" s="35"/>
      <c r="BL234" s="35"/>
      <c r="BM234" s="35"/>
      <c r="BN234" s="35"/>
      <c r="BO234" s="35"/>
      <c r="BP234" s="35"/>
      <c r="BQ234" s="35"/>
    </row>
    <row r="235" spans="2:69" ht="15.75" customHeight="1">
      <c r="B235" s="35"/>
      <c r="C235" s="35"/>
      <c r="D235" s="35"/>
      <c r="E235" s="35"/>
      <c r="F235" s="35"/>
      <c r="G235" s="35"/>
      <c r="H235" s="35"/>
      <c r="I235" s="35"/>
      <c r="J235" s="35"/>
      <c r="K235" s="66"/>
      <c r="L235" s="35"/>
      <c r="M235" s="35"/>
      <c r="N235" s="35"/>
      <c r="O235" s="35"/>
      <c r="P235" s="35"/>
      <c r="Q235" s="35"/>
      <c r="R235" s="35"/>
      <c r="S235" s="71"/>
      <c r="T235" s="71"/>
      <c r="U235" s="71"/>
      <c r="V235" s="71"/>
      <c r="W235" s="71"/>
      <c r="X235" s="35"/>
      <c r="Y235" s="35"/>
      <c r="Z235" s="35"/>
      <c r="AA235" s="35"/>
      <c r="AB235" s="35"/>
      <c r="AC235" s="35"/>
      <c r="AD235" s="35"/>
      <c r="AE235" s="35"/>
      <c r="AF235" s="35"/>
      <c r="AG235" s="35"/>
      <c r="AH235" s="35"/>
      <c r="AI235" s="35"/>
      <c r="AJ235" s="35"/>
      <c r="AK235" s="35"/>
      <c r="AL235" s="35"/>
      <c r="AM235" s="35"/>
      <c r="AN235" s="35"/>
      <c r="AO235" s="35"/>
      <c r="AP235" s="35"/>
      <c r="AQ235" s="35"/>
      <c r="AR235" s="35"/>
      <c r="AS235" s="35"/>
      <c r="AT235" s="35"/>
      <c r="AU235" s="35"/>
      <c r="AV235" s="35"/>
      <c r="AW235" s="35"/>
      <c r="AX235" s="35"/>
      <c r="AY235" s="35"/>
      <c r="AZ235" s="35"/>
      <c r="BA235" s="35"/>
      <c r="BB235" s="35"/>
      <c r="BC235" s="35"/>
      <c r="BD235" s="35"/>
      <c r="BE235" s="35"/>
      <c r="BF235" s="35"/>
      <c r="BG235" s="35"/>
      <c r="BH235" s="35"/>
      <c r="BI235" s="35"/>
      <c r="BJ235" s="35"/>
      <c r="BK235" s="35"/>
      <c r="BL235" s="35"/>
      <c r="BM235" s="35"/>
      <c r="BN235" s="35"/>
      <c r="BO235" s="35"/>
      <c r="BP235" s="35"/>
      <c r="BQ235" s="35"/>
    </row>
    <row r="236" spans="2:69" ht="15.75" customHeight="1">
      <c r="B236" s="35"/>
      <c r="C236" s="35"/>
      <c r="D236" s="35"/>
      <c r="E236" s="35"/>
      <c r="F236" s="35"/>
      <c r="G236" s="35"/>
      <c r="H236" s="35"/>
      <c r="I236" s="35"/>
      <c r="J236" s="35"/>
      <c r="K236" s="66"/>
      <c r="L236" s="35"/>
      <c r="M236" s="35"/>
      <c r="N236" s="35"/>
      <c r="O236" s="35"/>
      <c r="P236" s="35"/>
      <c r="Q236" s="35"/>
      <c r="R236" s="35"/>
      <c r="S236" s="71"/>
      <c r="T236" s="71"/>
      <c r="U236" s="71"/>
      <c r="V236" s="71"/>
      <c r="W236" s="71"/>
      <c r="X236" s="35"/>
      <c r="Y236" s="35"/>
      <c r="Z236" s="35"/>
      <c r="AA236" s="35"/>
      <c r="AB236" s="35"/>
      <c r="AC236" s="35"/>
      <c r="AD236" s="35"/>
      <c r="AE236" s="35"/>
      <c r="AF236" s="35"/>
      <c r="AG236" s="35"/>
      <c r="AH236" s="35"/>
      <c r="AI236" s="35"/>
      <c r="AJ236" s="35"/>
      <c r="AK236" s="35"/>
      <c r="AL236" s="35"/>
      <c r="AM236" s="35"/>
      <c r="AN236" s="35"/>
      <c r="AO236" s="35"/>
      <c r="AP236" s="35"/>
      <c r="AQ236" s="35"/>
      <c r="AR236" s="35"/>
      <c r="AS236" s="35"/>
      <c r="AT236" s="35"/>
      <c r="AU236" s="35"/>
      <c r="AV236" s="35"/>
      <c r="AW236" s="35"/>
      <c r="AX236" s="35"/>
      <c r="AY236" s="35"/>
      <c r="AZ236" s="35"/>
      <c r="BA236" s="35"/>
      <c r="BB236" s="35"/>
      <c r="BC236" s="35"/>
      <c r="BD236" s="35"/>
      <c r="BE236" s="35"/>
      <c r="BF236" s="35"/>
      <c r="BG236" s="35"/>
      <c r="BH236" s="35"/>
      <c r="BI236" s="35"/>
      <c r="BJ236" s="35"/>
      <c r="BK236" s="35"/>
      <c r="BL236" s="35"/>
      <c r="BM236" s="35"/>
      <c r="BN236" s="35"/>
      <c r="BO236" s="35"/>
      <c r="BP236" s="35"/>
      <c r="BQ236" s="35"/>
    </row>
    <row r="237" spans="2:69" ht="15.75" customHeight="1">
      <c r="B237" s="35"/>
      <c r="C237" s="35"/>
      <c r="D237" s="35"/>
      <c r="E237" s="35"/>
      <c r="F237" s="35"/>
      <c r="G237" s="35"/>
      <c r="H237" s="35"/>
      <c r="I237" s="35"/>
      <c r="J237" s="35"/>
      <c r="K237" s="66"/>
      <c r="L237" s="35"/>
      <c r="M237" s="35"/>
      <c r="N237" s="35"/>
      <c r="O237" s="35"/>
      <c r="P237" s="35"/>
      <c r="Q237" s="35"/>
      <c r="R237" s="35"/>
      <c r="S237" s="71"/>
      <c r="T237" s="71"/>
      <c r="U237" s="71"/>
      <c r="V237" s="71"/>
      <c r="W237" s="71"/>
      <c r="X237" s="35"/>
      <c r="Y237" s="35"/>
      <c r="Z237" s="35"/>
      <c r="AA237" s="35"/>
      <c r="AB237" s="35"/>
      <c r="AC237" s="35"/>
      <c r="AD237" s="35"/>
      <c r="AE237" s="35"/>
      <c r="AF237" s="35"/>
      <c r="AG237" s="35"/>
      <c r="AH237" s="35"/>
      <c r="AI237" s="35"/>
      <c r="AJ237" s="35"/>
      <c r="AK237" s="35"/>
      <c r="AL237" s="35"/>
      <c r="AM237" s="35"/>
      <c r="AN237" s="35"/>
      <c r="AO237" s="35"/>
      <c r="AP237" s="35"/>
      <c r="AQ237" s="35"/>
      <c r="AR237" s="35"/>
      <c r="AS237" s="35"/>
      <c r="AT237" s="35"/>
      <c r="AU237" s="35"/>
      <c r="AV237" s="35"/>
      <c r="AW237" s="35"/>
      <c r="AX237" s="35"/>
      <c r="AY237" s="35"/>
      <c r="AZ237" s="35"/>
      <c r="BA237" s="35"/>
      <c r="BB237" s="35"/>
      <c r="BC237" s="35"/>
      <c r="BD237" s="35"/>
      <c r="BE237" s="35"/>
      <c r="BF237" s="35"/>
      <c r="BG237" s="35"/>
      <c r="BH237" s="35"/>
      <c r="BI237" s="35"/>
      <c r="BJ237" s="35"/>
      <c r="BK237" s="35"/>
      <c r="BL237" s="35"/>
      <c r="BM237" s="35"/>
      <c r="BN237" s="35"/>
      <c r="BO237" s="35"/>
      <c r="BP237" s="35"/>
      <c r="BQ237" s="35"/>
    </row>
    <row r="238" spans="2:69" ht="15.75" customHeight="1">
      <c r="B238" s="35"/>
      <c r="C238" s="35"/>
      <c r="D238" s="35"/>
      <c r="E238" s="35"/>
      <c r="F238" s="35"/>
      <c r="G238" s="35"/>
      <c r="H238" s="35"/>
      <c r="I238" s="35"/>
      <c r="J238" s="35"/>
      <c r="K238" s="66"/>
      <c r="L238" s="35"/>
      <c r="M238" s="35"/>
      <c r="N238" s="35"/>
      <c r="O238" s="35"/>
      <c r="P238" s="35"/>
      <c r="Q238" s="35"/>
      <c r="R238" s="35"/>
      <c r="S238" s="71"/>
      <c r="T238" s="71"/>
      <c r="U238" s="71"/>
      <c r="V238" s="71"/>
      <c r="W238" s="71"/>
      <c r="X238" s="35"/>
      <c r="Y238" s="35"/>
      <c r="Z238" s="35"/>
      <c r="AA238" s="35"/>
      <c r="AB238" s="35"/>
      <c r="AC238" s="35"/>
      <c r="AD238" s="35"/>
      <c r="AE238" s="35"/>
      <c r="AF238" s="35"/>
      <c r="AG238" s="35"/>
      <c r="AH238" s="35"/>
      <c r="AI238" s="35"/>
      <c r="AJ238" s="35"/>
      <c r="AK238" s="35"/>
      <c r="AL238" s="35"/>
      <c r="AM238" s="35"/>
      <c r="AN238" s="35"/>
      <c r="AO238" s="35"/>
      <c r="AP238" s="35"/>
      <c r="AQ238" s="35"/>
      <c r="AR238" s="35"/>
      <c r="AS238" s="35"/>
      <c r="AT238" s="35"/>
      <c r="AU238" s="35"/>
      <c r="AV238" s="35"/>
      <c r="AW238" s="35"/>
      <c r="AX238" s="35"/>
      <c r="AY238" s="35"/>
      <c r="AZ238" s="35"/>
      <c r="BA238" s="35"/>
      <c r="BB238" s="35"/>
      <c r="BC238" s="35"/>
      <c r="BD238" s="35"/>
      <c r="BE238" s="35"/>
      <c r="BF238" s="35"/>
      <c r="BG238" s="35"/>
      <c r="BH238" s="35"/>
      <c r="BI238" s="35"/>
      <c r="BJ238" s="35"/>
      <c r="BK238" s="35"/>
      <c r="BL238" s="35"/>
      <c r="BM238" s="35"/>
      <c r="BN238" s="35"/>
      <c r="BO238" s="35"/>
      <c r="BP238" s="35"/>
      <c r="BQ238" s="35"/>
    </row>
    <row r="239" spans="2:69" ht="15.75" customHeight="1">
      <c r="B239" s="35"/>
      <c r="C239" s="35"/>
      <c r="D239" s="35"/>
      <c r="E239" s="35"/>
      <c r="F239" s="35"/>
      <c r="G239" s="35"/>
      <c r="H239" s="35"/>
      <c r="I239" s="35"/>
      <c r="J239" s="35"/>
      <c r="K239" s="66"/>
      <c r="L239" s="35"/>
      <c r="M239" s="35"/>
      <c r="N239" s="35"/>
      <c r="O239" s="35"/>
      <c r="P239" s="35"/>
      <c r="Q239" s="35"/>
      <c r="R239" s="35"/>
      <c r="S239" s="71"/>
      <c r="T239" s="71"/>
      <c r="U239" s="71"/>
      <c r="V239" s="71"/>
      <c r="W239" s="71"/>
      <c r="X239" s="35"/>
      <c r="Y239" s="35"/>
      <c r="Z239" s="35"/>
      <c r="AA239" s="35"/>
      <c r="AB239" s="35"/>
      <c r="AC239" s="35"/>
      <c r="AD239" s="35"/>
      <c r="AE239" s="35"/>
      <c r="AF239" s="35"/>
      <c r="AG239" s="35"/>
      <c r="AH239" s="35"/>
      <c r="AI239" s="35"/>
      <c r="AJ239" s="35"/>
      <c r="AK239" s="35"/>
      <c r="AL239" s="35"/>
      <c r="AM239" s="35"/>
      <c r="AN239" s="35"/>
      <c r="AO239" s="35"/>
      <c r="AP239" s="35"/>
      <c r="AQ239" s="35"/>
      <c r="AR239" s="35"/>
      <c r="AS239" s="35"/>
      <c r="AT239" s="35"/>
      <c r="AU239" s="35"/>
      <c r="AV239" s="35"/>
      <c r="AW239" s="35"/>
      <c r="AX239" s="35"/>
      <c r="AY239" s="35"/>
      <c r="AZ239" s="35"/>
      <c r="BA239" s="35"/>
      <c r="BB239" s="35"/>
      <c r="BC239" s="35"/>
      <c r="BD239" s="35"/>
      <c r="BE239" s="35"/>
      <c r="BF239" s="35"/>
      <c r="BG239" s="35"/>
      <c r="BH239" s="35"/>
      <c r="BI239" s="35"/>
      <c r="BJ239" s="35"/>
      <c r="BK239" s="35"/>
      <c r="BL239" s="35"/>
      <c r="BM239" s="35"/>
      <c r="BN239" s="35"/>
      <c r="BO239" s="35"/>
      <c r="BP239" s="35"/>
      <c r="BQ239" s="35"/>
    </row>
    <row r="240" spans="2:69" ht="15.75" customHeight="1">
      <c r="B240" s="35"/>
      <c r="C240" s="35"/>
      <c r="D240" s="35"/>
      <c r="E240" s="35"/>
      <c r="F240" s="35"/>
      <c r="G240" s="35"/>
      <c r="H240" s="35"/>
      <c r="I240" s="35"/>
      <c r="J240" s="35"/>
      <c r="K240" s="66"/>
      <c r="L240" s="35"/>
      <c r="M240" s="35"/>
      <c r="N240" s="35"/>
      <c r="O240" s="35"/>
      <c r="P240" s="35"/>
      <c r="Q240" s="35"/>
      <c r="R240" s="35"/>
      <c r="S240" s="71"/>
      <c r="T240" s="71"/>
      <c r="U240" s="71"/>
      <c r="V240" s="71"/>
      <c r="W240" s="71"/>
      <c r="X240" s="35"/>
      <c r="Y240" s="35"/>
      <c r="Z240" s="35"/>
      <c r="AA240" s="35"/>
      <c r="AB240" s="35"/>
      <c r="AC240" s="35"/>
      <c r="AD240" s="35"/>
      <c r="AE240" s="35"/>
      <c r="AF240" s="35"/>
      <c r="AG240" s="35"/>
      <c r="AH240" s="35"/>
      <c r="AI240" s="35"/>
      <c r="AJ240" s="35"/>
      <c r="AK240" s="35"/>
      <c r="AL240" s="35"/>
      <c r="AM240" s="35"/>
      <c r="AN240" s="35"/>
      <c r="AO240" s="35"/>
      <c r="AP240" s="35"/>
      <c r="AQ240" s="35"/>
      <c r="AR240" s="35"/>
      <c r="AS240" s="35"/>
      <c r="AT240" s="35"/>
      <c r="AU240" s="35"/>
      <c r="AV240" s="35"/>
      <c r="AW240" s="35"/>
      <c r="AX240" s="35"/>
      <c r="AY240" s="35"/>
      <c r="AZ240" s="35"/>
      <c r="BA240" s="35"/>
      <c r="BB240" s="35"/>
      <c r="BC240" s="35"/>
      <c r="BD240" s="35"/>
      <c r="BE240" s="35"/>
      <c r="BF240" s="35"/>
      <c r="BG240" s="35"/>
      <c r="BH240" s="35"/>
      <c r="BI240" s="35"/>
      <c r="BJ240" s="35"/>
      <c r="BK240" s="35"/>
      <c r="BL240" s="35"/>
      <c r="BM240" s="35"/>
      <c r="BN240" s="35"/>
      <c r="BO240" s="35"/>
      <c r="BP240" s="35"/>
      <c r="BQ240" s="35"/>
    </row>
    <row r="241" spans="2:69" ht="15.75" customHeight="1">
      <c r="B241" s="35"/>
      <c r="C241" s="35"/>
      <c r="D241" s="35"/>
      <c r="E241" s="35"/>
      <c r="F241" s="35"/>
      <c r="G241" s="35"/>
      <c r="H241" s="35"/>
      <c r="I241" s="35"/>
      <c r="J241" s="35"/>
      <c r="K241" s="66"/>
      <c r="L241" s="35"/>
      <c r="M241" s="35"/>
      <c r="N241" s="35"/>
      <c r="O241" s="35"/>
      <c r="P241" s="35"/>
      <c r="Q241" s="35"/>
      <c r="R241" s="35"/>
      <c r="S241" s="71"/>
      <c r="T241" s="71"/>
      <c r="U241" s="71"/>
      <c r="V241" s="71"/>
      <c r="W241" s="71"/>
      <c r="X241" s="35"/>
      <c r="Y241" s="35"/>
      <c r="Z241" s="35"/>
      <c r="AA241" s="35"/>
      <c r="AB241" s="35"/>
      <c r="AC241" s="35"/>
      <c r="AD241" s="35"/>
      <c r="AE241" s="35"/>
      <c r="AF241" s="35"/>
      <c r="AG241" s="35"/>
      <c r="AH241" s="35"/>
      <c r="AI241" s="35"/>
      <c r="AJ241" s="35"/>
      <c r="AK241" s="35"/>
      <c r="AL241" s="35"/>
      <c r="AM241" s="35"/>
      <c r="AN241" s="35"/>
      <c r="AO241" s="35"/>
      <c r="AP241" s="35"/>
      <c r="AQ241" s="35"/>
      <c r="AR241" s="35"/>
      <c r="AS241" s="35"/>
      <c r="AT241" s="35"/>
      <c r="AU241" s="35"/>
      <c r="AV241" s="35"/>
      <c r="AW241" s="35"/>
      <c r="AX241" s="35"/>
      <c r="AY241" s="35"/>
      <c r="AZ241" s="35"/>
      <c r="BA241" s="35"/>
      <c r="BB241" s="35"/>
      <c r="BC241" s="35"/>
      <c r="BD241" s="35"/>
      <c r="BE241" s="35"/>
      <c r="BF241" s="35"/>
      <c r="BG241" s="35"/>
      <c r="BH241" s="35"/>
      <c r="BI241" s="35"/>
      <c r="BJ241" s="35"/>
      <c r="BK241" s="35"/>
      <c r="BL241" s="35"/>
      <c r="BM241" s="35"/>
      <c r="BN241" s="35"/>
      <c r="BO241" s="35"/>
      <c r="BP241" s="35"/>
      <c r="BQ241" s="35"/>
    </row>
    <row r="242" spans="2:69" ht="15.75" customHeight="1">
      <c r="B242" s="35"/>
      <c r="C242" s="35"/>
      <c r="D242" s="35"/>
      <c r="E242" s="35"/>
      <c r="F242" s="35"/>
      <c r="G242" s="35"/>
      <c r="H242" s="35"/>
      <c r="I242" s="35"/>
      <c r="J242" s="35"/>
      <c r="K242" s="66"/>
      <c r="L242" s="35"/>
      <c r="M242" s="35"/>
      <c r="N242" s="35"/>
      <c r="O242" s="35"/>
      <c r="P242" s="35"/>
      <c r="Q242" s="35"/>
      <c r="R242" s="35"/>
      <c r="S242" s="71"/>
      <c r="T242" s="71"/>
      <c r="U242" s="71"/>
      <c r="V242" s="71"/>
      <c r="W242" s="71"/>
      <c r="X242" s="35"/>
      <c r="Y242" s="35"/>
      <c r="Z242" s="35"/>
      <c r="AA242" s="35"/>
      <c r="AB242" s="35"/>
      <c r="AC242" s="35"/>
      <c r="AD242" s="35"/>
      <c r="AE242" s="35"/>
      <c r="AF242" s="35"/>
      <c r="AG242" s="35"/>
      <c r="AH242" s="35"/>
      <c r="AI242" s="35"/>
      <c r="AJ242" s="35"/>
      <c r="AK242" s="35"/>
      <c r="AL242" s="35"/>
      <c r="AM242" s="35"/>
      <c r="AN242" s="35"/>
      <c r="AO242" s="35"/>
      <c r="AP242" s="35"/>
      <c r="AQ242" s="35"/>
      <c r="AR242" s="35"/>
      <c r="AS242" s="35"/>
      <c r="AT242" s="35"/>
      <c r="AU242" s="35"/>
      <c r="AV242" s="35"/>
      <c r="AW242" s="35"/>
      <c r="AX242" s="35"/>
      <c r="AY242" s="35"/>
      <c r="AZ242" s="35"/>
      <c r="BA242" s="35"/>
      <c r="BB242" s="35"/>
      <c r="BC242" s="35"/>
      <c r="BD242" s="35"/>
      <c r="BE242" s="35"/>
      <c r="BF242" s="35"/>
      <c r="BG242" s="35"/>
      <c r="BH242" s="35"/>
      <c r="BI242" s="35"/>
      <c r="BJ242" s="35"/>
      <c r="BK242" s="35"/>
      <c r="BL242" s="35"/>
      <c r="BM242" s="35"/>
      <c r="BN242" s="35"/>
      <c r="BO242" s="35"/>
      <c r="BP242" s="35"/>
      <c r="BQ242" s="35"/>
    </row>
    <row r="243" spans="2:69" ht="15.75" customHeight="1">
      <c r="B243" s="35"/>
      <c r="C243" s="35"/>
      <c r="D243" s="35"/>
      <c r="E243" s="35"/>
      <c r="F243" s="35"/>
      <c r="G243" s="35"/>
      <c r="H243" s="35"/>
      <c r="I243" s="35"/>
      <c r="J243" s="35"/>
      <c r="K243" s="66"/>
      <c r="L243" s="35"/>
      <c r="M243" s="35"/>
      <c r="N243" s="35"/>
      <c r="O243" s="35"/>
      <c r="P243" s="35"/>
      <c r="Q243" s="35"/>
      <c r="R243" s="35"/>
      <c r="S243" s="71"/>
      <c r="T243" s="71"/>
      <c r="U243" s="71"/>
      <c r="V243" s="71"/>
      <c r="W243" s="71"/>
      <c r="X243" s="35"/>
      <c r="Y243" s="35"/>
      <c r="Z243" s="35"/>
      <c r="AA243" s="35"/>
      <c r="AB243" s="35"/>
      <c r="AC243" s="35"/>
      <c r="AD243" s="35"/>
      <c r="AE243" s="35"/>
      <c r="AF243" s="35"/>
      <c r="AG243" s="35"/>
      <c r="AH243" s="35"/>
      <c r="AI243" s="35"/>
      <c r="AJ243" s="35"/>
      <c r="AK243" s="35"/>
      <c r="AL243" s="35"/>
      <c r="AM243" s="35"/>
      <c r="AN243" s="35"/>
      <c r="AO243" s="35"/>
      <c r="AP243" s="35"/>
      <c r="AQ243" s="35"/>
      <c r="AR243" s="35"/>
      <c r="AS243" s="35"/>
      <c r="AT243" s="35"/>
      <c r="AU243" s="35"/>
      <c r="AV243" s="35"/>
      <c r="AW243" s="35"/>
      <c r="AX243" s="35"/>
      <c r="AY243" s="35"/>
      <c r="AZ243" s="35"/>
      <c r="BA243" s="35"/>
      <c r="BB243" s="35"/>
      <c r="BC243" s="35"/>
      <c r="BD243" s="35"/>
      <c r="BE243" s="35"/>
      <c r="BF243" s="35"/>
      <c r="BG243" s="35"/>
      <c r="BH243" s="35"/>
      <c r="BI243" s="35"/>
      <c r="BJ243" s="35"/>
      <c r="BK243" s="35"/>
      <c r="BL243" s="35"/>
      <c r="BM243" s="35"/>
      <c r="BN243" s="35"/>
      <c r="BO243" s="35"/>
      <c r="BP243" s="35"/>
      <c r="BQ243" s="35"/>
    </row>
    <row r="244" spans="2:69" ht="15.75" customHeight="1">
      <c r="B244" s="35"/>
      <c r="C244" s="35"/>
      <c r="D244" s="35"/>
      <c r="E244" s="35"/>
      <c r="F244" s="35"/>
      <c r="G244" s="35"/>
      <c r="H244" s="35"/>
      <c r="I244" s="35"/>
      <c r="J244" s="35"/>
      <c r="K244" s="66"/>
      <c r="L244" s="35"/>
      <c r="M244" s="35"/>
      <c r="N244" s="35"/>
      <c r="O244" s="35"/>
      <c r="P244" s="35"/>
      <c r="Q244" s="35"/>
      <c r="R244" s="35"/>
      <c r="S244" s="71"/>
      <c r="T244" s="71"/>
      <c r="U244" s="71"/>
      <c r="V244" s="71"/>
      <c r="W244" s="71"/>
      <c r="X244" s="35"/>
      <c r="Y244" s="35"/>
      <c r="Z244" s="35"/>
      <c r="AA244" s="35"/>
      <c r="AB244" s="35"/>
      <c r="AC244" s="35"/>
      <c r="AD244" s="35"/>
      <c r="AE244" s="35"/>
      <c r="AF244" s="35"/>
      <c r="AG244" s="35"/>
      <c r="AH244" s="35"/>
      <c r="AI244" s="35"/>
      <c r="AJ244" s="35"/>
      <c r="AK244" s="35"/>
      <c r="AL244" s="35"/>
      <c r="AM244" s="35"/>
      <c r="AN244" s="35"/>
      <c r="AO244" s="35"/>
      <c r="AP244" s="35"/>
      <c r="AQ244" s="35"/>
      <c r="AR244" s="35"/>
      <c r="AS244" s="35"/>
      <c r="AT244" s="35"/>
      <c r="AU244" s="35"/>
      <c r="AV244" s="35"/>
      <c r="AW244" s="35"/>
      <c r="AX244" s="35"/>
      <c r="AY244" s="35"/>
      <c r="AZ244" s="35"/>
      <c r="BA244" s="35"/>
      <c r="BB244" s="35"/>
      <c r="BC244" s="35"/>
      <c r="BD244" s="35"/>
      <c r="BE244" s="35"/>
      <c r="BF244" s="35"/>
      <c r="BG244" s="35"/>
      <c r="BH244" s="35"/>
      <c r="BI244" s="35"/>
      <c r="BJ244" s="35"/>
      <c r="BK244" s="35"/>
      <c r="BL244" s="35"/>
      <c r="BM244" s="35"/>
      <c r="BN244" s="35"/>
      <c r="BO244" s="35"/>
      <c r="BP244" s="35"/>
      <c r="BQ244" s="35"/>
    </row>
    <row r="245" spans="2:69" ht="15.75" customHeight="1">
      <c r="B245" s="35"/>
      <c r="C245" s="35"/>
      <c r="D245" s="35"/>
      <c r="E245" s="35"/>
      <c r="F245" s="35"/>
      <c r="G245" s="35"/>
      <c r="H245" s="35"/>
      <c r="I245" s="35"/>
      <c r="J245" s="35"/>
      <c r="K245" s="66"/>
      <c r="L245" s="35"/>
      <c r="M245" s="35"/>
      <c r="N245" s="35"/>
      <c r="O245" s="35"/>
      <c r="P245" s="35"/>
      <c r="Q245" s="35"/>
      <c r="R245" s="35"/>
      <c r="S245" s="71"/>
      <c r="T245" s="71"/>
      <c r="U245" s="71"/>
      <c r="V245" s="71"/>
      <c r="W245" s="71"/>
      <c r="X245" s="35"/>
      <c r="Y245" s="35"/>
      <c r="Z245" s="35"/>
      <c r="AA245" s="35"/>
      <c r="AB245" s="35"/>
      <c r="AC245" s="35"/>
      <c r="AD245" s="35"/>
      <c r="AE245" s="35"/>
      <c r="AF245" s="35"/>
      <c r="AG245" s="35"/>
      <c r="AH245" s="35"/>
      <c r="AI245" s="35"/>
      <c r="AJ245" s="35"/>
      <c r="AK245" s="35"/>
      <c r="AL245" s="35"/>
      <c r="AM245" s="35"/>
      <c r="AN245" s="35"/>
      <c r="AO245" s="35"/>
      <c r="AP245" s="35"/>
      <c r="AQ245" s="35"/>
      <c r="AR245" s="35"/>
      <c r="AS245" s="35"/>
      <c r="AT245" s="35"/>
      <c r="AU245" s="35"/>
      <c r="AV245" s="35"/>
      <c r="AW245" s="35"/>
      <c r="AX245" s="35"/>
      <c r="AY245" s="35"/>
      <c r="AZ245" s="35"/>
      <c r="BA245" s="35"/>
      <c r="BB245" s="35"/>
      <c r="BC245" s="35"/>
      <c r="BD245" s="35"/>
      <c r="BE245" s="35"/>
      <c r="BF245" s="35"/>
      <c r="BG245" s="35"/>
      <c r="BH245" s="35"/>
      <c r="BI245" s="35"/>
      <c r="BJ245" s="35"/>
      <c r="BK245" s="35"/>
      <c r="BL245" s="35"/>
      <c r="BM245" s="35"/>
      <c r="BN245" s="35"/>
      <c r="BO245" s="35"/>
      <c r="BP245" s="35"/>
      <c r="BQ245" s="35"/>
    </row>
    <row r="246" spans="2:69" ht="15.75" customHeight="1">
      <c r="B246" s="35"/>
      <c r="C246" s="35"/>
      <c r="D246" s="35"/>
      <c r="E246" s="35"/>
      <c r="F246" s="35"/>
      <c r="G246" s="35"/>
      <c r="H246" s="35"/>
      <c r="I246" s="35"/>
      <c r="J246" s="35"/>
      <c r="K246" s="66"/>
      <c r="L246" s="35"/>
      <c r="M246" s="35"/>
      <c r="N246" s="35"/>
      <c r="O246" s="35"/>
      <c r="P246" s="35"/>
      <c r="Q246" s="35"/>
      <c r="R246" s="35"/>
      <c r="S246" s="71"/>
      <c r="T246" s="71"/>
      <c r="U246" s="71"/>
      <c r="V246" s="71"/>
      <c r="W246" s="71"/>
      <c r="X246" s="35"/>
      <c r="Y246" s="35"/>
      <c r="Z246" s="35"/>
      <c r="AA246" s="35"/>
      <c r="AB246" s="35"/>
      <c r="AC246" s="35"/>
      <c r="AD246" s="35"/>
      <c r="AE246" s="35"/>
      <c r="AF246" s="35"/>
      <c r="AG246" s="35"/>
      <c r="AH246" s="35"/>
      <c r="AI246" s="35"/>
      <c r="AJ246" s="35"/>
      <c r="AK246" s="35"/>
      <c r="AL246" s="35"/>
      <c r="AM246" s="35"/>
      <c r="AN246" s="35"/>
      <c r="AO246" s="35"/>
      <c r="AP246" s="35"/>
      <c r="AQ246" s="35"/>
      <c r="AR246" s="35"/>
      <c r="AS246" s="35"/>
      <c r="AT246" s="35"/>
      <c r="AU246" s="35"/>
      <c r="AV246" s="35"/>
      <c r="AW246" s="35"/>
      <c r="AX246" s="35"/>
      <c r="AY246" s="35"/>
      <c r="AZ246" s="35"/>
      <c r="BA246" s="35"/>
      <c r="BB246" s="35"/>
      <c r="BC246" s="35"/>
      <c r="BD246" s="35"/>
      <c r="BE246" s="35"/>
      <c r="BF246" s="35"/>
      <c r="BG246" s="35"/>
      <c r="BH246" s="35"/>
      <c r="BI246" s="35"/>
      <c r="BJ246" s="35"/>
      <c r="BK246" s="35"/>
      <c r="BL246" s="35"/>
      <c r="BM246" s="35"/>
      <c r="BN246" s="35"/>
      <c r="BO246" s="35"/>
      <c r="BP246" s="35"/>
      <c r="BQ246" s="35"/>
    </row>
    <row r="247" spans="2:69" ht="15.75" customHeight="1">
      <c r="B247" s="35"/>
      <c r="C247" s="35"/>
      <c r="D247" s="35"/>
      <c r="E247" s="35"/>
      <c r="F247" s="35"/>
      <c r="G247" s="35"/>
      <c r="H247" s="35"/>
      <c r="I247" s="35"/>
      <c r="J247" s="35"/>
      <c r="K247" s="66"/>
      <c r="L247" s="35"/>
      <c r="M247" s="35"/>
      <c r="N247" s="35"/>
      <c r="O247" s="35"/>
      <c r="P247" s="35"/>
      <c r="Q247" s="35"/>
      <c r="R247" s="35"/>
      <c r="S247" s="71"/>
      <c r="T247" s="71"/>
      <c r="U247" s="71"/>
      <c r="V247" s="71"/>
      <c r="W247" s="71"/>
      <c r="X247" s="35"/>
      <c r="Y247" s="35"/>
      <c r="Z247" s="35"/>
      <c r="AA247" s="35"/>
      <c r="AB247" s="35"/>
      <c r="AC247" s="35"/>
      <c r="AD247" s="35"/>
      <c r="AE247" s="35"/>
      <c r="AF247" s="35"/>
      <c r="AG247" s="35"/>
      <c r="AH247" s="35"/>
      <c r="AI247" s="35"/>
      <c r="AJ247" s="35"/>
      <c r="AK247" s="35"/>
      <c r="AL247" s="35"/>
      <c r="AM247" s="35"/>
      <c r="AN247" s="35"/>
      <c r="AO247" s="35"/>
      <c r="AP247" s="35"/>
      <c r="AQ247" s="35"/>
      <c r="AR247" s="35"/>
      <c r="AS247" s="35"/>
      <c r="AT247" s="35"/>
      <c r="AU247" s="35"/>
      <c r="AV247" s="35"/>
      <c r="AW247" s="35"/>
      <c r="AX247" s="35"/>
      <c r="AY247" s="35"/>
      <c r="AZ247" s="35"/>
      <c r="BA247" s="35"/>
      <c r="BB247" s="35"/>
      <c r="BC247" s="35"/>
      <c r="BD247" s="35"/>
      <c r="BE247" s="35"/>
      <c r="BF247" s="35"/>
      <c r="BG247" s="35"/>
      <c r="BH247" s="35"/>
      <c r="BI247" s="35"/>
      <c r="BJ247" s="35"/>
      <c r="BK247" s="35"/>
      <c r="BL247" s="35"/>
      <c r="BM247" s="35"/>
      <c r="BN247" s="35"/>
      <c r="BO247" s="35"/>
      <c r="BP247" s="35"/>
      <c r="BQ247" s="35"/>
    </row>
    <row r="248" spans="2:69" ht="15.75" customHeight="1">
      <c r="B248" s="35"/>
      <c r="C248" s="35"/>
      <c r="D248" s="35"/>
      <c r="E248" s="35"/>
      <c r="F248" s="35"/>
      <c r="G248" s="35"/>
      <c r="H248" s="35"/>
      <c r="I248" s="35"/>
      <c r="J248" s="35"/>
      <c r="K248" s="66"/>
      <c r="L248" s="35"/>
      <c r="M248" s="35"/>
      <c r="N248" s="35"/>
      <c r="O248" s="35"/>
      <c r="P248" s="35"/>
      <c r="Q248" s="35"/>
      <c r="R248" s="35"/>
      <c r="S248" s="71"/>
      <c r="T248" s="71"/>
      <c r="U248" s="71"/>
      <c r="V248" s="71"/>
      <c r="W248" s="71"/>
      <c r="X248" s="35"/>
      <c r="Y248" s="35"/>
      <c r="Z248" s="35"/>
      <c r="AA248" s="35"/>
      <c r="AB248" s="35"/>
      <c r="AC248" s="35"/>
      <c r="AD248" s="35"/>
      <c r="AE248" s="35"/>
      <c r="AF248" s="35"/>
      <c r="AG248" s="35"/>
      <c r="AH248" s="35"/>
      <c r="AI248" s="35"/>
      <c r="AJ248" s="35"/>
      <c r="AK248" s="35"/>
      <c r="AL248" s="35"/>
      <c r="AM248" s="35"/>
      <c r="AN248" s="35"/>
      <c r="AO248" s="35"/>
      <c r="AP248" s="35"/>
      <c r="AQ248" s="35"/>
      <c r="AR248" s="35"/>
      <c r="AS248" s="35"/>
      <c r="AT248" s="35"/>
      <c r="AU248" s="35"/>
      <c r="AV248" s="35"/>
      <c r="AW248" s="35"/>
      <c r="AX248" s="35"/>
      <c r="AY248" s="35"/>
      <c r="AZ248" s="35"/>
      <c r="BA248" s="35"/>
      <c r="BB248" s="35"/>
      <c r="BC248" s="35"/>
      <c r="BD248" s="35"/>
      <c r="BE248" s="35"/>
      <c r="BF248" s="35"/>
      <c r="BG248" s="35"/>
      <c r="BH248" s="35"/>
      <c r="BI248" s="35"/>
      <c r="BJ248" s="35"/>
      <c r="BK248" s="35"/>
      <c r="BL248" s="35"/>
      <c r="BM248" s="35"/>
      <c r="BN248" s="35"/>
      <c r="BO248" s="35"/>
      <c r="BP248" s="35"/>
      <c r="BQ248" s="35"/>
    </row>
    <row r="249" spans="2:69" ht="15.75" customHeight="1">
      <c r="B249" s="35"/>
      <c r="C249" s="35"/>
      <c r="D249" s="35"/>
      <c r="E249" s="35"/>
      <c r="F249" s="35"/>
      <c r="G249" s="35"/>
      <c r="H249" s="35"/>
      <c r="I249" s="35"/>
      <c r="J249" s="35"/>
      <c r="K249" s="66"/>
      <c r="L249" s="35"/>
      <c r="M249" s="35"/>
      <c r="N249" s="35"/>
      <c r="O249" s="35"/>
      <c r="P249" s="35"/>
      <c r="Q249" s="35"/>
      <c r="R249" s="35"/>
      <c r="S249" s="71"/>
      <c r="T249" s="71"/>
      <c r="U249" s="71"/>
      <c r="V249" s="71"/>
      <c r="W249" s="71"/>
      <c r="X249" s="35"/>
      <c r="Y249" s="35"/>
      <c r="Z249" s="35"/>
      <c r="AA249" s="35"/>
      <c r="AB249" s="35"/>
      <c r="AC249" s="35"/>
      <c r="AD249" s="35"/>
      <c r="AE249" s="35"/>
      <c r="AF249" s="35"/>
      <c r="AG249" s="35"/>
      <c r="AH249" s="35"/>
      <c r="AI249" s="35"/>
      <c r="AJ249" s="35"/>
      <c r="AK249" s="35"/>
      <c r="AL249" s="35"/>
      <c r="AM249" s="35"/>
      <c r="AN249" s="35"/>
      <c r="AO249" s="35"/>
      <c r="AP249" s="35"/>
      <c r="AQ249" s="35"/>
      <c r="AR249" s="35"/>
      <c r="AS249" s="35"/>
      <c r="AT249" s="35"/>
      <c r="AU249" s="35"/>
      <c r="AV249" s="35"/>
      <c r="AW249" s="35"/>
      <c r="AX249" s="35"/>
      <c r="AY249" s="35"/>
      <c r="AZ249" s="35"/>
      <c r="BA249" s="35"/>
      <c r="BB249" s="35"/>
      <c r="BC249" s="35"/>
      <c r="BD249" s="35"/>
      <c r="BE249" s="35"/>
      <c r="BF249" s="35"/>
      <c r="BG249" s="35"/>
      <c r="BH249" s="35"/>
      <c r="BI249" s="35"/>
      <c r="BJ249" s="35"/>
      <c r="BK249" s="35"/>
      <c r="BL249" s="35"/>
      <c r="BM249" s="35"/>
      <c r="BN249" s="35"/>
      <c r="BO249" s="35"/>
      <c r="BP249" s="35"/>
      <c r="BQ249" s="35"/>
    </row>
    <row r="250" spans="2:69" ht="15.75" customHeight="1">
      <c r="B250" s="35"/>
      <c r="C250" s="35"/>
      <c r="D250" s="35"/>
      <c r="E250" s="35"/>
      <c r="F250" s="35"/>
      <c r="G250" s="35"/>
      <c r="H250" s="35"/>
      <c r="I250" s="35"/>
      <c r="J250" s="35"/>
      <c r="K250" s="66"/>
      <c r="L250" s="35"/>
      <c r="M250" s="35"/>
      <c r="N250" s="35"/>
      <c r="O250" s="35"/>
      <c r="P250" s="35"/>
      <c r="Q250" s="35"/>
      <c r="R250" s="35"/>
      <c r="S250" s="71"/>
      <c r="T250" s="71"/>
      <c r="U250" s="71"/>
      <c r="V250" s="71"/>
      <c r="W250" s="71"/>
      <c r="X250" s="35"/>
      <c r="Y250" s="35"/>
      <c r="Z250" s="35"/>
      <c r="AA250" s="35"/>
      <c r="AB250" s="35"/>
      <c r="AC250" s="35"/>
      <c r="AD250" s="35"/>
      <c r="AE250" s="35"/>
      <c r="AF250" s="35"/>
      <c r="AG250" s="35"/>
      <c r="AH250" s="35"/>
      <c r="AI250" s="35"/>
      <c r="AJ250" s="35"/>
      <c r="AK250" s="35"/>
      <c r="AL250" s="35"/>
      <c r="AM250" s="35"/>
      <c r="AN250" s="35"/>
      <c r="AO250" s="35"/>
      <c r="AP250" s="35"/>
      <c r="AQ250" s="35"/>
      <c r="AR250" s="35"/>
      <c r="AS250" s="35"/>
      <c r="AT250" s="35"/>
      <c r="AU250" s="35"/>
      <c r="AV250" s="35"/>
      <c r="AW250" s="35"/>
      <c r="AX250" s="35"/>
      <c r="AY250" s="35"/>
      <c r="AZ250" s="35"/>
      <c r="BA250" s="35"/>
      <c r="BB250" s="35"/>
      <c r="BC250" s="35"/>
      <c r="BD250" s="35"/>
      <c r="BE250" s="35"/>
      <c r="BF250" s="35"/>
      <c r="BG250" s="35"/>
      <c r="BH250" s="35"/>
      <c r="BI250" s="35"/>
      <c r="BJ250" s="35"/>
      <c r="BK250" s="35"/>
      <c r="BL250" s="35"/>
      <c r="BM250" s="35"/>
      <c r="BN250" s="35"/>
      <c r="BO250" s="35"/>
      <c r="BP250" s="35"/>
      <c r="BQ250" s="35"/>
    </row>
    <row r="251" spans="2:69" ht="15.75" customHeight="1">
      <c r="B251" s="35"/>
      <c r="C251" s="35"/>
      <c r="D251" s="35"/>
      <c r="E251" s="35"/>
      <c r="F251" s="35"/>
      <c r="G251" s="35"/>
      <c r="H251" s="35"/>
      <c r="I251" s="35"/>
      <c r="J251" s="35"/>
      <c r="K251" s="66"/>
      <c r="L251" s="35"/>
      <c r="M251" s="35"/>
      <c r="N251" s="35"/>
      <c r="O251" s="35"/>
      <c r="P251" s="35"/>
      <c r="Q251" s="35"/>
      <c r="R251" s="35"/>
      <c r="S251" s="71"/>
      <c r="T251" s="71"/>
      <c r="U251" s="71"/>
      <c r="V251" s="71"/>
      <c r="W251" s="71"/>
      <c r="X251" s="35"/>
      <c r="Y251" s="35"/>
      <c r="Z251" s="35"/>
      <c r="AA251" s="35"/>
      <c r="AB251" s="35"/>
      <c r="AC251" s="35"/>
      <c r="AD251" s="35"/>
      <c r="AE251" s="35"/>
      <c r="AF251" s="35"/>
      <c r="AG251" s="35"/>
      <c r="AH251" s="35"/>
      <c r="AI251" s="35"/>
      <c r="AJ251" s="35"/>
      <c r="AK251" s="35"/>
      <c r="AL251" s="35"/>
      <c r="AM251" s="35"/>
      <c r="AN251" s="35"/>
      <c r="AO251" s="35"/>
      <c r="AP251" s="35"/>
      <c r="AQ251" s="35"/>
      <c r="AR251" s="35"/>
      <c r="AS251" s="35"/>
      <c r="AT251" s="35"/>
      <c r="AU251" s="35"/>
      <c r="AV251" s="35"/>
      <c r="AW251" s="35"/>
      <c r="AX251" s="35"/>
      <c r="AY251" s="35"/>
      <c r="AZ251" s="35"/>
      <c r="BA251" s="35"/>
      <c r="BB251" s="35"/>
      <c r="BC251" s="35"/>
      <c r="BD251" s="35"/>
      <c r="BE251" s="35"/>
      <c r="BF251" s="35"/>
      <c r="BG251" s="35"/>
      <c r="BH251" s="35"/>
      <c r="BI251" s="35"/>
      <c r="BJ251" s="35"/>
      <c r="BK251" s="35"/>
      <c r="BL251" s="35"/>
      <c r="BM251" s="35"/>
      <c r="BN251" s="35"/>
      <c r="BO251" s="35"/>
      <c r="BP251" s="35"/>
      <c r="BQ251" s="35"/>
    </row>
    <row r="252" spans="2:69" ht="15.75" customHeight="1">
      <c r="B252" s="35"/>
      <c r="C252" s="35"/>
      <c r="D252" s="35"/>
      <c r="E252" s="35"/>
      <c r="F252" s="35"/>
      <c r="G252" s="35"/>
      <c r="H252" s="35"/>
      <c r="I252" s="35"/>
      <c r="J252" s="35"/>
      <c r="K252" s="66"/>
      <c r="L252" s="35"/>
      <c r="M252" s="35"/>
      <c r="N252" s="35"/>
      <c r="O252" s="35"/>
      <c r="P252" s="35"/>
      <c r="Q252" s="35"/>
      <c r="R252" s="35"/>
      <c r="S252" s="71"/>
      <c r="T252" s="71"/>
      <c r="U252" s="71"/>
      <c r="V252" s="71"/>
      <c r="W252" s="71"/>
      <c r="X252" s="35"/>
      <c r="Y252" s="35"/>
      <c r="Z252" s="35"/>
      <c r="AA252" s="35"/>
      <c r="AB252" s="35"/>
      <c r="AC252" s="35"/>
      <c r="AD252" s="35"/>
      <c r="AE252" s="35"/>
      <c r="AF252" s="35"/>
      <c r="AG252" s="35"/>
      <c r="AH252" s="35"/>
      <c r="AI252" s="35"/>
      <c r="AJ252" s="35"/>
      <c r="AK252" s="35"/>
      <c r="AL252" s="35"/>
      <c r="AM252" s="35"/>
      <c r="AN252" s="35"/>
      <c r="AO252" s="35"/>
      <c r="AP252" s="35"/>
      <c r="AQ252" s="35"/>
      <c r="AR252" s="35"/>
      <c r="AS252" s="35"/>
      <c r="AT252" s="35"/>
      <c r="AU252" s="35"/>
      <c r="AV252" s="35"/>
      <c r="AW252" s="35"/>
      <c r="AX252" s="35"/>
      <c r="AY252" s="35"/>
      <c r="AZ252" s="35"/>
      <c r="BA252" s="35"/>
      <c r="BB252" s="35"/>
      <c r="BC252" s="35"/>
      <c r="BD252" s="35"/>
      <c r="BE252" s="35"/>
      <c r="BF252" s="35"/>
      <c r="BG252" s="35"/>
      <c r="BH252" s="35"/>
      <c r="BI252" s="35"/>
      <c r="BJ252" s="35"/>
      <c r="BK252" s="35"/>
      <c r="BL252" s="35"/>
      <c r="BM252" s="35"/>
      <c r="BN252" s="35"/>
      <c r="BO252" s="35"/>
      <c r="BP252" s="35"/>
      <c r="BQ252" s="35"/>
    </row>
    <row r="253" spans="2:69" ht="15.75" customHeight="1">
      <c r="B253" s="35"/>
      <c r="C253" s="35"/>
      <c r="D253" s="35"/>
      <c r="E253" s="35"/>
      <c r="F253" s="35"/>
      <c r="G253" s="35"/>
      <c r="H253" s="35"/>
      <c r="I253" s="35"/>
      <c r="J253" s="35"/>
      <c r="K253" s="66"/>
      <c r="L253" s="35"/>
      <c r="M253" s="35"/>
      <c r="N253" s="35"/>
      <c r="O253" s="35"/>
      <c r="P253" s="35"/>
      <c r="Q253" s="35"/>
      <c r="R253" s="35"/>
      <c r="S253" s="71"/>
      <c r="T253" s="71"/>
      <c r="U253" s="71"/>
      <c r="V253" s="71"/>
      <c r="W253" s="71"/>
      <c r="X253" s="35"/>
      <c r="Y253" s="35"/>
      <c r="Z253" s="35"/>
      <c r="AA253" s="35"/>
      <c r="AB253" s="35"/>
      <c r="AC253" s="35"/>
      <c r="AD253" s="35"/>
      <c r="AE253" s="35"/>
      <c r="AF253" s="35"/>
      <c r="AG253" s="35"/>
      <c r="AH253" s="35"/>
      <c r="AI253" s="35"/>
      <c r="AJ253" s="35"/>
      <c r="AK253" s="35"/>
      <c r="AL253" s="35"/>
      <c r="AM253" s="35"/>
      <c r="AN253" s="35"/>
      <c r="AO253" s="35"/>
      <c r="AP253" s="35"/>
      <c r="AQ253" s="35"/>
      <c r="AR253" s="35"/>
      <c r="AS253" s="35"/>
      <c r="AT253" s="35"/>
      <c r="AU253" s="35"/>
      <c r="AV253" s="35"/>
      <c r="AW253" s="35"/>
      <c r="AX253" s="35"/>
      <c r="AY253" s="35"/>
      <c r="AZ253" s="35"/>
      <c r="BA253" s="35"/>
      <c r="BB253" s="35"/>
      <c r="BC253" s="35"/>
      <c r="BD253" s="35"/>
      <c r="BE253" s="35"/>
      <c r="BF253" s="35"/>
      <c r="BG253" s="35"/>
      <c r="BH253" s="35"/>
      <c r="BI253" s="35"/>
      <c r="BJ253" s="35"/>
      <c r="BK253" s="35"/>
      <c r="BL253" s="35"/>
      <c r="BM253" s="35"/>
      <c r="BN253" s="35"/>
      <c r="BO253" s="35"/>
      <c r="BP253" s="35"/>
      <c r="BQ253" s="35"/>
    </row>
    <row r="254" spans="2:69" ht="15.75" customHeight="1">
      <c r="B254" s="35"/>
      <c r="C254" s="35"/>
      <c r="D254" s="35"/>
      <c r="E254" s="35"/>
      <c r="F254" s="35"/>
      <c r="G254" s="35"/>
      <c r="H254" s="35"/>
      <c r="I254" s="35"/>
      <c r="J254" s="35"/>
      <c r="K254" s="66"/>
      <c r="L254" s="35"/>
      <c r="M254" s="35"/>
      <c r="N254" s="35"/>
      <c r="O254" s="35"/>
      <c r="P254" s="35"/>
      <c r="Q254" s="35"/>
      <c r="R254" s="35"/>
      <c r="S254" s="71"/>
      <c r="T254" s="71"/>
      <c r="U254" s="71"/>
      <c r="V254" s="71"/>
      <c r="W254" s="71"/>
      <c r="X254" s="35"/>
      <c r="Y254" s="35"/>
      <c r="Z254" s="35"/>
      <c r="AA254" s="35"/>
      <c r="AB254" s="35"/>
      <c r="AC254" s="35"/>
      <c r="AD254" s="35"/>
      <c r="AE254" s="35"/>
      <c r="AF254" s="35"/>
      <c r="AG254" s="35"/>
      <c r="AH254" s="35"/>
      <c r="AI254" s="35"/>
      <c r="AJ254" s="35"/>
      <c r="AK254" s="35"/>
      <c r="AL254" s="35"/>
      <c r="AM254" s="35"/>
      <c r="AN254" s="35"/>
      <c r="AO254" s="35"/>
      <c r="AP254" s="35"/>
      <c r="AQ254" s="35"/>
      <c r="AR254" s="35"/>
      <c r="AS254" s="35"/>
      <c r="AT254" s="35"/>
      <c r="AU254" s="35"/>
      <c r="AV254" s="35"/>
      <c r="AW254" s="35"/>
      <c r="AX254" s="35"/>
      <c r="AY254" s="35"/>
      <c r="AZ254" s="35"/>
      <c r="BA254" s="35"/>
      <c r="BB254" s="35"/>
      <c r="BC254" s="35"/>
      <c r="BD254" s="35"/>
      <c r="BE254" s="35"/>
      <c r="BF254" s="35"/>
      <c r="BG254" s="35"/>
      <c r="BH254" s="35"/>
      <c r="BI254" s="35"/>
      <c r="BJ254" s="35"/>
      <c r="BK254" s="35"/>
      <c r="BL254" s="35"/>
      <c r="BM254" s="35"/>
      <c r="BN254" s="35"/>
      <c r="BO254" s="35"/>
      <c r="BP254" s="35"/>
      <c r="BQ254" s="35"/>
    </row>
    <row r="255" spans="2:69" ht="15.75" customHeight="1">
      <c r="B255" s="35"/>
      <c r="C255" s="35"/>
      <c r="D255" s="35"/>
      <c r="E255" s="35"/>
      <c r="F255" s="35"/>
      <c r="G255" s="35"/>
      <c r="H255" s="35"/>
      <c r="I255" s="35"/>
      <c r="J255" s="35"/>
      <c r="K255" s="66"/>
      <c r="L255" s="35"/>
      <c r="M255" s="35"/>
      <c r="N255" s="35"/>
      <c r="O255" s="35"/>
      <c r="P255" s="35"/>
      <c r="Q255" s="35"/>
      <c r="R255" s="35"/>
      <c r="S255" s="71"/>
      <c r="T255" s="71"/>
      <c r="U255" s="71"/>
      <c r="V255" s="71"/>
      <c r="W255" s="71"/>
      <c r="X255" s="35"/>
      <c r="Y255" s="35"/>
      <c r="Z255" s="35"/>
      <c r="AA255" s="35"/>
      <c r="AB255" s="35"/>
      <c r="AC255" s="35"/>
      <c r="AD255" s="35"/>
      <c r="AE255" s="35"/>
      <c r="AF255" s="35"/>
      <c r="AG255" s="35"/>
      <c r="AH255" s="35"/>
      <c r="AI255" s="35"/>
      <c r="AJ255" s="35"/>
      <c r="AK255" s="35"/>
      <c r="AL255" s="35"/>
      <c r="AM255" s="35"/>
      <c r="AN255" s="35"/>
      <c r="AO255" s="35"/>
      <c r="AP255" s="35"/>
      <c r="AQ255" s="35"/>
      <c r="AR255" s="35"/>
      <c r="AS255" s="35"/>
      <c r="AT255" s="35"/>
      <c r="AU255" s="35"/>
      <c r="AV255" s="35"/>
      <c r="AW255" s="35"/>
      <c r="AX255" s="35"/>
      <c r="AY255" s="35"/>
      <c r="AZ255" s="35"/>
      <c r="BA255" s="35"/>
      <c r="BB255" s="35"/>
      <c r="BC255" s="35"/>
      <c r="BD255" s="35"/>
      <c r="BE255" s="35"/>
      <c r="BF255" s="35"/>
      <c r="BG255" s="35"/>
      <c r="BH255" s="35"/>
      <c r="BI255" s="35"/>
      <c r="BJ255" s="35"/>
      <c r="BK255" s="35"/>
      <c r="BL255" s="35"/>
      <c r="BM255" s="35"/>
      <c r="BN255" s="35"/>
      <c r="BO255" s="35"/>
      <c r="BP255" s="35"/>
      <c r="BQ255" s="35"/>
    </row>
    <row r="256" spans="2:69" ht="15.75" customHeight="1">
      <c r="B256" s="35"/>
      <c r="C256" s="35"/>
      <c r="D256" s="35"/>
      <c r="E256" s="35"/>
      <c r="F256" s="35"/>
      <c r="G256" s="35"/>
      <c r="H256" s="35"/>
      <c r="I256" s="35"/>
      <c r="J256" s="35"/>
      <c r="K256" s="66"/>
      <c r="L256" s="35"/>
      <c r="M256" s="35"/>
      <c r="N256" s="35"/>
      <c r="O256" s="35"/>
      <c r="P256" s="35"/>
      <c r="Q256" s="35"/>
      <c r="R256" s="35"/>
      <c r="S256" s="71"/>
      <c r="T256" s="71"/>
      <c r="U256" s="71"/>
      <c r="V256" s="71"/>
      <c r="W256" s="71"/>
      <c r="X256" s="35"/>
      <c r="Y256" s="35"/>
      <c r="Z256" s="35"/>
      <c r="AA256" s="35"/>
      <c r="AB256" s="35"/>
      <c r="AC256" s="35"/>
      <c r="AD256" s="35"/>
      <c r="AE256" s="35"/>
      <c r="AF256" s="35"/>
      <c r="AG256" s="35"/>
      <c r="AH256" s="35"/>
      <c r="AI256" s="35"/>
      <c r="AJ256" s="35"/>
      <c r="AK256" s="35"/>
      <c r="AL256" s="35"/>
      <c r="AM256" s="35"/>
      <c r="AN256" s="35"/>
      <c r="AO256" s="35"/>
      <c r="AP256" s="35"/>
      <c r="AQ256" s="35"/>
      <c r="AR256" s="35"/>
      <c r="AS256" s="35"/>
      <c r="AT256" s="35"/>
      <c r="AU256" s="35"/>
      <c r="AV256" s="35"/>
      <c r="AW256" s="35"/>
      <c r="AX256" s="35"/>
      <c r="AY256" s="35"/>
      <c r="AZ256" s="35"/>
      <c r="BA256" s="35"/>
      <c r="BB256" s="35"/>
      <c r="BC256" s="35"/>
      <c r="BD256" s="35"/>
      <c r="BE256" s="35"/>
      <c r="BF256" s="35"/>
      <c r="BG256" s="35"/>
      <c r="BH256" s="35"/>
      <c r="BI256" s="35"/>
      <c r="BJ256" s="35"/>
      <c r="BK256" s="35"/>
      <c r="BL256" s="35"/>
      <c r="BM256" s="35"/>
      <c r="BN256" s="35"/>
      <c r="BO256" s="35"/>
      <c r="BP256" s="35"/>
      <c r="BQ256" s="35"/>
    </row>
    <row r="257" spans="2:69" ht="15.75" customHeight="1">
      <c r="B257" s="35"/>
      <c r="C257" s="35"/>
      <c r="D257" s="35"/>
      <c r="E257" s="35"/>
      <c r="F257" s="35"/>
      <c r="G257" s="35"/>
      <c r="H257" s="35"/>
      <c r="I257" s="35"/>
      <c r="J257" s="35"/>
      <c r="K257" s="66"/>
      <c r="L257" s="35"/>
      <c r="M257" s="35"/>
      <c r="N257" s="35"/>
      <c r="O257" s="35"/>
      <c r="P257" s="35"/>
      <c r="Q257" s="35"/>
      <c r="R257" s="35"/>
      <c r="S257" s="71"/>
      <c r="T257" s="71"/>
      <c r="U257" s="71"/>
      <c r="V257" s="71"/>
      <c r="W257" s="71"/>
      <c r="X257" s="35"/>
      <c r="Y257" s="35"/>
      <c r="Z257" s="35"/>
      <c r="AA257" s="35"/>
      <c r="AB257" s="35"/>
      <c r="AC257" s="35"/>
      <c r="AD257" s="35"/>
      <c r="AE257" s="35"/>
      <c r="AF257" s="35"/>
      <c r="AG257" s="35"/>
      <c r="AH257" s="35"/>
      <c r="AI257" s="35"/>
      <c r="AJ257" s="35"/>
      <c r="AK257" s="35"/>
      <c r="AL257" s="35"/>
      <c r="AM257" s="35"/>
      <c r="AN257" s="35"/>
      <c r="AO257" s="35"/>
      <c r="AP257" s="35"/>
      <c r="AQ257" s="35"/>
      <c r="AR257" s="35"/>
      <c r="AS257" s="35"/>
      <c r="AT257" s="35"/>
      <c r="AU257" s="35"/>
      <c r="AV257" s="35"/>
      <c r="AW257" s="35"/>
      <c r="AX257" s="35"/>
      <c r="AY257" s="35"/>
      <c r="AZ257" s="35"/>
      <c r="BA257" s="35"/>
      <c r="BB257" s="35"/>
      <c r="BC257" s="35"/>
      <c r="BD257" s="35"/>
      <c r="BE257" s="35"/>
      <c r="BF257" s="35"/>
      <c r="BG257" s="35"/>
      <c r="BH257" s="35"/>
      <c r="BI257" s="35"/>
      <c r="BJ257" s="35"/>
      <c r="BK257" s="35"/>
      <c r="BL257" s="35"/>
      <c r="BM257" s="35"/>
      <c r="BN257" s="35"/>
      <c r="BO257" s="35"/>
      <c r="BP257" s="35"/>
      <c r="BQ257" s="35"/>
    </row>
    <row r="258" spans="2:69" ht="15.75" customHeight="1">
      <c r="B258" s="35"/>
      <c r="C258" s="35"/>
      <c r="D258" s="35"/>
      <c r="E258" s="35"/>
      <c r="F258" s="35"/>
      <c r="G258" s="35"/>
      <c r="H258" s="35"/>
      <c r="I258" s="35"/>
      <c r="J258" s="35"/>
      <c r="K258" s="66"/>
      <c r="L258" s="35"/>
      <c r="M258" s="35"/>
      <c r="N258" s="35"/>
      <c r="O258" s="35"/>
      <c r="P258" s="35"/>
      <c r="Q258" s="35"/>
      <c r="R258" s="35"/>
      <c r="S258" s="71"/>
      <c r="T258" s="71"/>
      <c r="U258" s="71"/>
      <c r="V258" s="71"/>
      <c r="W258" s="71"/>
      <c r="X258" s="35"/>
      <c r="Y258" s="35"/>
      <c r="Z258" s="35"/>
      <c r="AA258" s="35"/>
      <c r="AB258" s="35"/>
      <c r="AC258" s="35"/>
      <c r="AD258" s="35"/>
      <c r="AE258" s="35"/>
      <c r="AF258" s="35"/>
      <c r="AG258" s="35"/>
      <c r="AH258" s="35"/>
      <c r="AI258" s="35"/>
      <c r="AJ258" s="35"/>
      <c r="AK258" s="35"/>
      <c r="AL258" s="35"/>
      <c r="AM258" s="35"/>
      <c r="AN258" s="35"/>
      <c r="AO258" s="35"/>
      <c r="AP258" s="35"/>
      <c r="AQ258" s="35"/>
      <c r="AR258" s="35"/>
      <c r="AS258" s="35"/>
      <c r="AT258" s="35"/>
      <c r="AU258" s="35"/>
      <c r="AV258" s="35"/>
      <c r="AW258" s="35"/>
      <c r="AX258" s="35"/>
      <c r="AY258" s="35"/>
      <c r="AZ258" s="35"/>
      <c r="BA258" s="35"/>
      <c r="BB258" s="35"/>
      <c r="BC258" s="35"/>
      <c r="BD258" s="35"/>
      <c r="BE258" s="35"/>
      <c r="BF258" s="35"/>
      <c r="BG258" s="35"/>
      <c r="BH258" s="35"/>
      <c r="BI258" s="35"/>
      <c r="BJ258" s="35"/>
      <c r="BK258" s="35"/>
      <c r="BL258" s="35"/>
      <c r="BM258" s="35"/>
      <c r="BN258" s="35"/>
      <c r="BO258" s="35"/>
      <c r="BP258" s="35"/>
      <c r="BQ258" s="35"/>
    </row>
    <row r="259" spans="2:69" ht="15.75" customHeight="1">
      <c r="B259" s="35"/>
      <c r="C259" s="35"/>
      <c r="D259" s="35"/>
      <c r="E259" s="35"/>
      <c r="F259" s="35"/>
      <c r="G259" s="35"/>
      <c r="H259" s="35"/>
      <c r="I259" s="35"/>
      <c r="J259" s="35"/>
      <c r="K259" s="66"/>
      <c r="L259" s="35"/>
      <c r="M259" s="35"/>
      <c r="N259" s="35"/>
      <c r="O259" s="35"/>
      <c r="P259" s="35"/>
      <c r="Q259" s="35"/>
      <c r="R259" s="35"/>
      <c r="S259" s="71"/>
      <c r="T259" s="71"/>
      <c r="U259" s="71"/>
      <c r="V259" s="71"/>
      <c r="W259" s="71"/>
      <c r="X259" s="35"/>
      <c r="Y259" s="35"/>
      <c r="Z259" s="35"/>
      <c r="AA259" s="35"/>
      <c r="AB259" s="35"/>
      <c r="AC259" s="35"/>
      <c r="AD259" s="35"/>
      <c r="AE259" s="35"/>
      <c r="AF259" s="35"/>
      <c r="AG259" s="35"/>
      <c r="AH259" s="35"/>
      <c r="AI259" s="35"/>
      <c r="AJ259" s="35"/>
      <c r="AK259" s="35"/>
      <c r="AL259" s="35"/>
      <c r="AM259" s="35"/>
      <c r="AN259" s="35"/>
      <c r="AO259" s="35"/>
      <c r="AP259" s="35"/>
      <c r="AQ259" s="35"/>
      <c r="AR259" s="35"/>
      <c r="AS259" s="35"/>
      <c r="AT259" s="35"/>
      <c r="AU259" s="35"/>
      <c r="AV259" s="35"/>
      <c r="AW259" s="35"/>
      <c r="AX259" s="35"/>
      <c r="AY259" s="35"/>
      <c r="AZ259" s="35"/>
      <c r="BA259" s="35"/>
      <c r="BB259" s="35"/>
      <c r="BC259" s="35"/>
      <c r="BD259" s="35"/>
      <c r="BE259" s="35"/>
      <c r="BF259" s="35"/>
      <c r="BG259" s="35"/>
      <c r="BH259" s="35"/>
      <c r="BI259" s="35"/>
      <c r="BJ259" s="35"/>
      <c r="BK259" s="35"/>
      <c r="BL259" s="35"/>
      <c r="BM259" s="35"/>
      <c r="BN259" s="35"/>
      <c r="BO259" s="35"/>
      <c r="BP259" s="35"/>
      <c r="BQ259" s="35"/>
    </row>
    <row r="260" spans="2:69" ht="15.75" customHeight="1">
      <c r="B260" s="35"/>
      <c r="C260" s="35"/>
      <c r="D260" s="35"/>
      <c r="E260" s="35"/>
      <c r="F260" s="35"/>
      <c r="G260" s="35"/>
      <c r="H260" s="35"/>
      <c r="I260" s="35"/>
      <c r="J260" s="35"/>
      <c r="K260" s="66"/>
      <c r="L260" s="35"/>
      <c r="M260" s="35"/>
      <c r="N260" s="35"/>
      <c r="O260" s="35"/>
      <c r="P260" s="35"/>
      <c r="Q260" s="35"/>
      <c r="R260" s="35"/>
      <c r="S260" s="71"/>
      <c r="T260" s="71"/>
      <c r="U260" s="71"/>
      <c r="V260" s="71"/>
      <c r="W260" s="71"/>
      <c r="X260" s="35"/>
      <c r="Y260" s="35"/>
      <c r="Z260" s="35"/>
      <c r="AA260" s="35"/>
      <c r="AB260" s="35"/>
      <c r="AC260" s="35"/>
      <c r="AD260" s="35"/>
      <c r="AE260" s="35"/>
      <c r="AF260" s="35"/>
      <c r="AG260" s="35"/>
      <c r="AH260" s="35"/>
      <c r="AI260" s="35"/>
      <c r="AJ260" s="35"/>
      <c r="AK260" s="35"/>
      <c r="AL260" s="35"/>
      <c r="AM260" s="35"/>
      <c r="AN260" s="35"/>
      <c r="AO260" s="35"/>
      <c r="AP260" s="35"/>
      <c r="AQ260" s="35"/>
      <c r="AR260" s="35"/>
      <c r="AS260" s="35"/>
      <c r="AT260" s="35"/>
      <c r="AU260" s="35"/>
      <c r="AV260" s="35"/>
      <c r="AW260" s="35"/>
      <c r="AX260" s="35"/>
      <c r="AY260" s="35"/>
      <c r="AZ260" s="35"/>
      <c r="BA260" s="35"/>
      <c r="BB260" s="35"/>
      <c r="BC260" s="35"/>
      <c r="BD260" s="35"/>
      <c r="BE260" s="35"/>
      <c r="BF260" s="35"/>
      <c r="BG260" s="35"/>
      <c r="BH260" s="35"/>
      <c r="BI260" s="35"/>
      <c r="BJ260" s="35"/>
      <c r="BK260" s="35"/>
      <c r="BL260" s="35"/>
      <c r="BM260" s="35"/>
      <c r="BN260" s="35"/>
      <c r="BO260" s="35"/>
      <c r="BP260" s="35"/>
      <c r="BQ260" s="35"/>
    </row>
    <row r="261" spans="2:69" ht="15.75" customHeight="1">
      <c r="B261" s="35"/>
      <c r="C261" s="35"/>
      <c r="D261" s="35"/>
      <c r="E261" s="35"/>
      <c r="F261" s="35"/>
      <c r="G261" s="35"/>
      <c r="H261" s="35"/>
      <c r="I261" s="35"/>
      <c r="J261" s="35"/>
      <c r="K261" s="66"/>
      <c r="L261" s="35"/>
      <c r="M261" s="35"/>
      <c r="N261" s="35"/>
      <c r="O261" s="35"/>
      <c r="P261" s="35"/>
      <c r="Q261" s="35"/>
      <c r="R261" s="35"/>
      <c r="S261" s="71"/>
      <c r="T261" s="71"/>
      <c r="U261" s="71"/>
      <c r="V261" s="71"/>
      <c r="W261" s="71"/>
      <c r="X261" s="35"/>
      <c r="Y261" s="35"/>
      <c r="Z261" s="35"/>
      <c r="AA261" s="35"/>
      <c r="AB261" s="35"/>
      <c r="AC261" s="35"/>
      <c r="AD261" s="35"/>
      <c r="AE261" s="35"/>
      <c r="AF261" s="35"/>
      <c r="AG261" s="35"/>
      <c r="AH261" s="35"/>
      <c r="AI261" s="35"/>
      <c r="AJ261" s="35"/>
      <c r="AK261" s="35"/>
      <c r="AL261" s="35"/>
      <c r="AM261" s="35"/>
      <c r="AN261" s="35"/>
      <c r="AO261" s="35"/>
      <c r="AP261" s="35"/>
      <c r="AQ261" s="35"/>
      <c r="AR261" s="35"/>
      <c r="AS261" s="35"/>
      <c r="AT261" s="35"/>
      <c r="AU261" s="35"/>
      <c r="AV261" s="35"/>
      <c r="AW261" s="35"/>
      <c r="AX261" s="35"/>
      <c r="AY261" s="35"/>
      <c r="AZ261" s="35"/>
      <c r="BA261" s="35"/>
      <c r="BB261" s="35"/>
      <c r="BC261" s="35"/>
      <c r="BD261" s="35"/>
      <c r="BE261" s="35"/>
      <c r="BF261" s="35"/>
      <c r="BG261" s="35"/>
      <c r="BH261" s="35"/>
      <c r="BI261" s="35"/>
      <c r="BJ261" s="35"/>
      <c r="BK261" s="35"/>
      <c r="BL261" s="35"/>
      <c r="BM261" s="35"/>
      <c r="BN261" s="35"/>
      <c r="BO261" s="35"/>
      <c r="BP261" s="35"/>
      <c r="BQ261" s="35"/>
    </row>
    <row r="262" spans="2:69" ht="15.75" customHeight="1">
      <c r="B262" s="35"/>
      <c r="C262" s="35"/>
      <c r="D262" s="35"/>
      <c r="E262" s="35"/>
      <c r="F262" s="35"/>
      <c r="G262" s="35"/>
      <c r="H262" s="35"/>
      <c r="I262" s="35"/>
      <c r="J262" s="35"/>
      <c r="K262" s="66"/>
      <c r="L262" s="35"/>
      <c r="M262" s="35"/>
      <c r="N262" s="35"/>
      <c r="O262" s="35"/>
      <c r="P262" s="35"/>
      <c r="Q262" s="35"/>
      <c r="R262" s="35"/>
      <c r="S262" s="71"/>
      <c r="T262" s="71"/>
      <c r="U262" s="71"/>
      <c r="V262" s="71"/>
      <c r="W262" s="71"/>
      <c r="X262" s="35"/>
      <c r="Y262" s="35"/>
      <c r="Z262" s="35"/>
      <c r="AA262" s="35"/>
      <c r="AB262" s="35"/>
      <c r="AC262" s="35"/>
      <c r="AD262" s="35"/>
      <c r="AE262" s="35"/>
      <c r="AF262" s="35"/>
      <c r="AG262" s="35"/>
      <c r="AH262" s="35"/>
      <c r="AI262" s="35"/>
      <c r="AJ262" s="35"/>
      <c r="AK262" s="35"/>
      <c r="AL262" s="35"/>
      <c r="AM262" s="35"/>
      <c r="AN262" s="35"/>
      <c r="AO262" s="35"/>
      <c r="AP262" s="35"/>
      <c r="AQ262" s="35"/>
      <c r="AR262" s="35"/>
      <c r="AS262" s="35"/>
      <c r="AT262" s="35"/>
      <c r="AU262" s="35"/>
      <c r="AV262" s="35"/>
      <c r="AW262" s="35"/>
      <c r="AX262" s="35"/>
      <c r="AY262" s="35"/>
      <c r="AZ262" s="35"/>
      <c r="BA262" s="35"/>
      <c r="BB262" s="35"/>
      <c r="BC262" s="35"/>
      <c r="BD262" s="35"/>
      <c r="BE262" s="35"/>
      <c r="BF262" s="35"/>
      <c r="BG262" s="35"/>
      <c r="BH262" s="35"/>
      <c r="BI262" s="35"/>
      <c r="BJ262" s="35"/>
      <c r="BK262" s="35"/>
      <c r="BL262" s="35"/>
      <c r="BM262" s="35"/>
      <c r="BN262" s="35"/>
      <c r="BO262" s="35"/>
      <c r="BP262" s="35"/>
      <c r="BQ262" s="35"/>
    </row>
    <row r="263" spans="2:69" ht="15.75" customHeight="1">
      <c r="B263" s="35"/>
      <c r="C263" s="35"/>
      <c r="D263" s="35"/>
      <c r="E263" s="35"/>
      <c r="F263" s="35"/>
      <c r="G263" s="35"/>
      <c r="H263" s="35"/>
      <c r="I263" s="35"/>
      <c r="J263" s="35"/>
      <c r="K263" s="66"/>
      <c r="L263" s="35"/>
      <c r="M263" s="35"/>
      <c r="N263" s="35"/>
      <c r="O263" s="35"/>
      <c r="P263" s="35"/>
      <c r="Q263" s="35"/>
      <c r="R263" s="35"/>
      <c r="S263" s="71"/>
      <c r="T263" s="71"/>
      <c r="U263" s="71"/>
      <c r="V263" s="71"/>
      <c r="W263" s="71"/>
      <c r="X263" s="35"/>
      <c r="Y263" s="35"/>
      <c r="Z263" s="35"/>
      <c r="AA263" s="35"/>
      <c r="AB263" s="35"/>
      <c r="AC263" s="35"/>
      <c r="AD263" s="35"/>
      <c r="AE263" s="35"/>
      <c r="AF263" s="35"/>
      <c r="AG263" s="35"/>
      <c r="AH263" s="35"/>
      <c r="AI263" s="35"/>
      <c r="AJ263" s="35"/>
      <c r="AK263" s="35"/>
      <c r="AL263" s="35"/>
      <c r="AM263" s="35"/>
      <c r="AN263" s="35"/>
      <c r="AO263" s="35"/>
      <c r="AP263" s="35"/>
      <c r="AQ263" s="35"/>
      <c r="AR263" s="35"/>
      <c r="AS263" s="35"/>
      <c r="AT263" s="35"/>
      <c r="AU263" s="35"/>
      <c r="AV263" s="35"/>
      <c r="AW263" s="35"/>
      <c r="AX263" s="35"/>
      <c r="AY263" s="35"/>
      <c r="AZ263" s="35"/>
      <c r="BA263" s="35"/>
      <c r="BB263" s="35"/>
      <c r="BC263" s="35"/>
      <c r="BD263" s="35"/>
      <c r="BE263" s="35"/>
      <c r="BF263" s="35"/>
      <c r="BG263" s="35"/>
      <c r="BH263" s="35"/>
      <c r="BI263" s="35"/>
      <c r="BJ263" s="35"/>
      <c r="BK263" s="35"/>
      <c r="BL263" s="35"/>
      <c r="BM263" s="35"/>
      <c r="BN263" s="35"/>
      <c r="BO263" s="35"/>
      <c r="BP263" s="35"/>
      <c r="BQ263" s="35"/>
    </row>
    <row r="264" spans="2:69" ht="15.75" customHeight="1">
      <c r="B264" s="35"/>
      <c r="C264" s="35"/>
      <c r="D264" s="35"/>
      <c r="E264" s="35"/>
      <c r="F264" s="35"/>
      <c r="G264" s="35"/>
      <c r="H264" s="35"/>
      <c r="I264" s="35"/>
      <c r="J264" s="35"/>
      <c r="K264" s="66"/>
      <c r="L264" s="35"/>
      <c r="M264" s="35"/>
      <c r="N264" s="35"/>
      <c r="O264" s="35"/>
      <c r="P264" s="35"/>
      <c r="Q264" s="35"/>
      <c r="R264" s="35"/>
      <c r="S264" s="71"/>
      <c r="T264" s="71"/>
      <c r="U264" s="71"/>
      <c r="V264" s="71"/>
      <c r="W264" s="71"/>
      <c r="X264" s="35"/>
      <c r="Y264" s="35"/>
      <c r="Z264" s="35"/>
      <c r="AA264" s="35"/>
      <c r="AB264" s="35"/>
      <c r="AC264" s="35"/>
      <c r="AD264" s="35"/>
      <c r="AE264" s="35"/>
      <c r="AF264" s="35"/>
      <c r="AG264" s="35"/>
      <c r="AH264" s="35"/>
      <c r="AI264" s="35"/>
      <c r="AJ264" s="35"/>
      <c r="AK264" s="35"/>
      <c r="AL264" s="35"/>
      <c r="AM264" s="35"/>
      <c r="AN264" s="35"/>
      <c r="AO264" s="35"/>
      <c r="AP264" s="35"/>
      <c r="AQ264" s="35"/>
      <c r="AR264" s="35"/>
      <c r="AS264" s="35"/>
      <c r="AT264" s="35"/>
      <c r="AU264" s="35"/>
      <c r="AV264" s="35"/>
      <c r="AW264" s="35"/>
      <c r="AX264" s="35"/>
      <c r="AY264" s="35"/>
      <c r="AZ264" s="35"/>
      <c r="BA264" s="35"/>
      <c r="BB264" s="35"/>
      <c r="BC264" s="35"/>
      <c r="BD264" s="35"/>
      <c r="BE264" s="35"/>
      <c r="BF264" s="35"/>
      <c r="BG264" s="35"/>
      <c r="BH264" s="35"/>
      <c r="BI264" s="35"/>
      <c r="BJ264" s="35"/>
      <c r="BK264" s="35"/>
      <c r="BL264" s="35"/>
      <c r="BM264" s="35"/>
      <c r="BN264" s="35"/>
      <c r="BO264" s="35"/>
      <c r="BP264" s="35"/>
      <c r="BQ264" s="35"/>
    </row>
    <row r="265" spans="2:69" ht="15.75" customHeight="1">
      <c r="B265" s="35"/>
      <c r="C265" s="35"/>
      <c r="D265" s="35"/>
      <c r="E265" s="35"/>
      <c r="F265" s="35"/>
      <c r="G265" s="35"/>
      <c r="H265" s="35"/>
      <c r="I265" s="35"/>
      <c r="J265" s="35"/>
      <c r="K265" s="66"/>
      <c r="L265" s="35"/>
      <c r="M265" s="35"/>
      <c r="N265" s="35"/>
      <c r="O265" s="35"/>
      <c r="P265" s="35"/>
      <c r="Q265" s="35"/>
      <c r="R265" s="35"/>
      <c r="S265" s="71"/>
      <c r="T265" s="71"/>
      <c r="U265" s="71"/>
      <c r="V265" s="71"/>
      <c r="W265" s="71"/>
      <c r="X265" s="35"/>
      <c r="Y265" s="35"/>
      <c r="Z265" s="35"/>
      <c r="AA265" s="35"/>
      <c r="AB265" s="35"/>
      <c r="AC265" s="35"/>
      <c r="AD265" s="35"/>
      <c r="AE265" s="35"/>
      <c r="AF265" s="35"/>
      <c r="AG265" s="35"/>
      <c r="AH265" s="35"/>
      <c r="AI265" s="35"/>
      <c r="AJ265" s="35"/>
      <c r="AK265" s="35"/>
      <c r="AL265" s="35"/>
      <c r="AM265" s="35"/>
      <c r="AN265" s="35"/>
      <c r="AO265" s="35"/>
      <c r="AP265" s="35"/>
      <c r="AQ265" s="35"/>
      <c r="AR265" s="35"/>
      <c r="AS265" s="35"/>
      <c r="AT265" s="35"/>
      <c r="AU265" s="35"/>
      <c r="AV265" s="35"/>
      <c r="AW265" s="35"/>
      <c r="AX265" s="35"/>
      <c r="AY265" s="35"/>
      <c r="AZ265" s="35"/>
      <c r="BA265" s="35"/>
      <c r="BB265" s="35"/>
      <c r="BC265" s="35"/>
      <c r="BD265" s="35"/>
      <c r="BE265" s="35"/>
      <c r="BF265" s="35"/>
      <c r="BG265" s="35"/>
      <c r="BH265" s="35"/>
      <c r="BI265" s="35"/>
      <c r="BJ265" s="35"/>
      <c r="BK265" s="35"/>
      <c r="BL265" s="35"/>
      <c r="BM265" s="35"/>
      <c r="BN265" s="35"/>
      <c r="BO265" s="35"/>
      <c r="BP265" s="35"/>
      <c r="BQ265" s="35"/>
    </row>
    <row r="266" spans="2:69" ht="15.75" customHeight="1">
      <c r="B266" s="35"/>
      <c r="C266" s="35"/>
      <c r="D266" s="35"/>
      <c r="E266" s="35"/>
      <c r="F266" s="35"/>
      <c r="G266" s="35"/>
      <c r="H266" s="35"/>
      <c r="I266" s="35"/>
      <c r="J266" s="35"/>
      <c r="K266" s="66"/>
      <c r="L266" s="35"/>
      <c r="M266" s="35"/>
      <c r="N266" s="35"/>
      <c r="O266" s="35"/>
      <c r="P266" s="35"/>
      <c r="Q266" s="35"/>
      <c r="R266" s="35"/>
      <c r="S266" s="71"/>
      <c r="T266" s="71"/>
      <c r="U266" s="71"/>
      <c r="V266" s="71"/>
      <c r="W266" s="71"/>
      <c r="X266" s="35"/>
      <c r="Y266" s="35"/>
      <c r="Z266" s="35"/>
      <c r="AA266" s="35"/>
      <c r="AB266" s="35"/>
      <c r="AC266" s="35"/>
      <c r="AD266" s="35"/>
      <c r="AE266" s="35"/>
      <c r="AF266" s="35"/>
      <c r="AG266" s="35"/>
      <c r="AH266" s="35"/>
      <c r="AI266" s="35"/>
      <c r="AJ266" s="35"/>
      <c r="AK266" s="35"/>
      <c r="AL266" s="35"/>
      <c r="AM266" s="35"/>
      <c r="AN266" s="35"/>
      <c r="AO266" s="35"/>
      <c r="AP266" s="35"/>
      <c r="AQ266" s="35"/>
      <c r="AR266" s="35"/>
      <c r="AS266" s="35"/>
      <c r="AT266" s="35"/>
      <c r="AU266" s="35"/>
      <c r="AV266" s="35"/>
      <c r="AW266" s="35"/>
      <c r="AX266" s="35"/>
      <c r="AY266" s="35"/>
      <c r="AZ266" s="35"/>
      <c r="BA266" s="35"/>
      <c r="BB266" s="35"/>
      <c r="BC266" s="35"/>
      <c r="BD266" s="35"/>
      <c r="BE266" s="35"/>
      <c r="BF266" s="35"/>
      <c r="BG266" s="35"/>
      <c r="BH266" s="35"/>
      <c r="BI266" s="35"/>
      <c r="BJ266" s="35"/>
      <c r="BK266" s="35"/>
      <c r="BL266" s="35"/>
      <c r="BM266" s="35"/>
      <c r="BN266" s="35"/>
      <c r="BO266" s="35"/>
      <c r="BP266" s="35"/>
      <c r="BQ266" s="35"/>
    </row>
    <row r="267" spans="2:69" ht="15.75" customHeight="1">
      <c r="B267" s="35"/>
      <c r="C267" s="35"/>
      <c r="D267" s="35"/>
      <c r="E267" s="35"/>
      <c r="F267" s="35"/>
      <c r="G267" s="35"/>
      <c r="H267" s="35"/>
      <c r="I267" s="35"/>
      <c r="J267" s="35"/>
      <c r="K267" s="66"/>
      <c r="L267" s="35"/>
      <c r="M267" s="35"/>
      <c r="N267" s="35"/>
      <c r="O267" s="35"/>
      <c r="P267" s="35"/>
      <c r="Q267" s="35"/>
      <c r="R267" s="35"/>
      <c r="S267" s="71"/>
      <c r="T267" s="71"/>
      <c r="U267" s="71"/>
      <c r="V267" s="71"/>
      <c r="W267" s="71"/>
      <c r="X267" s="35"/>
      <c r="Y267" s="35"/>
      <c r="Z267" s="35"/>
      <c r="AA267" s="35"/>
      <c r="AB267" s="35"/>
      <c r="AC267" s="35"/>
      <c r="AD267" s="35"/>
      <c r="AE267" s="35"/>
      <c r="AF267" s="35"/>
      <c r="AG267" s="35"/>
      <c r="AH267" s="35"/>
      <c r="AI267" s="35"/>
      <c r="AJ267" s="35"/>
      <c r="AK267" s="35"/>
      <c r="AL267" s="35"/>
      <c r="AM267" s="35"/>
      <c r="AN267" s="35"/>
      <c r="AO267" s="35"/>
      <c r="AP267" s="35"/>
      <c r="AQ267" s="35"/>
      <c r="AR267" s="35"/>
      <c r="AS267" s="35"/>
      <c r="AT267" s="35"/>
      <c r="AU267" s="35"/>
      <c r="AV267" s="35"/>
      <c r="AW267" s="35"/>
      <c r="AX267" s="35"/>
      <c r="AY267" s="35"/>
      <c r="AZ267" s="35"/>
      <c r="BA267" s="35"/>
      <c r="BB267" s="35"/>
      <c r="BC267" s="35"/>
      <c r="BD267" s="35"/>
      <c r="BE267" s="35"/>
      <c r="BF267" s="35"/>
      <c r="BG267" s="35"/>
      <c r="BH267" s="35"/>
      <c r="BI267" s="35"/>
      <c r="BJ267" s="35"/>
      <c r="BK267" s="35"/>
      <c r="BL267" s="35"/>
      <c r="BM267" s="35"/>
      <c r="BN267" s="35"/>
      <c r="BO267" s="35"/>
      <c r="BP267" s="35"/>
      <c r="BQ267" s="35"/>
    </row>
    <row r="268" spans="2:69" ht="15.75" customHeight="1">
      <c r="B268" s="35"/>
      <c r="C268" s="35"/>
      <c r="D268" s="35"/>
      <c r="E268" s="35"/>
      <c r="F268" s="35"/>
      <c r="G268" s="35"/>
      <c r="H268" s="35"/>
      <c r="I268" s="35"/>
      <c r="J268" s="35"/>
      <c r="K268" s="66"/>
      <c r="L268" s="35"/>
      <c r="M268" s="35"/>
      <c r="N268" s="35"/>
      <c r="O268" s="35"/>
      <c r="P268" s="35"/>
      <c r="Q268" s="35"/>
      <c r="R268" s="35"/>
      <c r="S268" s="71"/>
      <c r="T268" s="71"/>
      <c r="U268" s="71"/>
      <c r="V268" s="71"/>
      <c r="W268" s="71"/>
      <c r="X268" s="35"/>
      <c r="Y268" s="35"/>
      <c r="Z268" s="35"/>
      <c r="AA268" s="35"/>
      <c r="AB268" s="35"/>
      <c r="AC268" s="35"/>
      <c r="AD268" s="35"/>
      <c r="AE268" s="35"/>
      <c r="AF268" s="35"/>
      <c r="AG268" s="35"/>
      <c r="AH268" s="35"/>
      <c r="AI268" s="35"/>
      <c r="AJ268" s="35"/>
      <c r="AK268" s="35"/>
      <c r="AL268" s="35"/>
      <c r="AM268" s="35"/>
      <c r="AN268" s="35"/>
      <c r="AO268" s="35"/>
      <c r="AP268" s="35"/>
      <c r="AQ268" s="35"/>
      <c r="AR268" s="35"/>
      <c r="AS268" s="35"/>
      <c r="AT268" s="35"/>
      <c r="AU268" s="35"/>
      <c r="AV268" s="35"/>
      <c r="AW268" s="35"/>
      <c r="AX268" s="35"/>
      <c r="AY268" s="35"/>
      <c r="AZ268" s="35"/>
      <c r="BA268" s="35"/>
      <c r="BB268" s="35"/>
      <c r="BC268" s="35"/>
      <c r="BD268" s="35"/>
      <c r="BE268" s="35"/>
      <c r="BF268" s="35"/>
      <c r="BG268" s="35"/>
      <c r="BH268" s="35"/>
      <c r="BI268" s="35"/>
      <c r="BJ268" s="35"/>
      <c r="BK268" s="35"/>
      <c r="BL268" s="35"/>
      <c r="BM268" s="35"/>
      <c r="BN268" s="35"/>
      <c r="BO268" s="35"/>
      <c r="BP268" s="35"/>
      <c r="BQ268" s="35"/>
    </row>
    <row r="269" spans="2:69" ht="15.75" customHeight="1">
      <c r="B269" s="35"/>
      <c r="C269" s="35"/>
      <c r="D269" s="35"/>
      <c r="E269" s="35"/>
      <c r="F269" s="35"/>
      <c r="G269" s="35"/>
      <c r="H269" s="35"/>
      <c r="I269" s="35"/>
      <c r="J269" s="35"/>
      <c r="K269" s="66"/>
      <c r="L269" s="35"/>
      <c r="M269" s="35"/>
      <c r="N269" s="35"/>
      <c r="O269" s="35"/>
      <c r="P269" s="35"/>
      <c r="Q269" s="35"/>
      <c r="R269" s="35"/>
      <c r="S269" s="71"/>
      <c r="T269" s="71"/>
      <c r="U269" s="71"/>
      <c r="V269" s="71"/>
      <c r="W269" s="71"/>
      <c r="X269" s="35"/>
      <c r="Y269" s="35"/>
      <c r="Z269" s="35"/>
      <c r="AA269" s="35"/>
      <c r="AB269" s="35"/>
      <c r="AC269" s="35"/>
      <c r="AD269" s="35"/>
      <c r="AE269" s="35"/>
      <c r="AF269" s="35"/>
      <c r="AG269" s="35"/>
      <c r="AH269" s="35"/>
      <c r="AI269" s="35"/>
      <c r="AJ269" s="35"/>
      <c r="AK269" s="35"/>
      <c r="AL269" s="35"/>
      <c r="AM269" s="35"/>
      <c r="AN269" s="35"/>
      <c r="AO269" s="35"/>
      <c r="AP269" s="35"/>
      <c r="AQ269" s="35"/>
      <c r="AR269" s="35"/>
      <c r="AS269" s="35"/>
      <c r="AT269" s="35"/>
      <c r="AU269" s="35"/>
      <c r="AV269" s="35"/>
      <c r="AW269" s="35"/>
      <c r="AX269" s="35"/>
      <c r="AY269" s="35"/>
      <c r="AZ269" s="35"/>
      <c r="BA269" s="35"/>
      <c r="BB269" s="35"/>
      <c r="BC269" s="35"/>
      <c r="BD269" s="35"/>
      <c r="BE269" s="35"/>
      <c r="BF269" s="35"/>
      <c r="BG269" s="35"/>
      <c r="BH269" s="35"/>
      <c r="BI269" s="35"/>
      <c r="BJ269" s="35"/>
      <c r="BK269" s="35"/>
      <c r="BL269" s="35"/>
      <c r="BM269" s="35"/>
      <c r="BN269" s="35"/>
      <c r="BO269" s="35"/>
      <c r="BP269" s="35"/>
      <c r="BQ269" s="35"/>
    </row>
    <row r="270" spans="2:69" ht="15.75" customHeight="1">
      <c r="B270" s="35"/>
      <c r="C270" s="35"/>
      <c r="D270" s="35"/>
      <c r="E270" s="35"/>
      <c r="F270" s="35"/>
      <c r="G270" s="35"/>
      <c r="H270" s="35"/>
      <c r="I270" s="35"/>
      <c r="J270" s="35"/>
      <c r="K270" s="66"/>
      <c r="L270" s="35"/>
      <c r="M270" s="35"/>
      <c r="N270" s="35"/>
      <c r="O270" s="35"/>
      <c r="P270" s="35"/>
      <c r="Q270" s="35"/>
      <c r="R270" s="35"/>
      <c r="S270" s="71"/>
      <c r="T270" s="71"/>
      <c r="U270" s="71"/>
      <c r="V270" s="71"/>
      <c r="W270" s="71"/>
      <c r="X270" s="35"/>
      <c r="Y270" s="35"/>
      <c r="Z270" s="35"/>
      <c r="AA270" s="35"/>
      <c r="AB270" s="35"/>
      <c r="AC270" s="35"/>
      <c r="AD270" s="35"/>
      <c r="AE270" s="35"/>
      <c r="AF270" s="35"/>
      <c r="AG270" s="35"/>
      <c r="AH270" s="35"/>
      <c r="AI270" s="35"/>
      <c r="AJ270" s="35"/>
      <c r="AK270" s="35"/>
      <c r="AL270" s="35"/>
      <c r="AM270" s="35"/>
      <c r="AN270" s="35"/>
      <c r="AO270" s="35"/>
      <c r="AP270" s="35"/>
      <c r="AQ270" s="35"/>
      <c r="AR270" s="35"/>
      <c r="AS270" s="35"/>
      <c r="AT270" s="35"/>
      <c r="AU270" s="35"/>
      <c r="AV270" s="35"/>
      <c r="AW270" s="35"/>
      <c r="AX270" s="35"/>
      <c r="AY270" s="35"/>
      <c r="AZ270" s="35"/>
      <c r="BA270" s="35"/>
      <c r="BB270" s="35"/>
      <c r="BC270" s="35"/>
      <c r="BD270" s="35"/>
      <c r="BE270" s="35"/>
      <c r="BF270" s="35"/>
      <c r="BG270" s="35"/>
      <c r="BH270" s="35"/>
      <c r="BI270" s="35"/>
      <c r="BJ270" s="35"/>
      <c r="BK270" s="35"/>
      <c r="BL270" s="35"/>
      <c r="BM270" s="35"/>
      <c r="BN270" s="35"/>
      <c r="BO270" s="35"/>
      <c r="BP270" s="35"/>
      <c r="BQ270" s="35"/>
    </row>
    <row r="271" spans="2:69" ht="15.75" customHeight="1">
      <c r="B271" s="35"/>
      <c r="C271" s="35"/>
      <c r="D271" s="35"/>
      <c r="E271" s="35"/>
      <c r="F271" s="35"/>
      <c r="G271" s="35"/>
      <c r="H271" s="35"/>
      <c r="I271" s="35"/>
      <c r="J271" s="35"/>
      <c r="K271" s="66"/>
      <c r="L271" s="35"/>
      <c r="M271" s="35"/>
      <c r="N271" s="35"/>
      <c r="O271" s="35"/>
      <c r="P271" s="35"/>
      <c r="Q271" s="35"/>
      <c r="R271" s="35"/>
      <c r="S271" s="71"/>
      <c r="T271" s="71"/>
      <c r="U271" s="71"/>
      <c r="V271" s="71"/>
      <c r="W271" s="71"/>
      <c r="X271" s="35"/>
      <c r="Y271" s="35"/>
      <c r="Z271" s="35"/>
      <c r="AA271" s="35"/>
      <c r="AB271" s="35"/>
      <c r="AC271" s="35"/>
      <c r="AD271" s="35"/>
      <c r="AE271" s="35"/>
      <c r="AF271" s="35"/>
      <c r="AG271" s="35"/>
      <c r="AH271" s="35"/>
      <c r="AI271" s="35"/>
      <c r="AJ271" s="35"/>
      <c r="AK271" s="35"/>
      <c r="AL271" s="35"/>
      <c r="AM271" s="35"/>
      <c r="AN271" s="35"/>
      <c r="AO271" s="35"/>
      <c r="AP271" s="35"/>
      <c r="AQ271" s="35"/>
      <c r="AR271" s="35"/>
      <c r="AS271" s="35"/>
      <c r="AT271" s="35"/>
      <c r="AU271" s="35"/>
      <c r="AV271" s="35"/>
      <c r="AW271" s="35"/>
      <c r="AX271" s="35"/>
      <c r="AY271" s="35"/>
      <c r="AZ271" s="35"/>
      <c r="BA271" s="35"/>
      <c r="BB271" s="35"/>
      <c r="BC271" s="35"/>
      <c r="BD271" s="35"/>
      <c r="BE271" s="35"/>
      <c r="BF271" s="35"/>
      <c r="BG271" s="35"/>
      <c r="BH271" s="35"/>
      <c r="BI271" s="35"/>
      <c r="BJ271" s="35"/>
      <c r="BK271" s="35"/>
      <c r="BL271" s="35"/>
      <c r="BM271" s="35"/>
      <c r="BN271" s="35"/>
      <c r="BO271" s="35"/>
      <c r="BP271" s="35"/>
      <c r="BQ271" s="35"/>
    </row>
    <row r="272" spans="2:69" ht="15.75" customHeight="1">
      <c r="B272" s="35"/>
      <c r="C272" s="35"/>
      <c r="D272" s="35"/>
      <c r="E272" s="35"/>
      <c r="F272" s="35"/>
      <c r="G272" s="35"/>
      <c r="H272" s="35"/>
      <c r="I272" s="35"/>
      <c r="J272" s="35"/>
      <c r="K272" s="66"/>
      <c r="L272" s="35"/>
      <c r="M272" s="35"/>
      <c r="N272" s="35"/>
      <c r="O272" s="35"/>
      <c r="P272" s="35"/>
      <c r="Q272" s="35"/>
      <c r="R272" s="35"/>
      <c r="S272" s="71"/>
      <c r="T272" s="71"/>
      <c r="U272" s="71"/>
      <c r="V272" s="71"/>
      <c r="W272" s="71"/>
      <c r="X272" s="35"/>
      <c r="Y272" s="35"/>
      <c r="Z272" s="35"/>
      <c r="AA272" s="35"/>
      <c r="AB272" s="35"/>
      <c r="AC272" s="35"/>
      <c r="AD272" s="35"/>
      <c r="AE272" s="35"/>
      <c r="AF272" s="35"/>
      <c r="AG272" s="35"/>
      <c r="AH272" s="35"/>
      <c r="AI272" s="35"/>
      <c r="AJ272" s="35"/>
      <c r="AK272" s="35"/>
      <c r="AL272" s="35"/>
      <c r="AM272" s="35"/>
      <c r="AN272" s="35"/>
      <c r="AO272" s="35"/>
      <c r="AP272" s="35"/>
      <c r="AQ272" s="35"/>
      <c r="AR272" s="35"/>
      <c r="AS272" s="35"/>
      <c r="AT272" s="35"/>
      <c r="AU272" s="35"/>
      <c r="AV272" s="35"/>
      <c r="AW272" s="35"/>
      <c r="AX272" s="35"/>
      <c r="AY272" s="35"/>
      <c r="AZ272" s="35"/>
      <c r="BA272" s="35"/>
      <c r="BB272" s="35"/>
      <c r="BC272" s="35"/>
      <c r="BD272" s="35"/>
      <c r="BE272" s="35"/>
      <c r="BF272" s="35"/>
      <c r="BG272" s="35"/>
      <c r="BH272" s="35"/>
      <c r="BI272" s="35"/>
      <c r="BJ272" s="35"/>
      <c r="BK272" s="35"/>
      <c r="BL272" s="35"/>
      <c r="BM272" s="35"/>
      <c r="BN272" s="35"/>
      <c r="BO272" s="35"/>
      <c r="BP272" s="35"/>
      <c r="BQ272" s="35"/>
    </row>
    <row r="273" spans="2:69" ht="15.75" customHeight="1">
      <c r="B273" s="35"/>
      <c r="C273" s="35"/>
      <c r="D273" s="35"/>
      <c r="E273" s="35"/>
      <c r="F273" s="35"/>
      <c r="G273" s="35"/>
      <c r="H273" s="35"/>
      <c r="I273" s="35"/>
      <c r="J273" s="35"/>
      <c r="K273" s="66"/>
      <c r="L273" s="35"/>
      <c r="M273" s="35"/>
      <c r="N273" s="35"/>
      <c r="O273" s="35"/>
      <c r="P273" s="35"/>
      <c r="Q273" s="35"/>
      <c r="R273" s="35"/>
      <c r="S273" s="71"/>
      <c r="T273" s="71"/>
      <c r="U273" s="71"/>
      <c r="V273" s="71"/>
      <c r="W273" s="71"/>
      <c r="X273" s="35"/>
      <c r="Y273" s="35"/>
      <c r="Z273" s="35"/>
      <c r="AA273" s="35"/>
      <c r="AB273" s="35"/>
      <c r="AC273" s="35"/>
      <c r="AD273" s="35"/>
      <c r="AE273" s="35"/>
      <c r="AF273" s="35"/>
      <c r="AG273" s="35"/>
      <c r="AH273" s="35"/>
      <c r="AI273" s="35"/>
      <c r="AJ273" s="35"/>
      <c r="AK273" s="35"/>
      <c r="AL273" s="35"/>
      <c r="AM273" s="35"/>
      <c r="AN273" s="35"/>
      <c r="AO273" s="35"/>
      <c r="AP273" s="35"/>
      <c r="AQ273" s="35"/>
      <c r="AR273" s="35"/>
      <c r="AS273" s="35"/>
      <c r="AT273" s="35"/>
      <c r="AU273" s="35"/>
      <c r="AV273" s="35"/>
      <c r="AW273" s="35"/>
      <c r="AX273" s="35"/>
      <c r="AY273" s="35"/>
      <c r="AZ273" s="35"/>
      <c r="BA273" s="35"/>
      <c r="BB273" s="35"/>
      <c r="BC273" s="35"/>
      <c r="BD273" s="35"/>
      <c r="BE273" s="35"/>
      <c r="BF273" s="35"/>
      <c r="BG273" s="35"/>
      <c r="BH273" s="35"/>
      <c r="BI273" s="35"/>
      <c r="BJ273" s="35"/>
      <c r="BK273" s="35"/>
      <c r="BL273" s="35"/>
      <c r="BM273" s="35"/>
      <c r="BN273" s="35"/>
      <c r="BO273" s="35"/>
      <c r="BP273" s="35"/>
      <c r="BQ273" s="35"/>
    </row>
    <row r="274" spans="2:69" ht="15.75" customHeight="1">
      <c r="B274" s="35"/>
      <c r="C274" s="35"/>
      <c r="D274" s="35"/>
      <c r="E274" s="35"/>
      <c r="F274" s="35"/>
      <c r="G274" s="35"/>
      <c r="H274" s="35"/>
      <c r="I274" s="35"/>
      <c r="J274" s="35"/>
      <c r="K274" s="66"/>
      <c r="L274" s="35"/>
      <c r="M274" s="35"/>
      <c r="N274" s="35"/>
      <c r="O274" s="35"/>
      <c r="P274" s="35"/>
      <c r="Q274" s="35"/>
      <c r="R274" s="35"/>
      <c r="S274" s="71"/>
      <c r="T274" s="71"/>
      <c r="U274" s="71"/>
      <c r="V274" s="71"/>
      <c r="W274" s="71"/>
      <c r="X274" s="35"/>
      <c r="Y274" s="35"/>
      <c r="Z274" s="35"/>
      <c r="AA274" s="35"/>
      <c r="AB274" s="35"/>
      <c r="AC274" s="35"/>
      <c r="AD274" s="35"/>
      <c r="AE274" s="35"/>
      <c r="AF274" s="35"/>
      <c r="AG274" s="35"/>
      <c r="AH274" s="35"/>
      <c r="AI274" s="35"/>
      <c r="AJ274" s="35"/>
      <c r="AK274" s="35"/>
      <c r="AL274" s="35"/>
      <c r="AM274" s="35"/>
      <c r="AN274" s="35"/>
      <c r="AO274" s="35"/>
      <c r="AP274" s="35"/>
      <c r="AQ274" s="35"/>
      <c r="AR274" s="35"/>
      <c r="AS274" s="35"/>
      <c r="AT274" s="35"/>
      <c r="AU274" s="35"/>
      <c r="AV274" s="35"/>
      <c r="AW274" s="35"/>
      <c r="AX274" s="35"/>
      <c r="AY274" s="35"/>
      <c r="AZ274" s="35"/>
      <c r="BA274" s="35"/>
      <c r="BB274" s="35"/>
      <c r="BC274" s="35"/>
      <c r="BD274" s="35"/>
      <c r="BE274" s="35"/>
      <c r="BF274" s="35"/>
      <c r="BG274" s="35"/>
      <c r="BH274" s="35"/>
      <c r="BI274" s="35"/>
      <c r="BJ274" s="35"/>
      <c r="BK274" s="35"/>
      <c r="BL274" s="35"/>
      <c r="BM274" s="35"/>
      <c r="BN274" s="35"/>
      <c r="BO274" s="35"/>
      <c r="BP274" s="35"/>
      <c r="BQ274" s="35"/>
    </row>
    <row r="275" spans="2:69" ht="15.75" customHeight="1">
      <c r="B275" s="35"/>
      <c r="C275" s="35"/>
      <c r="D275" s="35"/>
      <c r="E275" s="35"/>
      <c r="F275" s="35"/>
      <c r="G275" s="35"/>
      <c r="H275" s="35"/>
      <c r="I275" s="35"/>
      <c r="J275" s="35"/>
      <c r="K275" s="66"/>
      <c r="L275" s="35"/>
      <c r="M275" s="35"/>
      <c r="N275" s="35"/>
      <c r="O275" s="35"/>
      <c r="P275" s="35"/>
      <c r="Q275" s="35"/>
      <c r="R275" s="35"/>
      <c r="S275" s="71"/>
      <c r="T275" s="71"/>
      <c r="U275" s="71"/>
      <c r="V275" s="71"/>
      <c r="W275" s="71"/>
      <c r="X275" s="35"/>
      <c r="Y275" s="35"/>
      <c r="Z275" s="35"/>
      <c r="AA275" s="35"/>
      <c r="AB275" s="35"/>
      <c r="AC275" s="35"/>
      <c r="AD275" s="35"/>
      <c r="AE275" s="35"/>
      <c r="AF275" s="35"/>
      <c r="AG275" s="35"/>
      <c r="AH275" s="35"/>
      <c r="AI275" s="35"/>
      <c r="AJ275" s="35"/>
      <c r="AK275" s="35"/>
      <c r="AL275" s="35"/>
      <c r="AM275" s="35"/>
      <c r="AN275" s="35"/>
      <c r="AO275" s="35"/>
      <c r="AP275" s="35"/>
      <c r="AQ275" s="35"/>
      <c r="AR275" s="35"/>
      <c r="AS275" s="35"/>
      <c r="AT275" s="35"/>
      <c r="AU275" s="35"/>
      <c r="AV275" s="35"/>
      <c r="AW275" s="35"/>
      <c r="AX275" s="35"/>
      <c r="AY275" s="35"/>
      <c r="AZ275" s="35"/>
      <c r="BA275" s="35"/>
      <c r="BB275" s="35"/>
      <c r="BC275" s="35"/>
      <c r="BD275" s="35"/>
      <c r="BE275" s="35"/>
      <c r="BF275" s="35"/>
      <c r="BG275" s="35"/>
      <c r="BH275" s="35"/>
      <c r="BI275" s="35"/>
      <c r="BJ275" s="35"/>
      <c r="BK275" s="35"/>
      <c r="BL275" s="35"/>
      <c r="BM275" s="35"/>
      <c r="BN275" s="35"/>
      <c r="BO275" s="35"/>
      <c r="BP275" s="35"/>
      <c r="BQ275" s="35"/>
    </row>
    <row r="276" spans="2:69" ht="15.75" customHeight="1">
      <c r="B276" s="35"/>
      <c r="C276" s="35"/>
      <c r="D276" s="35"/>
      <c r="E276" s="35"/>
      <c r="F276" s="35"/>
      <c r="G276" s="35"/>
      <c r="H276" s="35"/>
      <c r="I276" s="35"/>
      <c r="J276" s="35"/>
      <c r="K276" s="66"/>
      <c r="L276" s="35"/>
      <c r="M276" s="35"/>
      <c r="N276" s="35"/>
      <c r="O276" s="35"/>
      <c r="P276" s="35"/>
      <c r="Q276" s="35"/>
      <c r="R276" s="35"/>
      <c r="S276" s="71"/>
      <c r="T276" s="71"/>
      <c r="U276" s="71"/>
      <c r="V276" s="71"/>
      <c r="W276" s="71"/>
      <c r="X276" s="35"/>
      <c r="Y276" s="35"/>
      <c r="Z276" s="35"/>
      <c r="AA276" s="35"/>
      <c r="AB276" s="35"/>
      <c r="AC276" s="35"/>
      <c r="AD276" s="35"/>
      <c r="AE276" s="35"/>
      <c r="AF276" s="35"/>
      <c r="AG276" s="35"/>
      <c r="AH276" s="35"/>
      <c r="AI276" s="35"/>
      <c r="AJ276" s="35"/>
      <c r="AK276" s="35"/>
      <c r="AL276" s="35"/>
      <c r="AM276" s="35"/>
      <c r="AN276" s="35"/>
      <c r="AO276" s="35"/>
      <c r="AP276" s="35"/>
      <c r="AQ276" s="35"/>
      <c r="AR276" s="35"/>
      <c r="AS276" s="35"/>
      <c r="AT276" s="35"/>
      <c r="AU276" s="35"/>
      <c r="AV276" s="35"/>
      <c r="AW276" s="35"/>
      <c r="AX276" s="35"/>
      <c r="AY276" s="35"/>
      <c r="AZ276" s="35"/>
      <c r="BA276" s="35"/>
      <c r="BB276" s="35"/>
      <c r="BC276" s="35"/>
      <c r="BD276" s="35"/>
      <c r="BE276" s="35"/>
      <c r="BF276" s="35"/>
      <c r="BG276" s="35"/>
      <c r="BH276" s="35"/>
      <c r="BI276" s="35"/>
      <c r="BJ276" s="35"/>
      <c r="BK276" s="35"/>
      <c r="BL276" s="35"/>
      <c r="BM276" s="35"/>
      <c r="BN276" s="35"/>
      <c r="BO276" s="35"/>
      <c r="BP276" s="35"/>
      <c r="BQ276" s="35"/>
    </row>
    <row r="277" spans="2:69" ht="15.75" customHeight="1">
      <c r="B277" s="35"/>
      <c r="C277" s="35"/>
      <c r="D277" s="35"/>
      <c r="E277" s="35"/>
      <c r="F277" s="35"/>
      <c r="G277" s="35"/>
      <c r="H277" s="35"/>
      <c r="I277" s="35"/>
      <c r="J277" s="35"/>
      <c r="K277" s="66"/>
      <c r="L277" s="35"/>
      <c r="M277" s="35"/>
      <c r="N277" s="35"/>
      <c r="O277" s="35"/>
      <c r="P277" s="35"/>
      <c r="Q277" s="35"/>
      <c r="R277" s="35"/>
      <c r="S277" s="71"/>
      <c r="T277" s="71"/>
      <c r="U277" s="71"/>
      <c r="V277" s="71"/>
      <c r="W277" s="71"/>
      <c r="X277" s="35"/>
      <c r="Y277" s="35"/>
      <c r="Z277" s="35"/>
      <c r="AA277" s="35"/>
      <c r="AB277" s="35"/>
      <c r="AC277" s="35"/>
      <c r="AD277" s="35"/>
      <c r="AE277" s="35"/>
      <c r="AF277" s="35"/>
      <c r="AG277" s="35"/>
      <c r="AH277" s="35"/>
      <c r="AI277" s="35"/>
      <c r="AJ277" s="35"/>
      <c r="AK277" s="35"/>
      <c r="AL277" s="35"/>
      <c r="AM277" s="35"/>
      <c r="AN277" s="35"/>
      <c r="AO277" s="35"/>
      <c r="AP277" s="35"/>
      <c r="AQ277" s="35"/>
      <c r="AR277" s="35"/>
      <c r="AS277" s="35"/>
      <c r="AT277" s="35"/>
      <c r="AU277" s="35"/>
      <c r="AV277" s="35"/>
      <c r="AW277" s="35"/>
      <c r="AX277" s="35"/>
      <c r="AY277" s="35"/>
      <c r="AZ277" s="35"/>
      <c r="BA277" s="35"/>
      <c r="BB277" s="35"/>
      <c r="BC277" s="35"/>
      <c r="BD277" s="35"/>
      <c r="BE277" s="35"/>
      <c r="BF277" s="35"/>
      <c r="BG277" s="35"/>
      <c r="BH277" s="35"/>
      <c r="BI277" s="35"/>
      <c r="BJ277" s="35"/>
      <c r="BK277" s="35"/>
      <c r="BL277" s="35"/>
      <c r="BM277" s="35"/>
      <c r="BN277" s="35"/>
      <c r="BO277" s="35"/>
      <c r="BP277" s="35"/>
      <c r="BQ277" s="35"/>
    </row>
    <row r="278" spans="2:69" ht="15.75" customHeight="1">
      <c r="B278" s="35"/>
      <c r="C278" s="35"/>
      <c r="D278" s="35"/>
      <c r="E278" s="35"/>
      <c r="F278" s="35"/>
      <c r="G278" s="35"/>
      <c r="H278" s="35"/>
      <c r="I278" s="35"/>
      <c r="J278" s="35"/>
      <c r="K278" s="66"/>
      <c r="L278" s="35"/>
      <c r="M278" s="35"/>
      <c r="N278" s="35"/>
      <c r="O278" s="35"/>
      <c r="P278" s="35"/>
      <c r="Q278" s="35"/>
      <c r="R278" s="35"/>
      <c r="S278" s="71"/>
      <c r="T278" s="71"/>
      <c r="U278" s="71"/>
      <c r="V278" s="71"/>
      <c r="W278" s="71"/>
      <c r="X278" s="35"/>
      <c r="Y278" s="35"/>
      <c r="Z278" s="35"/>
      <c r="AA278" s="35"/>
      <c r="AB278" s="35"/>
      <c r="AC278" s="35"/>
      <c r="AD278" s="35"/>
      <c r="AE278" s="35"/>
      <c r="AF278" s="35"/>
      <c r="AG278" s="35"/>
      <c r="AH278" s="35"/>
      <c r="AI278" s="35"/>
      <c r="AJ278" s="35"/>
      <c r="AK278" s="35"/>
      <c r="AL278" s="35"/>
      <c r="AM278" s="35"/>
      <c r="AN278" s="35"/>
      <c r="AO278" s="35"/>
      <c r="AP278" s="35"/>
      <c r="AQ278" s="35"/>
      <c r="AR278" s="35"/>
      <c r="AS278" s="35"/>
      <c r="AT278" s="35"/>
      <c r="AU278" s="35"/>
      <c r="AV278" s="35"/>
      <c r="AW278" s="35"/>
      <c r="AX278" s="35"/>
      <c r="AY278" s="35"/>
      <c r="AZ278" s="35"/>
      <c r="BA278" s="35"/>
      <c r="BB278" s="35"/>
      <c r="BC278" s="35"/>
      <c r="BD278" s="35"/>
      <c r="BE278" s="35"/>
      <c r="BF278" s="35"/>
      <c r="BG278" s="35"/>
      <c r="BH278" s="35"/>
      <c r="BI278" s="35"/>
      <c r="BJ278" s="35"/>
      <c r="BK278" s="35"/>
      <c r="BL278" s="35"/>
      <c r="BM278" s="35"/>
      <c r="BN278" s="35"/>
      <c r="BO278" s="35"/>
      <c r="BP278" s="35"/>
      <c r="BQ278" s="35"/>
    </row>
    <row r="279" spans="2:69" ht="15.75" customHeight="1">
      <c r="B279" s="35"/>
      <c r="C279" s="35"/>
      <c r="D279" s="35"/>
      <c r="E279" s="35"/>
      <c r="F279" s="35"/>
      <c r="G279" s="35"/>
      <c r="H279" s="35"/>
      <c r="I279" s="35"/>
      <c r="J279" s="35"/>
      <c r="K279" s="66"/>
      <c r="L279" s="35"/>
      <c r="M279" s="35"/>
      <c r="N279" s="35"/>
      <c r="O279" s="35"/>
      <c r="P279" s="35"/>
      <c r="Q279" s="35"/>
      <c r="R279" s="35"/>
      <c r="S279" s="71"/>
      <c r="T279" s="71"/>
      <c r="U279" s="71"/>
      <c r="V279" s="71"/>
      <c r="W279" s="71"/>
      <c r="X279" s="35"/>
      <c r="Y279" s="35"/>
      <c r="Z279" s="35"/>
      <c r="AA279" s="35"/>
      <c r="AB279" s="35"/>
      <c r="AC279" s="35"/>
      <c r="AD279" s="35"/>
      <c r="AE279" s="35"/>
      <c r="AF279" s="35"/>
      <c r="AG279" s="35"/>
      <c r="AH279" s="35"/>
      <c r="AI279" s="35"/>
      <c r="AJ279" s="35"/>
      <c r="AK279" s="35"/>
      <c r="AL279" s="35"/>
      <c r="AM279" s="35"/>
      <c r="AN279" s="35"/>
      <c r="AO279" s="35"/>
      <c r="AP279" s="35"/>
      <c r="AQ279" s="35"/>
      <c r="AR279" s="35"/>
      <c r="AS279" s="35"/>
      <c r="AT279" s="35"/>
      <c r="AU279" s="35"/>
      <c r="AV279" s="35"/>
      <c r="AW279" s="35"/>
      <c r="AX279" s="35"/>
      <c r="AY279" s="35"/>
      <c r="AZ279" s="35"/>
      <c r="BA279" s="35"/>
      <c r="BB279" s="35"/>
      <c r="BC279" s="35"/>
      <c r="BD279" s="35"/>
      <c r="BE279" s="35"/>
      <c r="BF279" s="35"/>
      <c r="BG279" s="35"/>
      <c r="BH279" s="35"/>
      <c r="BI279" s="35"/>
      <c r="BJ279" s="35"/>
      <c r="BK279" s="35"/>
      <c r="BL279" s="35"/>
      <c r="BM279" s="35"/>
      <c r="BN279" s="35"/>
      <c r="BO279" s="35"/>
      <c r="BP279" s="35"/>
      <c r="BQ279" s="35"/>
    </row>
    <row r="280" spans="2:69" ht="15.75" customHeight="1">
      <c r="B280" s="35"/>
      <c r="C280" s="35"/>
      <c r="D280" s="35"/>
      <c r="E280" s="35"/>
      <c r="F280" s="35"/>
      <c r="G280" s="35"/>
      <c r="H280" s="35"/>
      <c r="I280" s="35"/>
      <c r="J280" s="35"/>
      <c r="K280" s="66"/>
      <c r="L280" s="35"/>
      <c r="M280" s="35"/>
      <c r="N280" s="35"/>
      <c r="O280" s="35"/>
      <c r="P280" s="35"/>
      <c r="Q280" s="35"/>
      <c r="R280" s="35"/>
      <c r="S280" s="71"/>
      <c r="T280" s="71"/>
      <c r="U280" s="71"/>
      <c r="V280" s="71"/>
      <c r="W280" s="71"/>
      <c r="X280" s="35"/>
      <c r="Y280" s="35"/>
      <c r="Z280" s="35"/>
      <c r="AA280" s="35"/>
      <c r="AB280" s="35"/>
      <c r="AC280" s="35"/>
      <c r="AD280" s="35"/>
      <c r="AE280" s="35"/>
      <c r="AF280" s="35"/>
      <c r="AG280" s="35"/>
      <c r="AH280" s="35"/>
      <c r="AI280" s="35"/>
      <c r="AJ280" s="35"/>
      <c r="AK280" s="35"/>
      <c r="AL280" s="35"/>
      <c r="AM280" s="35"/>
      <c r="AN280" s="35"/>
      <c r="AO280" s="35"/>
      <c r="AP280" s="35"/>
      <c r="AQ280" s="35"/>
      <c r="AR280" s="35"/>
      <c r="AS280" s="35"/>
      <c r="AT280" s="35"/>
      <c r="AU280" s="35"/>
      <c r="AV280" s="35"/>
      <c r="AW280" s="35"/>
      <c r="AX280" s="35"/>
      <c r="AY280" s="35"/>
      <c r="AZ280" s="35"/>
      <c r="BA280" s="35"/>
      <c r="BB280" s="35"/>
      <c r="BC280" s="35"/>
      <c r="BD280" s="35"/>
      <c r="BE280" s="35"/>
      <c r="BF280" s="35"/>
      <c r="BG280" s="35"/>
      <c r="BH280" s="35"/>
      <c r="BI280" s="35"/>
      <c r="BJ280" s="35"/>
      <c r="BK280" s="35"/>
      <c r="BL280" s="35"/>
      <c r="BM280" s="35"/>
      <c r="BN280" s="35"/>
      <c r="BO280" s="35"/>
      <c r="BP280" s="35"/>
      <c r="BQ280" s="35"/>
    </row>
    <row r="281" spans="2:69" ht="15.75" customHeight="1">
      <c r="B281" s="35"/>
      <c r="C281" s="35"/>
      <c r="D281" s="35"/>
      <c r="E281" s="35"/>
      <c r="F281" s="35"/>
      <c r="G281" s="35"/>
      <c r="H281" s="35"/>
      <c r="I281" s="35"/>
      <c r="J281" s="35"/>
      <c r="K281" s="66"/>
      <c r="L281" s="35"/>
      <c r="M281" s="35"/>
      <c r="N281" s="35"/>
      <c r="O281" s="35"/>
      <c r="P281" s="35"/>
      <c r="Q281" s="35"/>
      <c r="R281" s="35"/>
      <c r="S281" s="71"/>
      <c r="T281" s="71"/>
      <c r="U281" s="71"/>
      <c r="V281" s="71"/>
      <c r="W281" s="71"/>
      <c r="X281" s="35"/>
      <c r="Y281" s="35"/>
      <c r="Z281" s="35"/>
      <c r="AA281" s="35"/>
      <c r="AB281" s="35"/>
      <c r="AC281" s="35"/>
      <c r="AD281" s="35"/>
      <c r="AE281" s="35"/>
      <c r="AF281" s="35"/>
      <c r="AG281" s="35"/>
      <c r="AH281" s="35"/>
      <c r="AI281" s="35"/>
      <c r="AJ281" s="35"/>
      <c r="AK281" s="35"/>
      <c r="AL281" s="35"/>
      <c r="AM281" s="35"/>
      <c r="AN281" s="35"/>
      <c r="AO281" s="35"/>
      <c r="AP281" s="35"/>
      <c r="AQ281" s="35"/>
      <c r="AR281" s="35"/>
      <c r="AS281" s="35"/>
      <c r="AT281" s="35"/>
      <c r="AU281" s="35"/>
      <c r="AV281" s="35"/>
      <c r="AW281" s="35"/>
      <c r="AX281" s="35"/>
      <c r="AY281" s="35"/>
      <c r="AZ281" s="35"/>
      <c r="BA281" s="35"/>
      <c r="BB281" s="35"/>
      <c r="BC281" s="35"/>
      <c r="BD281" s="35"/>
      <c r="BE281" s="35"/>
      <c r="BF281" s="35"/>
      <c r="BG281" s="35"/>
      <c r="BH281" s="35"/>
      <c r="BI281" s="35"/>
      <c r="BJ281" s="35"/>
      <c r="BK281" s="35"/>
      <c r="BL281" s="35"/>
      <c r="BM281" s="35"/>
      <c r="BN281" s="35"/>
      <c r="BO281" s="35"/>
      <c r="BP281" s="35"/>
      <c r="BQ281" s="35"/>
    </row>
    <row r="282" spans="2:69" ht="15.75" customHeight="1">
      <c r="B282" s="35"/>
      <c r="C282" s="35"/>
      <c r="D282" s="35"/>
      <c r="E282" s="35"/>
      <c r="F282" s="35"/>
      <c r="G282" s="35"/>
      <c r="H282" s="35"/>
      <c r="I282" s="35"/>
      <c r="J282" s="35"/>
      <c r="K282" s="66"/>
      <c r="L282" s="35"/>
      <c r="M282" s="35"/>
      <c r="N282" s="35"/>
      <c r="O282" s="35"/>
      <c r="P282" s="35"/>
      <c r="Q282" s="35"/>
      <c r="R282" s="35"/>
      <c r="S282" s="71"/>
      <c r="T282" s="71"/>
      <c r="U282" s="71"/>
      <c r="V282" s="71"/>
      <c r="W282" s="71"/>
      <c r="X282" s="35"/>
      <c r="Y282" s="35"/>
      <c r="Z282" s="35"/>
      <c r="AA282" s="35"/>
      <c r="AB282" s="35"/>
      <c r="AC282" s="35"/>
      <c r="AD282" s="35"/>
      <c r="AE282" s="35"/>
      <c r="AF282" s="35"/>
      <c r="AG282" s="35"/>
      <c r="AH282" s="35"/>
      <c r="AI282" s="35"/>
      <c r="AJ282" s="35"/>
      <c r="AK282" s="35"/>
      <c r="AL282" s="35"/>
      <c r="AM282" s="35"/>
      <c r="AN282" s="35"/>
      <c r="AO282" s="35"/>
      <c r="AP282" s="35"/>
      <c r="AQ282" s="35"/>
      <c r="AR282" s="35"/>
      <c r="AS282" s="35"/>
      <c r="AT282" s="35"/>
      <c r="AU282" s="35"/>
      <c r="AV282" s="35"/>
      <c r="AW282" s="35"/>
      <c r="AX282" s="35"/>
      <c r="AY282" s="35"/>
      <c r="AZ282" s="35"/>
      <c r="BA282" s="35"/>
      <c r="BB282" s="35"/>
      <c r="BC282" s="35"/>
      <c r="BD282" s="35"/>
      <c r="BE282" s="35"/>
      <c r="BF282" s="35"/>
      <c r="BG282" s="35"/>
      <c r="BH282" s="35"/>
      <c r="BI282" s="35"/>
      <c r="BJ282" s="35"/>
      <c r="BK282" s="35"/>
      <c r="BL282" s="35"/>
      <c r="BM282" s="35"/>
      <c r="BN282" s="35"/>
      <c r="BO282" s="35"/>
      <c r="BP282" s="35"/>
      <c r="BQ282" s="35"/>
    </row>
    <row r="283" spans="2:69" ht="15.75" customHeight="1">
      <c r="B283" s="35"/>
      <c r="C283" s="35"/>
      <c r="D283" s="35"/>
      <c r="E283" s="35"/>
      <c r="F283" s="35"/>
      <c r="G283" s="35"/>
      <c r="H283" s="35"/>
      <c r="I283" s="35"/>
      <c r="J283" s="35"/>
      <c r="K283" s="66"/>
      <c r="L283" s="35"/>
      <c r="M283" s="35"/>
      <c r="N283" s="35"/>
      <c r="O283" s="35"/>
      <c r="P283" s="35"/>
      <c r="Q283" s="35"/>
      <c r="R283" s="35"/>
      <c r="S283" s="71"/>
      <c r="T283" s="71"/>
      <c r="U283" s="71"/>
      <c r="V283" s="71"/>
      <c r="W283" s="71"/>
      <c r="X283" s="35"/>
      <c r="Y283" s="35"/>
      <c r="Z283" s="35"/>
      <c r="AA283" s="35"/>
      <c r="AB283" s="35"/>
      <c r="AC283" s="35"/>
      <c r="AD283" s="35"/>
      <c r="AE283" s="35"/>
      <c r="AF283" s="35"/>
      <c r="AG283" s="35"/>
      <c r="AH283" s="35"/>
      <c r="AI283" s="35"/>
      <c r="AJ283" s="35"/>
      <c r="AK283" s="35"/>
      <c r="AL283" s="35"/>
      <c r="AM283" s="35"/>
      <c r="AN283" s="35"/>
      <c r="AO283" s="35"/>
      <c r="AP283" s="35"/>
      <c r="AQ283" s="35"/>
      <c r="AR283" s="35"/>
      <c r="AS283" s="35"/>
      <c r="AT283" s="35"/>
      <c r="AU283" s="35"/>
      <c r="AV283" s="35"/>
      <c r="AW283" s="35"/>
      <c r="AX283" s="35"/>
      <c r="AY283" s="35"/>
      <c r="AZ283" s="35"/>
      <c r="BA283" s="35"/>
      <c r="BB283" s="35"/>
      <c r="BC283" s="35"/>
      <c r="BD283" s="35"/>
      <c r="BE283" s="35"/>
      <c r="BF283" s="35"/>
      <c r="BG283" s="35"/>
      <c r="BH283" s="35"/>
      <c r="BI283" s="35"/>
      <c r="BJ283" s="35"/>
      <c r="BK283" s="35"/>
      <c r="BL283" s="35"/>
      <c r="BM283" s="35"/>
      <c r="BN283" s="35"/>
      <c r="BO283" s="35"/>
      <c r="BP283" s="35"/>
      <c r="BQ283" s="35"/>
    </row>
    <row r="284" spans="2:69" ht="15.75" customHeight="1">
      <c r="B284" s="35"/>
      <c r="C284" s="35"/>
      <c r="D284" s="35"/>
      <c r="E284" s="35"/>
      <c r="F284" s="35"/>
      <c r="G284" s="35"/>
      <c r="H284" s="35"/>
      <c r="I284" s="35"/>
      <c r="J284" s="35"/>
      <c r="K284" s="66"/>
      <c r="L284" s="35"/>
      <c r="M284" s="35"/>
      <c r="N284" s="35"/>
      <c r="O284" s="35"/>
      <c r="P284" s="35"/>
      <c r="Q284" s="35"/>
      <c r="R284" s="35"/>
      <c r="S284" s="71"/>
      <c r="T284" s="71"/>
      <c r="U284" s="71"/>
      <c r="V284" s="71"/>
      <c r="W284" s="71"/>
      <c r="X284" s="35"/>
      <c r="Y284" s="35"/>
      <c r="Z284" s="35"/>
      <c r="AA284" s="35"/>
      <c r="AB284" s="35"/>
      <c r="AC284" s="35"/>
      <c r="AD284" s="35"/>
      <c r="AE284" s="35"/>
      <c r="AF284" s="35"/>
      <c r="AG284" s="35"/>
      <c r="AH284" s="35"/>
      <c r="AI284" s="35"/>
      <c r="AJ284" s="35"/>
      <c r="AK284" s="35"/>
      <c r="AL284" s="35"/>
      <c r="AM284" s="35"/>
      <c r="AN284" s="35"/>
      <c r="AO284" s="35"/>
      <c r="AP284" s="35"/>
      <c r="AQ284" s="35"/>
      <c r="AR284" s="35"/>
      <c r="AS284" s="35"/>
      <c r="AT284" s="35"/>
      <c r="AU284" s="35"/>
      <c r="AV284" s="35"/>
      <c r="AW284" s="35"/>
      <c r="AX284" s="35"/>
      <c r="AY284" s="35"/>
      <c r="AZ284" s="35"/>
      <c r="BA284" s="35"/>
      <c r="BB284" s="35"/>
      <c r="BC284" s="35"/>
      <c r="BD284" s="35"/>
      <c r="BE284" s="35"/>
      <c r="BF284" s="35"/>
      <c r="BG284" s="35"/>
      <c r="BH284" s="35"/>
      <c r="BI284" s="35"/>
      <c r="BJ284" s="35"/>
      <c r="BK284" s="35"/>
      <c r="BL284" s="35"/>
      <c r="BM284" s="35"/>
      <c r="BN284" s="35"/>
      <c r="BO284" s="35"/>
      <c r="BP284" s="35"/>
      <c r="BQ284" s="35"/>
    </row>
    <row r="285" spans="2:69" ht="15.75" customHeight="1">
      <c r="B285" s="35"/>
      <c r="C285" s="35"/>
      <c r="D285" s="35"/>
      <c r="E285" s="35"/>
      <c r="F285" s="35"/>
      <c r="G285" s="35"/>
      <c r="H285" s="35"/>
      <c r="I285" s="35"/>
      <c r="J285" s="35"/>
      <c r="K285" s="66"/>
      <c r="L285" s="35"/>
      <c r="M285" s="35"/>
      <c r="N285" s="35"/>
      <c r="O285" s="35"/>
      <c r="P285" s="35"/>
      <c r="Q285" s="35"/>
      <c r="R285" s="35"/>
      <c r="S285" s="71"/>
      <c r="T285" s="71"/>
      <c r="U285" s="71"/>
      <c r="V285" s="71"/>
      <c r="W285" s="71"/>
      <c r="X285" s="35"/>
      <c r="Y285" s="35"/>
      <c r="Z285" s="35"/>
      <c r="AA285" s="35"/>
      <c r="AB285" s="35"/>
      <c r="AC285" s="35"/>
      <c r="AD285" s="35"/>
      <c r="AE285" s="35"/>
      <c r="AF285" s="35"/>
      <c r="AG285" s="35"/>
      <c r="AH285" s="35"/>
      <c r="AI285" s="35"/>
      <c r="AJ285" s="35"/>
      <c r="AK285" s="35"/>
      <c r="AL285" s="35"/>
      <c r="AM285" s="35"/>
      <c r="AN285" s="35"/>
      <c r="AO285" s="35"/>
      <c r="AP285" s="35"/>
      <c r="AQ285" s="35"/>
      <c r="AR285" s="35"/>
      <c r="AS285" s="35"/>
      <c r="AT285" s="35"/>
      <c r="AU285" s="35"/>
      <c r="AV285" s="35"/>
      <c r="AW285" s="35"/>
      <c r="AX285" s="35"/>
      <c r="AY285" s="35"/>
      <c r="AZ285" s="35"/>
      <c r="BA285" s="35"/>
      <c r="BB285" s="35"/>
      <c r="BC285" s="35"/>
      <c r="BD285" s="35"/>
      <c r="BE285" s="35"/>
      <c r="BF285" s="35"/>
      <c r="BG285" s="35"/>
      <c r="BH285" s="35"/>
      <c r="BI285" s="35"/>
      <c r="BJ285" s="35"/>
      <c r="BK285" s="35"/>
      <c r="BL285" s="35"/>
      <c r="BM285" s="35"/>
      <c r="BN285" s="35"/>
      <c r="BO285" s="35"/>
      <c r="BP285" s="35"/>
      <c r="BQ285" s="35"/>
    </row>
    <row r="286" spans="2:69" ht="15.75" customHeight="1">
      <c r="B286" s="35"/>
      <c r="C286" s="35"/>
      <c r="D286" s="35"/>
      <c r="E286" s="35"/>
      <c r="F286" s="35"/>
      <c r="G286" s="35"/>
      <c r="H286" s="35"/>
      <c r="I286" s="35"/>
      <c r="J286" s="35"/>
      <c r="K286" s="66"/>
      <c r="L286" s="35"/>
      <c r="M286" s="35"/>
      <c r="N286" s="35"/>
      <c r="O286" s="35"/>
      <c r="P286" s="35"/>
      <c r="Q286" s="35"/>
      <c r="R286" s="35"/>
      <c r="S286" s="71"/>
      <c r="T286" s="71"/>
      <c r="U286" s="71"/>
      <c r="V286" s="71"/>
      <c r="W286" s="71"/>
      <c r="X286" s="35"/>
      <c r="Y286" s="35"/>
      <c r="Z286" s="35"/>
      <c r="AA286" s="35"/>
      <c r="AB286" s="35"/>
      <c r="AC286" s="35"/>
      <c r="AD286" s="35"/>
      <c r="AE286" s="35"/>
      <c r="AF286" s="35"/>
      <c r="AG286" s="35"/>
      <c r="AH286" s="35"/>
      <c r="AI286" s="35"/>
      <c r="AJ286" s="35"/>
      <c r="AK286" s="35"/>
      <c r="AL286" s="35"/>
      <c r="AM286" s="35"/>
      <c r="AN286" s="35"/>
      <c r="AO286" s="35"/>
      <c r="AP286" s="35"/>
      <c r="AQ286" s="35"/>
      <c r="AR286" s="35"/>
      <c r="AS286" s="35"/>
      <c r="AT286" s="35"/>
      <c r="AU286" s="35"/>
      <c r="AV286" s="35"/>
      <c r="AW286" s="35"/>
      <c r="AX286" s="35"/>
      <c r="AY286" s="35"/>
      <c r="AZ286" s="35"/>
      <c r="BA286" s="35"/>
      <c r="BB286" s="35"/>
      <c r="BC286" s="35"/>
      <c r="BD286" s="35"/>
      <c r="BE286" s="35"/>
      <c r="BF286" s="35"/>
      <c r="BG286" s="35"/>
      <c r="BH286" s="35"/>
      <c r="BI286" s="35"/>
      <c r="BJ286" s="35"/>
      <c r="BK286" s="35"/>
      <c r="BL286" s="35"/>
      <c r="BM286" s="35"/>
      <c r="BN286" s="35"/>
      <c r="BO286" s="35"/>
      <c r="BP286" s="35"/>
      <c r="BQ286" s="35"/>
    </row>
    <row r="287" spans="2:69" ht="15.75" customHeight="1">
      <c r="B287" s="35"/>
      <c r="C287" s="35"/>
      <c r="D287" s="35"/>
      <c r="E287" s="35"/>
      <c r="F287" s="35"/>
      <c r="G287" s="35"/>
      <c r="H287" s="35"/>
      <c r="I287" s="35"/>
      <c r="J287" s="35"/>
      <c r="K287" s="66"/>
      <c r="L287" s="35"/>
      <c r="M287" s="35"/>
      <c r="N287" s="35"/>
      <c r="O287" s="35"/>
      <c r="P287" s="35"/>
      <c r="Q287" s="35"/>
      <c r="R287" s="35"/>
      <c r="S287" s="71"/>
      <c r="T287" s="71"/>
      <c r="U287" s="71"/>
      <c r="V287" s="71"/>
      <c r="W287" s="71"/>
      <c r="X287" s="35"/>
      <c r="Y287" s="35"/>
      <c r="Z287" s="35"/>
      <c r="AA287" s="35"/>
      <c r="AB287" s="35"/>
      <c r="AC287" s="35"/>
      <c r="AD287" s="35"/>
      <c r="AE287" s="35"/>
      <c r="AF287" s="35"/>
      <c r="AG287" s="35"/>
      <c r="AH287" s="35"/>
      <c r="AI287" s="35"/>
      <c r="AJ287" s="35"/>
      <c r="AK287" s="35"/>
      <c r="AL287" s="35"/>
      <c r="AM287" s="35"/>
      <c r="AN287" s="35"/>
      <c r="AO287" s="35"/>
      <c r="AP287" s="35"/>
      <c r="AQ287" s="35"/>
      <c r="AR287" s="35"/>
      <c r="AS287" s="35"/>
      <c r="AT287" s="35"/>
      <c r="AU287" s="35"/>
      <c r="AV287" s="35"/>
      <c r="AW287" s="35"/>
      <c r="AX287" s="35"/>
      <c r="AY287" s="35"/>
      <c r="AZ287" s="35"/>
      <c r="BA287" s="35"/>
      <c r="BB287" s="35"/>
      <c r="BC287" s="35"/>
      <c r="BD287" s="35"/>
      <c r="BE287" s="35"/>
      <c r="BF287" s="35"/>
      <c r="BG287" s="35"/>
      <c r="BH287" s="35"/>
      <c r="BI287" s="35"/>
      <c r="BJ287" s="35"/>
      <c r="BK287" s="35"/>
      <c r="BL287" s="35"/>
      <c r="BM287" s="35"/>
      <c r="BN287" s="35"/>
      <c r="BO287" s="35"/>
      <c r="BP287" s="35"/>
      <c r="BQ287" s="35"/>
    </row>
    <row r="288" spans="2:69" ht="15.75" customHeight="1">
      <c r="B288" s="35"/>
      <c r="C288" s="35"/>
      <c r="D288" s="35"/>
      <c r="E288" s="35"/>
      <c r="F288" s="35"/>
      <c r="G288" s="35"/>
      <c r="H288" s="35"/>
      <c r="I288" s="35"/>
      <c r="J288" s="35"/>
      <c r="K288" s="66"/>
      <c r="L288" s="35"/>
      <c r="M288" s="35"/>
      <c r="N288" s="35"/>
      <c r="O288" s="35"/>
      <c r="P288" s="35"/>
      <c r="Q288" s="35"/>
      <c r="R288" s="35"/>
      <c r="S288" s="71"/>
      <c r="T288" s="71"/>
      <c r="U288" s="71"/>
      <c r="V288" s="71"/>
      <c r="W288" s="71"/>
      <c r="X288" s="35"/>
      <c r="Y288" s="35"/>
      <c r="Z288" s="35"/>
      <c r="AA288" s="35"/>
      <c r="AB288" s="35"/>
      <c r="AC288" s="35"/>
      <c r="AD288" s="35"/>
      <c r="AE288" s="35"/>
      <c r="AF288" s="35"/>
      <c r="AG288" s="35"/>
      <c r="AH288" s="35"/>
      <c r="AI288" s="35"/>
      <c r="AJ288" s="35"/>
      <c r="AK288" s="35"/>
      <c r="AL288" s="35"/>
      <c r="AM288" s="35"/>
      <c r="AN288" s="35"/>
      <c r="AO288" s="35"/>
      <c r="AP288" s="35"/>
      <c r="AQ288" s="35"/>
      <c r="AR288" s="35"/>
      <c r="AS288" s="35"/>
      <c r="AT288" s="35"/>
      <c r="AU288" s="35"/>
      <c r="AV288" s="35"/>
      <c r="AW288" s="35"/>
      <c r="AX288" s="35"/>
      <c r="AY288" s="35"/>
      <c r="AZ288" s="35"/>
      <c r="BA288" s="35"/>
      <c r="BB288" s="35"/>
      <c r="BC288" s="35"/>
      <c r="BD288" s="35"/>
      <c r="BE288" s="35"/>
      <c r="BF288" s="35"/>
      <c r="BG288" s="35"/>
      <c r="BH288" s="35"/>
      <c r="BI288" s="35"/>
      <c r="BJ288" s="35"/>
      <c r="BK288" s="35"/>
      <c r="BL288" s="35"/>
      <c r="BM288" s="35"/>
      <c r="BN288" s="35"/>
      <c r="BO288" s="35"/>
      <c r="BP288" s="35"/>
      <c r="BQ288" s="35"/>
    </row>
    <row r="289" spans="2:69" ht="15.75" customHeight="1">
      <c r="B289" s="35"/>
      <c r="C289" s="35"/>
      <c r="D289" s="35"/>
      <c r="E289" s="35"/>
      <c r="F289" s="35"/>
      <c r="G289" s="35"/>
      <c r="H289" s="35"/>
      <c r="I289" s="35"/>
      <c r="J289" s="35"/>
      <c r="K289" s="66"/>
      <c r="L289" s="35"/>
      <c r="M289" s="35"/>
      <c r="N289" s="35"/>
      <c r="O289" s="35"/>
      <c r="P289" s="35"/>
      <c r="Q289" s="35"/>
      <c r="R289" s="35"/>
      <c r="S289" s="71"/>
      <c r="T289" s="71"/>
      <c r="U289" s="71"/>
      <c r="V289" s="71"/>
      <c r="W289" s="71"/>
      <c r="X289" s="35"/>
      <c r="Y289" s="35"/>
      <c r="Z289" s="35"/>
      <c r="AA289" s="35"/>
      <c r="AB289" s="35"/>
      <c r="AC289" s="35"/>
      <c r="AD289" s="35"/>
      <c r="AE289" s="35"/>
      <c r="AF289" s="35"/>
      <c r="AG289" s="35"/>
      <c r="AH289" s="35"/>
      <c r="AI289" s="35"/>
      <c r="AJ289" s="35"/>
      <c r="AK289" s="35"/>
      <c r="AL289" s="35"/>
      <c r="AM289" s="35"/>
      <c r="AN289" s="35"/>
      <c r="AO289" s="35"/>
      <c r="AP289" s="35"/>
      <c r="AQ289" s="35"/>
      <c r="AR289" s="35"/>
      <c r="AS289" s="35"/>
      <c r="AT289" s="35"/>
      <c r="AU289" s="35"/>
      <c r="AV289" s="35"/>
      <c r="AW289" s="35"/>
      <c r="AX289" s="35"/>
      <c r="AY289" s="35"/>
      <c r="AZ289" s="35"/>
      <c r="BA289" s="35"/>
      <c r="BB289" s="35"/>
      <c r="BC289" s="35"/>
      <c r="BD289" s="35"/>
      <c r="BE289" s="35"/>
      <c r="BF289" s="35"/>
      <c r="BG289" s="35"/>
      <c r="BH289" s="35"/>
      <c r="BI289" s="35"/>
      <c r="BJ289" s="35"/>
      <c r="BK289" s="35"/>
      <c r="BL289" s="35"/>
      <c r="BM289" s="35"/>
      <c r="BN289" s="35"/>
      <c r="BO289" s="35"/>
      <c r="BP289" s="35"/>
      <c r="BQ289" s="35"/>
    </row>
    <row r="290" spans="2:69" ht="15.75" customHeight="1">
      <c r="B290" s="35"/>
      <c r="C290" s="35"/>
      <c r="D290" s="35"/>
      <c r="E290" s="35"/>
      <c r="F290" s="35"/>
      <c r="G290" s="35"/>
      <c r="H290" s="35"/>
      <c r="I290" s="35"/>
      <c r="J290" s="35"/>
      <c r="K290" s="66"/>
      <c r="L290" s="35"/>
      <c r="M290" s="35"/>
      <c r="N290" s="35"/>
      <c r="O290" s="35"/>
      <c r="P290" s="35"/>
      <c r="Q290" s="35"/>
      <c r="R290" s="35"/>
      <c r="S290" s="71"/>
      <c r="T290" s="71"/>
      <c r="U290" s="71"/>
      <c r="V290" s="71"/>
      <c r="W290" s="71"/>
      <c r="X290" s="35"/>
      <c r="Y290" s="35"/>
      <c r="Z290" s="35"/>
      <c r="AA290" s="35"/>
      <c r="AB290" s="35"/>
      <c r="AC290" s="35"/>
      <c r="AD290" s="35"/>
      <c r="AE290" s="35"/>
      <c r="AF290" s="35"/>
      <c r="AG290" s="35"/>
      <c r="AH290" s="35"/>
      <c r="AI290" s="35"/>
      <c r="AJ290" s="35"/>
      <c r="AK290" s="35"/>
      <c r="AL290" s="35"/>
      <c r="AM290" s="35"/>
      <c r="AN290" s="35"/>
      <c r="AO290" s="35"/>
      <c r="AP290" s="35"/>
      <c r="AQ290" s="35"/>
      <c r="AR290" s="35"/>
      <c r="AS290" s="35"/>
      <c r="AT290" s="35"/>
      <c r="AU290" s="35"/>
      <c r="AV290" s="35"/>
      <c r="AW290" s="35"/>
      <c r="AX290" s="35"/>
      <c r="AY290" s="35"/>
      <c r="AZ290" s="35"/>
      <c r="BA290" s="35"/>
      <c r="BB290" s="35"/>
      <c r="BC290" s="35"/>
      <c r="BD290" s="35"/>
      <c r="BE290" s="35"/>
      <c r="BF290" s="35"/>
      <c r="BG290" s="35"/>
      <c r="BH290" s="35"/>
      <c r="BI290" s="35"/>
      <c r="BJ290" s="35"/>
      <c r="BK290" s="35"/>
      <c r="BL290" s="35"/>
      <c r="BM290" s="35"/>
      <c r="BN290" s="35"/>
      <c r="BO290" s="35"/>
      <c r="BP290" s="35"/>
      <c r="BQ290" s="35"/>
    </row>
    <row r="291" spans="2:69" ht="15.75" customHeight="1">
      <c r="B291" s="35"/>
      <c r="C291" s="35"/>
      <c r="D291" s="35"/>
      <c r="E291" s="35"/>
      <c r="F291" s="35"/>
      <c r="G291" s="35"/>
      <c r="H291" s="35"/>
      <c r="I291" s="35"/>
      <c r="J291" s="35"/>
      <c r="K291" s="66"/>
      <c r="L291" s="35"/>
      <c r="M291" s="35"/>
      <c r="N291" s="35"/>
      <c r="O291" s="35"/>
      <c r="P291" s="35"/>
      <c r="Q291" s="35"/>
      <c r="R291" s="35"/>
      <c r="S291" s="71"/>
      <c r="T291" s="71"/>
      <c r="U291" s="71"/>
      <c r="V291" s="71"/>
      <c r="W291" s="71"/>
      <c r="X291" s="35"/>
      <c r="Y291" s="35"/>
      <c r="Z291" s="35"/>
      <c r="AA291" s="35"/>
      <c r="AB291" s="35"/>
      <c r="AC291" s="35"/>
      <c r="AD291" s="35"/>
      <c r="AE291" s="35"/>
      <c r="AF291" s="35"/>
      <c r="AG291" s="35"/>
      <c r="AH291" s="35"/>
      <c r="AI291" s="35"/>
      <c r="AJ291" s="35"/>
      <c r="AK291" s="35"/>
      <c r="AL291" s="35"/>
      <c r="AM291" s="35"/>
      <c r="AN291" s="35"/>
      <c r="AO291" s="35"/>
      <c r="AP291" s="35"/>
      <c r="AQ291" s="35"/>
      <c r="AR291" s="35"/>
      <c r="AS291" s="35"/>
      <c r="AT291" s="35"/>
      <c r="AU291" s="35"/>
      <c r="AV291" s="35"/>
      <c r="AW291" s="35"/>
      <c r="AX291" s="35"/>
      <c r="AY291" s="35"/>
      <c r="AZ291" s="35"/>
      <c r="BA291" s="35"/>
      <c r="BB291" s="35"/>
      <c r="BC291" s="35"/>
      <c r="BD291" s="35"/>
      <c r="BE291" s="35"/>
      <c r="BF291" s="35"/>
      <c r="BG291" s="35"/>
      <c r="BH291" s="35"/>
      <c r="BI291" s="35"/>
      <c r="BJ291" s="35"/>
      <c r="BK291" s="35"/>
      <c r="BL291" s="35"/>
      <c r="BM291" s="35"/>
      <c r="BN291" s="35"/>
      <c r="BO291" s="35"/>
      <c r="BP291" s="35"/>
      <c r="BQ291" s="35"/>
    </row>
    <row r="292" spans="2:69" ht="15.75" customHeight="1">
      <c r="B292" s="35"/>
      <c r="C292" s="35"/>
      <c r="D292" s="35"/>
      <c r="E292" s="35"/>
      <c r="F292" s="35"/>
      <c r="G292" s="35"/>
      <c r="H292" s="35"/>
      <c r="I292" s="35"/>
      <c r="J292" s="35"/>
      <c r="K292" s="66"/>
      <c r="L292" s="35"/>
      <c r="M292" s="35"/>
      <c r="N292" s="35"/>
      <c r="O292" s="35"/>
      <c r="P292" s="35"/>
      <c r="Q292" s="35"/>
      <c r="R292" s="35"/>
      <c r="S292" s="71"/>
      <c r="T292" s="71"/>
      <c r="U292" s="71"/>
      <c r="V292" s="71"/>
      <c r="W292" s="71"/>
      <c r="X292" s="35"/>
      <c r="Y292" s="35"/>
      <c r="Z292" s="35"/>
      <c r="AA292" s="35"/>
      <c r="AB292" s="35"/>
      <c r="AC292" s="35"/>
      <c r="AD292" s="35"/>
      <c r="AE292" s="35"/>
      <c r="AF292" s="35"/>
      <c r="AG292" s="35"/>
      <c r="AH292" s="35"/>
      <c r="AI292" s="35"/>
      <c r="AJ292" s="35"/>
      <c r="AK292" s="35"/>
      <c r="AL292" s="35"/>
      <c r="AM292" s="35"/>
      <c r="AN292" s="35"/>
      <c r="AO292" s="35"/>
      <c r="AP292" s="35"/>
      <c r="AQ292" s="35"/>
      <c r="AR292" s="35"/>
      <c r="AS292" s="35"/>
      <c r="AT292" s="35"/>
      <c r="AU292" s="35"/>
      <c r="AV292" s="35"/>
      <c r="AW292" s="35"/>
      <c r="AX292" s="35"/>
      <c r="AY292" s="35"/>
      <c r="AZ292" s="35"/>
      <c r="BA292" s="35"/>
      <c r="BB292" s="35"/>
      <c r="BC292" s="35"/>
      <c r="BD292" s="35"/>
      <c r="BE292" s="35"/>
      <c r="BF292" s="35"/>
      <c r="BG292" s="35"/>
      <c r="BH292" s="35"/>
      <c r="BI292" s="35"/>
      <c r="BJ292" s="35"/>
      <c r="BK292" s="35"/>
      <c r="BL292" s="35"/>
      <c r="BM292" s="35"/>
      <c r="BN292" s="35"/>
      <c r="BO292" s="35"/>
      <c r="BP292" s="35"/>
      <c r="BQ292" s="35"/>
    </row>
    <row r="293" spans="2:69" ht="15.75" customHeight="1">
      <c r="B293" s="35"/>
      <c r="C293" s="35"/>
      <c r="D293" s="35"/>
      <c r="E293" s="35"/>
      <c r="F293" s="35"/>
      <c r="G293" s="35"/>
      <c r="H293" s="35"/>
      <c r="I293" s="35"/>
      <c r="J293" s="35"/>
      <c r="K293" s="66"/>
      <c r="L293" s="35"/>
      <c r="M293" s="35"/>
      <c r="N293" s="35"/>
      <c r="O293" s="35"/>
      <c r="P293" s="35"/>
      <c r="Q293" s="35"/>
      <c r="R293" s="35"/>
      <c r="S293" s="71"/>
      <c r="T293" s="71"/>
      <c r="U293" s="71"/>
      <c r="V293" s="71"/>
      <c r="W293" s="71"/>
      <c r="X293" s="35"/>
      <c r="Y293" s="35"/>
      <c r="Z293" s="35"/>
      <c r="AA293" s="35"/>
      <c r="AB293" s="35"/>
      <c r="AC293" s="35"/>
      <c r="AD293" s="35"/>
      <c r="AE293" s="35"/>
      <c r="AF293" s="35"/>
      <c r="AG293" s="35"/>
      <c r="AH293" s="35"/>
      <c r="AI293" s="35"/>
      <c r="AJ293" s="35"/>
      <c r="AK293" s="35"/>
      <c r="AL293" s="35"/>
      <c r="AM293" s="35"/>
      <c r="AN293" s="35"/>
      <c r="AO293" s="35"/>
      <c r="AP293" s="35"/>
      <c r="AQ293" s="35"/>
      <c r="AR293" s="35"/>
      <c r="AS293" s="35"/>
      <c r="AT293" s="35"/>
      <c r="AU293" s="35"/>
      <c r="AV293" s="35"/>
      <c r="AW293" s="35"/>
      <c r="AX293" s="35"/>
      <c r="AY293" s="35"/>
      <c r="AZ293" s="35"/>
      <c r="BA293" s="35"/>
      <c r="BB293" s="35"/>
      <c r="BC293" s="35"/>
      <c r="BD293" s="35"/>
      <c r="BE293" s="35"/>
      <c r="BF293" s="35"/>
      <c r="BG293" s="35"/>
      <c r="BH293" s="35"/>
      <c r="BI293" s="35"/>
      <c r="BJ293" s="35"/>
      <c r="BK293" s="35"/>
      <c r="BL293" s="35"/>
      <c r="BM293" s="35"/>
      <c r="BN293" s="35"/>
      <c r="BO293" s="35"/>
      <c r="BP293" s="35"/>
      <c r="BQ293" s="35"/>
    </row>
    <row r="294" spans="2:69" ht="15.75" customHeight="1">
      <c r="B294" s="35"/>
      <c r="C294" s="35"/>
      <c r="D294" s="35"/>
      <c r="E294" s="35"/>
      <c r="F294" s="35"/>
      <c r="G294" s="35"/>
      <c r="H294" s="35"/>
      <c r="I294" s="35"/>
      <c r="J294" s="35"/>
      <c r="K294" s="66"/>
      <c r="L294" s="35"/>
      <c r="M294" s="35"/>
      <c r="N294" s="35"/>
      <c r="O294" s="35"/>
      <c r="P294" s="35"/>
      <c r="Q294" s="35"/>
      <c r="R294" s="35"/>
      <c r="S294" s="71"/>
      <c r="T294" s="71"/>
      <c r="U294" s="71"/>
      <c r="V294" s="71"/>
      <c r="W294" s="71"/>
      <c r="X294" s="35"/>
      <c r="Y294" s="35"/>
      <c r="Z294" s="35"/>
      <c r="AA294" s="35"/>
      <c r="AB294" s="35"/>
      <c r="AC294" s="35"/>
      <c r="AD294" s="35"/>
      <c r="AE294" s="35"/>
      <c r="AF294" s="35"/>
      <c r="AG294" s="35"/>
      <c r="AH294" s="35"/>
      <c r="AI294" s="35"/>
      <c r="AJ294" s="35"/>
      <c r="AK294" s="35"/>
      <c r="AL294" s="35"/>
      <c r="AM294" s="35"/>
      <c r="AN294" s="35"/>
      <c r="AO294" s="35"/>
      <c r="AP294" s="35"/>
      <c r="AQ294" s="35"/>
      <c r="AR294" s="35"/>
      <c r="AS294" s="35"/>
      <c r="AT294" s="35"/>
      <c r="AU294" s="35"/>
      <c r="AV294" s="35"/>
      <c r="AW294" s="35"/>
      <c r="AX294" s="35"/>
      <c r="AY294" s="35"/>
      <c r="AZ294" s="35"/>
      <c r="BA294" s="35"/>
      <c r="BB294" s="35"/>
      <c r="BC294" s="35"/>
      <c r="BD294" s="35"/>
      <c r="BE294" s="35"/>
      <c r="BF294" s="35"/>
      <c r="BG294" s="35"/>
      <c r="BH294" s="35"/>
      <c r="BI294" s="35"/>
      <c r="BJ294" s="35"/>
      <c r="BK294" s="35"/>
      <c r="BL294" s="35"/>
      <c r="BM294" s="35"/>
      <c r="BN294" s="35"/>
      <c r="BO294" s="35"/>
      <c r="BP294" s="35"/>
      <c r="BQ294" s="35"/>
    </row>
    <row r="295" spans="2:69" ht="15.75" customHeight="1">
      <c r="B295" s="35"/>
      <c r="C295" s="35"/>
      <c r="D295" s="35"/>
      <c r="E295" s="35"/>
      <c r="F295" s="35"/>
      <c r="G295" s="35"/>
      <c r="H295" s="35"/>
      <c r="I295" s="35"/>
      <c r="J295" s="35"/>
      <c r="K295" s="66"/>
      <c r="L295" s="35"/>
      <c r="M295" s="35"/>
      <c r="N295" s="35"/>
      <c r="O295" s="35"/>
      <c r="P295" s="35"/>
      <c r="Q295" s="35"/>
      <c r="R295" s="35"/>
      <c r="S295" s="71"/>
      <c r="T295" s="71"/>
      <c r="U295" s="71"/>
      <c r="V295" s="71"/>
      <c r="W295" s="71"/>
      <c r="X295" s="35"/>
      <c r="Y295" s="35"/>
      <c r="Z295" s="35"/>
      <c r="AA295" s="35"/>
      <c r="AB295" s="35"/>
      <c r="AC295" s="35"/>
      <c r="AD295" s="35"/>
      <c r="AE295" s="35"/>
      <c r="AF295" s="35"/>
      <c r="AG295" s="35"/>
      <c r="AH295" s="35"/>
      <c r="AI295" s="35"/>
      <c r="AJ295" s="35"/>
      <c r="AK295" s="35"/>
      <c r="AL295" s="35"/>
      <c r="AM295" s="35"/>
      <c r="AN295" s="35"/>
      <c r="AO295" s="35"/>
      <c r="AP295" s="35"/>
      <c r="AQ295" s="35"/>
      <c r="AR295" s="35"/>
      <c r="AS295" s="35"/>
      <c r="AT295" s="35"/>
      <c r="AU295" s="35"/>
      <c r="AV295" s="35"/>
      <c r="AW295" s="35"/>
      <c r="AX295" s="35"/>
      <c r="AY295" s="35"/>
      <c r="AZ295" s="35"/>
      <c r="BA295" s="35"/>
      <c r="BB295" s="35"/>
      <c r="BC295" s="35"/>
      <c r="BD295" s="35"/>
      <c r="BE295" s="35"/>
      <c r="BF295" s="35"/>
      <c r="BG295" s="35"/>
      <c r="BH295" s="35"/>
      <c r="BI295" s="35"/>
      <c r="BJ295" s="35"/>
      <c r="BK295" s="35"/>
      <c r="BL295" s="35"/>
      <c r="BM295" s="35"/>
      <c r="BN295" s="35"/>
      <c r="BO295" s="35"/>
      <c r="BP295" s="35"/>
      <c r="BQ295" s="35"/>
    </row>
    <row r="296" spans="2:69" ht="15.75" customHeight="1">
      <c r="B296" s="35"/>
      <c r="C296" s="35"/>
      <c r="D296" s="35"/>
      <c r="E296" s="35"/>
      <c r="F296" s="35"/>
      <c r="G296" s="35"/>
      <c r="H296" s="35"/>
      <c r="I296" s="35"/>
      <c r="J296" s="35"/>
      <c r="K296" s="66"/>
      <c r="L296" s="35"/>
      <c r="M296" s="35"/>
      <c r="N296" s="35"/>
      <c r="O296" s="35"/>
      <c r="P296" s="35"/>
      <c r="Q296" s="35"/>
      <c r="R296" s="35"/>
      <c r="S296" s="71"/>
      <c r="T296" s="71"/>
      <c r="U296" s="71"/>
      <c r="V296" s="71"/>
      <c r="W296" s="71"/>
      <c r="X296" s="35"/>
      <c r="Y296" s="35"/>
      <c r="Z296" s="35"/>
      <c r="AA296" s="35"/>
      <c r="AB296" s="35"/>
      <c r="AC296" s="35"/>
      <c r="AD296" s="35"/>
      <c r="AE296" s="35"/>
      <c r="AF296" s="35"/>
      <c r="AG296" s="35"/>
      <c r="AH296" s="35"/>
      <c r="AI296" s="35"/>
      <c r="AJ296" s="35"/>
      <c r="AK296" s="35"/>
      <c r="AL296" s="35"/>
      <c r="AM296" s="35"/>
      <c r="AN296" s="35"/>
      <c r="AO296" s="35"/>
      <c r="AP296" s="35"/>
      <c r="AQ296" s="35"/>
      <c r="AR296" s="35"/>
      <c r="AS296" s="35"/>
      <c r="AT296" s="35"/>
      <c r="AU296" s="35"/>
      <c r="AV296" s="35"/>
      <c r="AW296" s="35"/>
      <c r="AX296" s="35"/>
      <c r="AY296" s="35"/>
      <c r="AZ296" s="35"/>
      <c r="BA296" s="35"/>
      <c r="BB296" s="35"/>
      <c r="BC296" s="35"/>
      <c r="BD296" s="35"/>
      <c r="BE296" s="35"/>
      <c r="BF296" s="35"/>
      <c r="BG296" s="35"/>
      <c r="BH296" s="35"/>
      <c r="BI296" s="35"/>
      <c r="BJ296" s="35"/>
      <c r="BK296" s="35"/>
      <c r="BL296" s="35"/>
      <c r="BM296" s="35"/>
      <c r="BN296" s="35"/>
      <c r="BO296" s="35"/>
      <c r="BP296" s="35"/>
      <c r="BQ296" s="35"/>
    </row>
    <row r="297" spans="2:69" ht="15.75" customHeight="1">
      <c r="B297" s="35"/>
      <c r="C297" s="35"/>
      <c r="D297" s="35"/>
      <c r="E297" s="35"/>
      <c r="F297" s="35"/>
      <c r="G297" s="35"/>
      <c r="H297" s="35"/>
      <c r="I297" s="35"/>
      <c r="J297" s="35"/>
      <c r="K297" s="66"/>
      <c r="L297" s="35"/>
      <c r="M297" s="35"/>
      <c r="N297" s="35"/>
      <c r="O297" s="35"/>
      <c r="P297" s="35"/>
      <c r="Q297" s="35"/>
      <c r="R297" s="35"/>
      <c r="S297" s="71"/>
      <c r="T297" s="71"/>
      <c r="U297" s="71"/>
      <c r="V297" s="71"/>
      <c r="W297" s="71"/>
      <c r="X297" s="35"/>
      <c r="Y297" s="35"/>
      <c r="Z297" s="35"/>
      <c r="AA297" s="35"/>
      <c r="AB297" s="35"/>
      <c r="AC297" s="35"/>
      <c r="AD297" s="35"/>
      <c r="AE297" s="35"/>
      <c r="AF297" s="35"/>
      <c r="AG297" s="35"/>
      <c r="AH297" s="35"/>
      <c r="AI297" s="35"/>
      <c r="AJ297" s="35"/>
      <c r="AK297" s="35"/>
      <c r="AL297" s="35"/>
      <c r="AM297" s="35"/>
      <c r="AN297" s="35"/>
      <c r="AO297" s="35"/>
      <c r="AP297" s="35"/>
      <c r="AQ297" s="35"/>
      <c r="AR297" s="35"/>
      <c r="AS297" s="35"/>
      <c r="AT297" s="35"/>
      <c r="AU297" s="35"/>
      <c r="AV297" s="35"/>
      <c r="AW297" s="35"/>
      <c r="AX297" s="35"/>
      <c r="AY297" s="35"/>
      <c r="AZ297" s="35"/>
      <c r="BA297" s="35"/>
      <c r="BB297" s="35"/>
      <c r="BC297" s="35"/>
      <c r="BD297" s="35"/>
      <c r="BE297" s="35"/>
      <c r="BF297" s="35"/>
      <c r="BG297" s="35"/>
      <c r="BH297" s="35"/>
      <c r="BI297" s="35"/>
      <c r="BJ297" s="35"/>
      <c r="BK297" s="35"/>
      <c r="BL297" s="35"/>
      <c r="BM297" s="35"/>
      <c r="BN297" s="35"/>
      <c r="BO297" s="35"/>
      <c r="BP297" s="35"/>
      <c r="BQ297" s="35"/>
    </row>
    <row r="298" spans="2:69" ht="15.75" customHeight="1">
      <c r="B298" s="35"/>
      <c r="C298" s="35"/>
      <c r="D298" s="35"/>
      <c r="E298" s="35"/>
      <c r="F298" s="35"/>
      <c r="G298" s="35"/>
      <c r="H298" s="35"/>
      <c r="I298" s="35"/>
      <c r="J298" s="35"/>
      <c r="K298" s="66"/>
      <c r="L298" s="35"/>
      <c r="M298" s="35"/>
      <c r="N298" s="35"/>
      <c r="O298" s="35"/>
      <c r="P298" s="35"/>
      <c r="Q298" s="35"/>
      <c r="R298" s="35"/>
      <c r="S298" s="71"/>
      <c r="T298" s="71"/>
      <c r="U298" s="71"/>
      <c r="V298" s="71"/>
      <c r="W298" s="71"/>
      <c r="X298" s="35"/>
      <c r="Y298" s="35"/>
      <c r="Z298" s="35"/>
      <c r="AA298" s="35"/>
      <c r="AB298" s="35"/>
      <c r="AC298" s="35"/>
      <c r="AD298" s="35"/>
      <c r="AE298" s="35"/>
      <c r="AF298" s="35"/>
      <c r="AG298" s="35"/>
      <c r="AH298" s="35"/>
      <c r="AI298" s="35"/>
      <c r="AJ298" s="35"/>
      <c r="AK298" s="35"/>
      <c r="AL298" s="35"/>
      <c r="AM298" s="35"/>
      <c r="AN298" s="35"/>
      <c r="AO298" s="35"/>
      <c r="AP298" s="35"/>
      <c r="AQ298" s="35"/>
      <c r="AR298" s="35"/>
      <c r="AS298" s="35"/>
      <c r="AT298" s="35"/>
      <c r="AU298" s="35"/>
      <c r="AV298" s="35"/>
      <c r="AW298" s="35"/>
      <c r="AX298" s="35"/>
      <c r="AY298" s="35"/>
      <c r="AZ298" s="35"/>
      <c r="BA298" s="35"/>
      <c r="BB298" s="35"/>
      <c r="BC298" s="35"/>
      <c r="BD298" s="35"/>
      <c r="BE298" s="35"/>
      <c r="BF298" s="35"/>
      <c r="BG298" s="35"/>
      <c r="BH298" s="35"/>
      <c r="BI298" s="35"/>
      <c r="BJ298" s="35"/>
      <c r="BK298" s="35"/>
      <c r="BL298" s="35"/>
      <c r="BM298" s="35"/>
      <c r="BN298" s="35"/>
      <c r="BO298" s="35"/>
      <c r="BP298" s="35"/>
      <c r="BQ298" s="35"/>
    </row>
    <row r="299" spans="2:69" ht="15.75" customHeight="1">
      <c r="B299" s="35"/>
      <c r="C299" s="35"/>
      <c r="D299" s="35"/>
      <c r="E299" s="35"/>
      <c r="F299" s="35"/>
      <c r="G299" s="35"/>
      <c r="H299" s="35"/>
      <c r="I299" s="35"/>
      <c r="J299" s="35"/>
      <c r="K299" s="66"/>
      <c r="L299" s="35"/>
      <c r="M299" s="35"/>
      <c r="N299" s="35"/>
      <c r="O299" s="35"/>
      <c r="P299" s="35"/>
      <c r="Q299" s="35"/>
      <c r="R299" s="35"/>
      <c r="S299" s="71"/>
      <c r="T299" s="71"/>
      <c r="U299" s="71"/>
      <c r="V299" s="71"/>
      <c r="W299" s="71"/>
      <c r="X299" s="35"/>
      <c r="Y299" s="35"/>
      <c r="Z299" s="35"/>
      <c r="AA299" s="35"/>
      <c r="AB299" s="35"/>
      <c r="AC299" s="35"/>
      <c r="AD299" s="35"/>
      <c r="AE299" s="35"/>
      <c r="AF299" s="35"/>
      <c r="AG299" s="35"/>
      <c r="AH299" s="35"/>
      <c r="AI299" s="35"/>
      <c r="AJ299" s="35"/>
      <c r="AK299" s="35"/>
      <c r="AL299" s="35"/>
      <c r="AM299" s="35"/>
      <c r="AN299" s="35"/>
      <c r="AO299" s="35"/>
      <c r="AP299" s="35"/>
      <c r="AQ299" s="35"/>
      <c r="AR299" s="35"/>
      <c r="AS299" s="35"/>
      <c r="AT299" s="35"/>
      <c r="AU299" s="35"/>
      <c r="AV299" s="35"/>
      <c r="AW299" s="35"/>
      <c r="AX299" s="35"/>
      <c r="AY299" s="35"/>
      <c r="AZ299" s="35"/>
      <c r="BA299" s="35"/>
      <c r="BB299" s="35"/>
      <c r="BC299" s="35"/>
      <c r="BD299" s="35"/>
      <c r="BE299" s="35"/>
      <c r="BF299" s="35"/>
      <c r="BG299" s="35"/>
      <c r="BH299" s="35"/>
      <c r="BI299" s="35"/>
      <c r="BJ299" s="35"/>
      <c r="BK299" s="35"/>
      <c r="BL299" s="35"/>
      <c r="BM299" s="35"/>
      <c r="BN299" s="35"/>
      <c r="BO299" s="35"/>
      <c r="BP299" s="35"/>
      <c r="BQ299" s="35"/>
    </row>
    <row r="300" spans="2:69" ht="15.75" customHeight="1">
      <c r="B300" s="35"/>
      <c r="C300" s="35"/>
      <c r="D300" s="35"/>
      <c r="E300" s="35"/>
      <c r="F300" s="35"/>
      <c r="G300" s="35"/>
      <c r="H300" s="35"/>
      <c r="I300" s="35"/>
      <c r="J300" s="35"/>
      <c r="K300" s="66"/>
      <c r="L300" s="35"/>
      <c r="M300" s="35"/>
      <c r="N300" s="35"/>
      <c r="O300" s="35"/>
      <c r="P300" s="35"/>
      <c r="Q300" s="35"/>
      <c r="R300" s="35"/>
      <c r="S300" s="71"/>
      <c r="T300" s="71"/>
      <c r="U300" s="71"/>
      <c r="V300" s="71"/>
      <c r="W300" s="71"/>
      <c r="X300" s="35"/>
      <c r="Y300" s="35"/>
      <c r="Z300" s="35"/>
      <c r="AA300" s="35"/>
      <c r="AB300" s="35"/>
      <c r="AC300" s="35"/>
      <c r="AD300" s="35"/>
      <c r="AE300" s="35"/>
      <c r="AF300" s="35"/>
      <c r="AG300" s="35"/>
      <c r="AH300" s="35"/>
      <c r="AI300" s="35"/>
      <c r="AJ300" s="35"/>
      <c r="AK300" s="35"/>
      <c r="AL300" s="35"/>
      <c r="AM300" s="35"/>
      <c r="AN300" s="35"/>
      <c r="AO300" s="35"/>
      <c r="AP300" s="35"/>
      <c r="AQ300" s="35"/>
      <c r="AR300" s="35"/>
      <c r="AS300" s="35"/>
      <c r="AT300" s="35"/>
      <c r="AU300" s="35"/>
      <c r="AV300" s="35"/>
      <c r="AW300" s="35"/>
      <c r="AX300" s="35"/>
      <c r="AY300" s="35"/>
      <c r="AZ300" s="35"/>
      <c r="BA300" s="35"/>
      <c r="BB300" s="35"/>
      <c r="BC300" s="35"/>
      <c r="BD300" s="35"/>
      <c r="BE300" s="35"/>
      <c r="BF300" s="35"/>
      <c r="BG300" s="35"/>
      <c r="BH300" s="35"/>
      <c r="BI300" s="35"/>
      <c r="BJ300" s="35"/>
      <c r="BK300" s="35"/>
      <c r="BL300" s="35"/>
      <c r="BM300" s="35"/>
      <c r="BN300" s="35"/>
      <c r="BO300" s="35"/>
      <c r="BP300" s="35"/>
      <c r="BQ300" s="35"/>
    </row>
    <row r="301" spans="2:69" ht="15.75" customHeight="1">
      <c r="B301" s="35"/>
      <c r="C301" s="35"/>
      <c r="D301" s="35"/>
      <c r="E301" s="35"/>
      <c r="F301" s="35"/>
      <c r="G301" s="35"/>
      <c r="H301" s="35"/>
      <c r="I301" s="35"/>
      <c r="J301" s="35"/>
      <c r="K301" s="66"/>
      <c r="L301" s="35"/>
      <c r="M301" s="35"/>
      <c r="N301" s="35"/>
      <c r="O301" s="35"/>
      <c r="P301" s="35"/>
      <c r="Q301" s="35"/>
      <c r="R301" s="35"/>
      <c r="S301" s="71"/>
      <c r="T301" s="71"/>
      <c r="U301" s="71"/>
      <c r="V301" s="71"/>
      <c r="W301" s="71"/>
      <c r="X301" s="35"/>
      <c r="Y301" s="35"/>
      <c r="Z301" s="35"/>
      <c r="AA301" s="35"/>
      <c r="AB301" s="35"/>
      <c r="AC301" s="35"/>
      <c r="AD301" s="35"/>
      <c r="AE301" s="35"/>
      <c r="AF301" s="35"/>
      <c r="AG301" s="35"/>
      <c r="AH301" s="35"/>
      <c r="AI301" s="35"/>
      <c r="AJ301" s="35"/>
      <c r="AK301" s="35"/>
      <c r="AL301" s="35"/>
      <c r="AM301" s="35"/>
      <c r="AN301" s="35"/>
      <c r="AO301" s="35"/>
      <c r="AP301" s="35"/>
      <c r="AQ301" s="35"/>
      <c r="AR301" s="35"/>
      <c r="AS301" s="35"/>
      <c r="AT301" s="35"/>
      <c r="AU301" s="35"/>
      <c r="AV301" s="35"/>
      <c r="AW301" s="35"/>
      <c r="AX301" s="35"/>
      <c r="AY301" s="35"/>
      <c r="AZ301" s="35"/>
      <c r="BA301" s="35"/>
      <c r="BB301" s="35"/>
      <c r="BC301" s="35"/>
      <c r="BD301" s="35"/>
      <c r="BE301" s="35"/>
      <c r="BF301" s="35"/>
      <c r="BG301" s="35"/>
      <c r="BH301" s="35"/>
      <c r="BI301" s="35"/>
      <c r="BJ301" s="35"/>
      <c r="BK301" s="35"/>
      <c r="BL301" s="35"/>
      <c r="BM301" s="35"/>
      <c r="BN301" s="35"/>
      <c r="BO301" s="35"/>
      <c r="BP301" s="35"/>
      <c r="BQ301" s="35"/>
    </row>
    <row r="302" spans="2:69" ht="15.75" customHeight="1">
      <c r="B302" s="35"/>
      <c r="C302" s="35"/>
      <c r="D302" s="35"/>
      <c r="E302" s="35"/>
      <c r="F302" s="35"/>
      <c r="G302" s="35"/>
      <c r="H302" s="35"/>
      <c r="I302" s="35"/>
      <c r="J302" s="35"/>
      <c r="K302" s="66"/>
      <c r="L302" s="35"/>
      <c r="M302" s="35"/>
      <c r="N302" s="35"/>
      <c r="O302" s="35"/>
      <c r="P302" s="35"/>
      <c r="Q302" s="35"/>
      <c r="R302" s="35"/>
      <c r="S302" s="71"/>
      <c r="T302" s="71"/>
      <c r="U302" s="71"/>
      <c r="V302" s="71"/>
      <c r="W302" s="71"/>
      <c r="X302" s="35"/>
      <c r="Y302" s="35"/>
      <c r="Z302" s="35"/>
      <c r="AA302" s="35"/>
      <c r="AB302" s="35"/>
      <c r="AC302" s="35"/>
      <c r="AD302" s="35"/>
      <c r="AE302" s="35"/>
      <c r="AF302" s="35"/>
      <c r="AG302" s="35"/>
      <c r="AH302" s="35"/>
      <c r="AI302" s="35"/>
      <c r="AJ302" s="35"/>
      <c r="AK302" s="35"/>
      <c r="AL302" s="35"/>
      <c r="AM302" s="35"/>
      <c r="AN302" s="35"/>
      <c r="AO302" s="35"/>
      <c r="AP302" s="35"/>
      <c r="AQ302" s="35"/>
      <c r="AR302" s="35"/>
      <c r="AS302" s="35"/>
      <c r="AT302" s="35"/>
      <c r="AU302" s="35"/>
      <c r="AV302" s="35"/>
      <c r="AW302" s="35"/>
      <c r="AX302" s="35"/>
      <c r="AY302" s="35"/>
      <c r="AZ302" s="35"/>
      <c r="BA302" s="35"/>
      <c r="BB302" s="35"/>
      <c r="BC302" s="35"/>
      <c r="BD302" s="35"/>
      <c r="BE302" s="35"/>
      <c r="BF302" s="35"/>
      <c r="BG302" s="35"/>
      <c r="BH302" s="35"/>
      <c r="BI302" s="35"/>
      <c r="BJ302" s="35"/>
      <c r="BK302" s="35"/>
      <c r="BL302" s="35"/>
      <c r="BM302" s="35"/>
      <c r="BN302" s="35"/>
      <c r="BO302" s="35"/>
      <c r="BP302" s="35"/>
      <c r="BQ302" s="35"/>
    </row>
    <row r="303" spans="2:69" ht="15.75" customHeight="1">
      <c r="B303" s="35"/>
      <c r="C303" s="35"/>
      <c r="D303" s="35"/>
      <c r="E303" s="35"/>
      <c r="F303" s="35"/>
      <c r="G303" s="35"/>
      <c r="H303" s="35"/>
      <c r="I303" s="35"/>
      <c r="J303" s="35"/>
      <c r="K303" s="66"/>
      <c r="L303" s="35"/>
      <c r="M303" s="35"/>
      <c r="N303" s="35"/>
      <c r="O303" s="35"/>
      <c r="P303" s="35"/>
      <c r="Q303" s="35"/>
      <c r="R303" s="35"/>
      <c r="S303" s="71"/>
      <c r="T303" s="71"/>
      <c r="U303" s="71"/>
      <c r="V303" s="71"/>
      <c r="W303" s="71"/>
      <c r="X303" s="35"/>
      <c r="Y303" s="35"/>
      <c r="Z303" s="35"/>
      <c r="AA303" s="35"/>
      <c r="AB303" s="35"/>
      <c r="AC303" s="35"/>
      <c r="AD303" s="35"/>
      <c r="AE303" s="35"/>
      <c r="AF303" s="35"/>
      <c r="AG303" s="35"/>
      <c r="AH303" s="35"/>
      <c r="AI303" s="35"/>
      <c r="AJ303" s="35"/>
      <c r="AK303" s="35"/>
      <c r="AL303" s="35"/>
      <c r="AM303" s="35"/>
      <c r="AN303" s="35"/>
      <c r="AO303" s="35"/>
      <c r="AP303" s="35"/>
      <c r="AQ303" s="35"/>
      <c r="AR303" s="35"/>
      <c r="AS303" s="35"/>
      <c r="AT303" s="35"/>
      <c r="AU303" s="35"/>
      <c r="AV303" s="35"/>
      <c r="AW303" s="35"/>
      <c r="AX303" s="35"/>
      <c r="AY303" s="35"/>
      <c r="AZ303" s="35"/>
      <c r="BA303" s="35"/>
      <c r="BB303" s="35"/>
      <c r="BC303" s="35"/>
      <c r="BD303" s="35"/>
      <c r="BE303" s="35"/>
      <c r="BF303" s="35"/>
      <c r="BG303" s="35"/>
      <c r="BH303" s="35"/>
      <c r="BI303" s="35"/>
      <c r="BJ303" s="35"/>
      <c r="BK303" s="35"/>
      <c r="BL303" s="35"/>
      <c r="BM303" s="35"/>
      <c r="BN303" s="35"/>
      <c r="BO303" s="35"/>
      <c r="BP303" s="35"/>
      <c r="BQ303" s="35"/>
    </row>
    <row r="304" spans="2:69" ht="15.75" customHeight="1">
      <c r="B304" s="35"/>
      <c r="C304" s="35"/>
      <c r="D304" s="35"/>
      <c r="E304" s="35"/>
      <c r="F304" s="35"/>
      <c r="G304" s="35"/>
      <c r="H304" s="35"/>
      <c r="I304" s="35"/>
      <c r="J304" s="35"/>
      <c r="K304" s="66"/>
      <c r="L304" s="35"/>
      <c r="M304" s="35"/>
      <c r="N304" s="35"/>
      <c r="O304" s="35"/>
      <c r="P304" s="35"/>
      <c r="Q304" s="35"/>
      <c r="R304" s="35"/>
      <c r="S304" s="71"/>
      <c r="T304" s="71"/>
      <c r="U304" s="71"/>
      <c r="V304" s="71"/>
      <c r="W304" s="71"/>
      <c r="X304" s="35"/>
      <c r="Y304" s="35"/>
      <c r="Z304" s="35"/>
      <c r="AA304" s="35"/>
      <c r="AB304" s="35"/>
      <c r="AC304" s="35"/>
      <c r="AD304" s="35"/>
      <c r="AE304" s="35"/>
      <c r="AF304" s="35"/>
      <c r="AG304" s="35"/>
      <c r="AH304" s="35"/>
      <c r="AI304" s="35"/>
      <c r="AJ304" s="35"/>
      <c r="AK304" s="35"/>
      <c r="AL304" s="35"/>
      <c r="AM304" s="35"/>
      <c r="AN304" s="35"/>
      <c r="AO304" s="35"/>
      <c r="AP304" s="35"/>
      <c r="AQ304" s="35"/>
      <c r="AR304" s="35"/>
      <c r="AS304" s="35"/>
      <c r="AT304" s="35"/>
      <c r="AU304" s="35"/>
      <c r="AV304" s="35"/>
      <c r="AW304" s="35"/>
      <c r="AX304" s="35"/>
      <c r="AY304" s="35"/>
      <c r="AZ304" s="35"/>
      <c r="BA304" s="35"/>
      <c r="BB304" s="35"/>
      <c r="BC304" s="35"/>
      <c r="BD304" s="35"/>
      <c r="BE304" s="35"/>
      <c r="BF304" s="35"/>
      <c r="BG304" s="35"/>
      <c r="BH304" s="35"/>
      <c r="BI304" s="35"/>
      <c r="BJ304" s="35"/>
      <c r="BK304" s="35"/>
      <c r="BL304" s="35"/>
      <c r="BM304" s="35"/>
      <c r="BN304" s="35"/>
      <c r="BO304" s="35"/>
      <c r="BP304" s="35"/>
      <c r="BQ304" s="35"/>
    </row>
    <row r="305" spans="2:69" ht="15.75" customHeight="1">
      <c r="B305" s="35"/>
      <c r="C305" s="35"/>
      <c r="D305" s="35"/>
      <c r="E305" s="35"/>
      <c r="F305" s="35"/>
      <c r="G305" s="35"/>
      <c r="H305" s="35"/>
      <c r="I305" s="35"/>
      <c r="J305" s="35"/>
      <c r="K305" s="66"/>
      <c r="L305" s="35"/>
      <c r="M305" s="35"/>
      <c r="N305" s="35"/>
      <c r="O305" s="35"/>
      <c r="P305" s="35"/>
      <c r="Q305" s="35"/>
      <c r="R305" s="35"/>
      <c r="S305" s="71"/>
      <c r="T305" s="71"/>
      <c r="U305" s="71"/>
      <c r="V305" s="71"/>
      <c r="W305" s="71"/>
      <c r="X305" s="35"/>
      <c r="Y305" s="35"/>
      <c r="Z305" s="35"/>
      <c r="AA305" s="35"/>
      <c r="AB305" s="35"/>
      <c r="AC305" s="35"/>
      <c r="AD305" s="35"/>
      <c r="AE305" s="35"/>
      <c r="AF305" s="35"/>
      <c r="AG305" s="35"/>
      <c r="AH305" s="35"/>
      <c r="AI305" s="35"/>
      <c r="AJ305" s="35"/>
      <c r="AK305" s="35"/>
      <c r="AL305" s="35"/>
      <c r="AM305" s="35"/>
      <c r="AN305" s="35"/>
      <c r="AO305" s="35"/>
      <c r="AP305" s="35"/>
      <c r="AQ305" s="35"/>
      <c r="AR305" s="35"/>
      <c r="AS305" s="35"/>
      <c r="AT305" s="35"/>
      <c r="AU305" s="35"/>
      <c r="AV305" s="35"/>
      <c r="AW305" s="35"/>
      <c r="AX305" s="35"/>
      <c r="AY305" s="35"/>
      <c r="AZ305" s="35"/>
      <c r="BA305" s="35"/>
      <c r="BB305" s="35"/>
      <c r="BC305" s="35"/>
      <c r="BD305" s="35"/>
      <c r="BE305" s="35"/>
      <c r="BF305" s="35"/>
      <c r="BG305" s="35"/>
      <c r="BH305" s="35"/>
      <c r="BI305" s="35"/>
      <c r="BJ305" s="35"/>
      <c r="BK305" s="35"/>
      <c r="BL305" s="35"/>
      <c r="BM305" s="35"/>
      <c r="BN305" s="35"/>
      <c r="BO305" s="35"/>
      <c r="BP305" s="35"/>
      <c r="BQ305" s="35"/>
    </row>
    <row r="306" spans="2:69" ht="15.75" customHeight="1">
      <c r="B306" s="35"/>
      <c r="C306" s="35"/>
      <c r="D306" s="35"/>
      <c r="E306" s="35"/>
      <c r="F306" s="35"/>
      <c r="G306" s="35"/>
      <c r="H306" s="35"/>
      <c r="I306" s="35"/>
      <c r="J306" s="35"/>
      <c r="K306" s="66"/>
      <c r="L306" s="35"/>
      <c r="M306" s="35"/>
      <c r="N306" s="35"/>
      <c r="O306" s="35"/>
      <c r="P306" s="35"/>
      <c r="Q306" s="35"/>
      <c r="R306" s="35"/>
      <c r="S306" s="71"/>
      <c r="T306" s="71"/>
      <c r="U306" s="71"/>
      <c r="V306" s="71"/>
      <c r="W306" s="71"/>
      <c r="X306" s="35"/>
      <c r="Y306" s="35"/>
      <c r="Z306" s="35"/>
      <c r="AA306" s="35"/>
      <c r="AB306" s="35"/>
      <c r="AC306" s="35"/>
      <c r="AD306" s="35"/>
      <c r="AE306" s="35"/>
      <c r="AF306" s="35"/>
      <c r="AG306" s="35"/>
      <c r="AH306" s="35"/>
      <c r="AI306" s="35"/>
      <c r="AJ306" s="35"/>
      <c r="AK306" s="35"/>
      <c r="AL306" s="35"/>
      <c r="AM306" s="35"/>
      <c r="AN306" s="35"/>
      <c r="AO306" s="35"/>
      <c r="AP306" s="35"/>
      <c r="AQ306" s="35"/>
      <c r="AR306" s="35"/>
      <c r="AS306" s="35"/>
      <c r="AT306" s="35"/>
      <c r="AU306" s="35"/>
      <c r="AV306" s="35"/>
      <c r="AW306" s="35"/>
      <c r="AX306" s="35"/>
      <c r="AY306" s="35"/>
      <c r="AZ306" s="35"/>
      <c r="BA306" s="35"/>
      <c r="BB306" s="35"/>
      <c r="BC306" s="35"/>
      <c r="BD306" s="35"/>
      <c r="BE306" s="35"/>
      <c r="BF306" s="35"/>
      <c r="BG306" s="35"/>
      <c r="BH306" s="35"/>
      <c r="BI306" s="35"/>
      <c r="BJ306" s="35"/>
      <c r="BK306" s="35"/>
      <c r="BL306" s="35"/>
      <c r="BM306" s="35"/>
      <c r="BN306" s="35"/>
      <c r="BO306" s="35"/>
      <c r="BP306" s="35"/>
      <c r="BQ306" s="35"/>
    </row>
    <row r="307" spans="2:69" ht="15.75" customHeight="1">
      <c r="B307" s="35"/>
      <c r="C307" s="35"/>
      <c r="D307" s="35"/>
      <c r="E307" s="35"/>
      <c r="F307" s="35"/>
      <c r="G307" s="35"/>
      <c r="H307" s="35"/>
      <c r="I307" s="35"/>
      <c r="J307" s="35"/>
      <c r="K307" s="66"/>
      <c r="L307" s="35"/>
      <c r="M307" s="35"/>
      <c r="N307" s="35"/>
      <c r="O307" s="35"/>
      <c r="P307" s="35"/>
      <c r="Q307" s="35"/>
      <c r="R307" s="35"/>
      <c r="S307" s="71"/>
      <c r="T307" s="71"/>
      <c r="U307" s="71"/>
      <c r="V307" s="71"/>
      <c r="W307" s="71"/>
      <c r="X307" s="35"/>
      <c r="Y307" s="35"/>
      <c r="Z307" s="35"/>
      <c r="AA307" s="35"/>
      <c r="AB307" s="35"/>
      <c r="AC307" s="35"/>
      <c r="AD307" s="35"/>
      <c r="AE307" s="35"/>
      <c r="AF307" s="35"/>
      <c r="AG307" s="35"/>
      <c r="AH307" s="35"/>
      <c r="AI307" s="35"/>
      <c r="AJ307" s="35"/>
      <c r="AK307" s="35"/>
      <c r="AL307" s="35"/>
      <c r="AM307" s="35"/>
      <c r="AN307" s="35"/>
      <c r="AO307" s="35"/>
      <c r="AP307" s="35"/>
      <c r="AQ307" s="35"/>
      <c r="AR307" s="35"/>
      <c r="AS307" s="35"/>
      <c r="AT307" s="35"/>
      <c r="AU307" s="35"/>
      <c r="AV307" s="35"/>
      <c r="AW307" s="35"/>
      <c r="AX307" s="35"/>
      <c r="AY307" s="35"/>
      <c r="AZ307" s="35"/>
      <c r="BA307" s="35"/>
      <c r="BB307" s="35"/>
      <c r="BC307" s="35"/>
      <c r="BD307" s="35"/>
      <c r="BE307" s="35"/>
      <c r="BF307" s="35"/>
      <c r="BG307" s="35"/>
      <c r="BH307" s="35"/>
      <c r="BI307" s="35"/>
      <c r="BJ307" s="35"/>
      <c r="BK307" s="35"/>
      <c r="BL307" s="35"/>
      <c r="BM307" s="35"/>
      <c r="BN307" s="35"/>
      <c r="BO307" s="35"/>
      <c r="BP307" s="35"/>
      <c r="BQ307" s="35"/>
    </row>
    <row r="308" spans="2:69" ht="15.75" customHeight="1">
      <c r="B308" s="35"/>
      <c r="C308" s="35"/>
      <c r="D308" s="35"/>
      <c r="E308" s="35"/>
      <c r="F308" s="35"/>
      <c r="G308" s="35"/>
      <c r="H308" s="35"/>
      <c r="I308" s="35"/>
      <c r="J308" s="35"/>
      <c r="K308" s="66"/>
      <c r="L308" s="35"/>
      <c r="M308" s="35"/>
      <c r="N308" s="35"/>
      <c r="O308" s="35"/>
      <c r="P308" s="35"/>
      <c r="Q308" s="35"/>
      <c r="R308" s="35"/>
      <c r="S308" s="71"/>
      <c r="T308" s="71"/>
      <c r="U308" s="71"/>
      <c r="V308" s="71"/>
      <c r="W308" s="71"/>
      <c r="X308" s="35"/>
      <c r="Y308" s="35"/>
      <c r="Z308" s="35"/>
      <c r="AA308" s="35"/>
      <c r="AB308" s="35"/>
      <c r="AC308" s="35"/>
      <c r="AD308" s="35"/>
      <c r="AE308" s="35"/>
      <c r="AF308" s="35"/>
      <c r="AG308" s="35"/>
      <c r="AH308" s="35"/>
      <c r="AI308" s="35"/>
      <c r="AJ308" s="35"/>
      <c r="AK308" s="35"/>
      <c r="AL308" s="35"/>
      <c r="AM308" s="35"/>
      <c r="AN308" s="35"/>
      <c r="AO308" s="35"/>
      <c r="AP308" s="35"/>
      <c r="AQ308" s="35"/>
      <c r="AR308" s="35"/>
      <c r="AS308" s="35"/>
      <c r="AT308" s="35"/>
      <c r="AU308" s="35"/>
      <c r="AV308" s="35"/>
      <c r="AW308" s="35"/>
      <c r="AX308" s="35"/>
      <c r="AY308" s="35"/>
      <c r="AZ308" s="35"/>
      <c r="BA308" s="35"/>
      <c r="BB308" s="35"/>
      <c r="BC308" s="35"/>
      <c r="BD308" s="35"/>
      <c r="BE308" s="35"/>
      <c r="BF308" s="35"/>
      <c r="BG308" s="35"/>
      <c r="BH308" s="35"/>
      <c r="BI308" s="35"/>
      <c r="BJ308" s="35"/>
      <c r="BK308" s="35"/>
      <c r="BL308" s="35"/>
      <c r="BM308" s="35"/>
      <c r="BN308" s="35"/>
      <c r="BO308" s="35"/>
      <c r="BP308" s="35"/>
      <c r="BQ308" s="35"/>
    </row>
    <row r="309" spans="2:69" ht="15.75" customHeight="1">
      <c r="B309" s="35"/>
      <c r="C309" s="35"/>
      <c r="D309" s="35"/>
      <c r="E309" s="35"/>
      <c r="F309" s="35"/>
      <c r="G309" s="35"/>
      <c r="H309" s="35"/>
      <c r="I309" s="35"/>
      <c r="J309" s="35"/>
      <c r="K309" s="66"/>
      <c r="L309" s="35"/>
      <c r="M309" s="35"/>
      <c r="N309" s="35"/>
      <c r="O309" s="35"/>
      <c r="P309" s="35"/>
      <c r="Q309" s="35"/>
      <c r="R309" s="35"/>
      <c r="S309" s="71"/>
      <c r="T309" s="71"/>
      <c r="U309" s="71"/>
      <c r="V309" s="71"/>
      <c r="W309" s="71"/>
      <c r="X309" s="35"/>
      <c r="Y309" s="35"/>
      <c r="Z309" s="35"/>
      <c r="AA309" s="35"/>
      <c r="AB309" s="35"/>
      <c r="AC309" s="35"/>
      <c r="AD309" s="35"/>
      <c r="AE309" s="35"/>
      <c r="AF309" s="35"/>
      <c r="AG309" s="35"/>
      <c r="AH309" s="35"/>
      <c r="AI309" s="35"/>
      <c r="AJ309" s="35"/>
      <c r="AK309" s="35"/>
      <c r="AL309" s="35"/>
      <c r="AM309" s="35"/>
      <c r="AN309" s="35"/>
      <c r="AO309" s="35"/>
      <c r="AP309" s="35"/>
      <c r="AQ309" s="35"/>
      <c r="AR309" s="35"/>
      <c r="AS309" s="35"/>
      <c r="AT309" s="35"/>
      <c r="AU309" s="35"/>
      <c r="AV309" s="35"/>
      <c r="AW309" s="35"/>
      <c r="AX309" s="35"/>
      <c r="AY309" s="35"/>
      <c r="AZ309" s="35"/>
      <c r="BA309" s="35"/>
      <c r="BB309" s="35"/>
      <c r="BC309" s="35"/>
      <c r="BD309" s="35"/>
      <c r="BE309" s="35"/>
      <c r="BF309" s="35"/>
      <c r="BG309" s="35"/>
      <c r="BH309" s="35"/>
      <c r="BI309" s="35"/>
      <c r="BJ309" s="35"/>
      <c r="BK309" s="35"/>
      <c r="BL309" s="35"/>
      <c r="BM309" s="35"/>
      <c r="BN309" s="35"/>
      <c r="BO309" s="35"/>
      <c r="BP309" s="35"/>
      <c r="BQ309" s="35"/>
    </row>
    <row r="310" spans="2:69" ht="15.75" customHeight="1">
      <c r="B310" s="35"/>
      <c r="C310" s="35"/>
      <c r="D310" s="35"/>
      <c r="E310" s="35"/>
      <c r="F310" s="35"/>
      <c r="G310" s="35"/>
      <c r="H310" s="35"/>
      <c r="I310" s="35"/>
      <c r="J310" s="35"/>
      <c r="K310" s="66"/>
      <c r="L310" s="35"/>
      <c r="M310" s="35"/>
      <c r="N310" s="35"/>
      <c r="O310" s="35"/>
      <c r="P310" s="35"/>
      <c r="Q310" s="35"/>
      <c r="R310" s="35"/>
      <c r="S310" s="71"/>
      <c r="T310" s="71"/>
      <c r="U310" s="71"/>
      <c r="V310" s="71"/>
      <c r="W310" s="71"/>
      <c r="X310" s="35"/>
      <c r="Y310" s="35"/>
      <c r="Z310" s="35"/>
      <c r="AA310" s="35"/>
      <c r="AB310" s="35"/>
      <c r="AC310" s="35"/>
      <c r="AD310" s="35"/>
      <c r="AE310" s="35"/>
      <c r="AF310" s="35"/>
      <c r="AG310" s="35"/>
      <c r="AH310" s="35"/>
      <c r="AI310" s="35"/>
      <c r="AJ310" s="35"/>
      <c r="AK310" s="35"/>
      <c r="AL310" s="35"/>
      <c r="AM310" s="35"/>
      <c r="AN310" s="35"/>
      <c r="AO310" s="35"/>
      <c r="AP310" s="35"/>
      <c r="AQ310" s="35"/>
      <c r="AR310" s="35"/>
      <c r="AS310" s="35"/>
      <c r="AT310" s="35"/>
      <c r="AU310" s="35"/>
      <c r="AV310" s="35"/>
      <c r="AW310" s="35"/>
      <c r="AX310" s="35"/>
      <c r="AY310" s="35"/>
      <c r="AZ310" s="35"/>
      <c r="BA310" s="35"/>
      <c r="BB310" s="35"/>
      <c r="BC310" s="35"/>
      <c r="BD310" s="35"/>
      <c r="BE310" s="35"/>
      <c r="BF310" s="35"/>
      <c r="BG310" s="35"/>
      <c r="BH310" s="35"/>
      <c r="BI310" s="35"/>
      <c r="BJ310" s="35"/>
      <c r="BK310" s="35"/>
      <c r="BL310" s="35"/>
      <c r="BM310" s="35"/>
      <c r="BN310" s="35"/>
      <c r="BO310" s="35"/>
      <c r="BP310" s="35"/>
      <c r="BQ310" s="35"/>
    </row>
    <row r="311" spans="2:69" ht="15.75" customHeight="1">
      <c r="B311" s="35"/>
      <c r="C311" s="35"/>
      <c r="D311" s="35"/>
      <c r="E311" s="35"/>
      <c r="F311" s="35"/>
      <c r="G311" s="35"/>
      <c r="H311" s="35"/>
      <c r="I311" s="35"/>
      <c r="J311" s="35"/>
      <c r="K311" s="66"/>
      <c r="L311" s="35"/>
      <c r="M311" s="35"/>
      <c r="N311" s="35"/>
      <c r="O311" s="35"/>
      <c r="P311" s="35"/>
      <c r="Q311" s="35"/>
      <c r="R311" s="35"/>
      <c r="S311" s="71"/>
      <c r="T311" s="71"/>
      <c r="U311" s="71"/>
      <c r="V311" s="71"/>
      <c r="W311" s="71"/>
      <c r="X311" s="35"/>
      <c r="Y311" s="35"/>
      <c r="Z311" s="35"/>
      <c r="AA311" s="35"/>
      <c r="AB311" s="35"/>
      <c r="AC311" s="35"/>
      <c r="AD311" s="35"/>
      <c r="AE311" s="35"/>
      <c r="AF311" s="35"/>
      <c r="AG311" s="35"/>
      <c r="AH311" s="35"/>
      <c r="AI311" s="35"/>
      <c r="AJ311" s="35"/>
      <c r="AK311" s="35"/>
      <c r="AL311" s="35"/>
      <c r="AM311" s="35"/>
      <c r="AN311" s="35"/>
      <c r="AO311" s="35"/>
      <c r="AP311" s="35"/>
      <c r="AQ311" s="35"/>
      <c r="AR311" s="35"/>
      <c r="AS311" s="35"/>
      <c r="AT311" s="35"/>
      <c r="AU311" s="35"/>
      <c r="AV311" s="35"/>
      <c r="AW311" s="35"/>
      <c r="AX311" s="35"/>
      <c r="AY311" s="35"/>
      <c r="AZ311" s="35"/>
      <c r="BA311" s="35"/>
      <c r="BB311" s="35"/>
      <c r="BC311" s="35"/>
      <c r="BD311" s="35"/>
      <c r="BE311" s="35"/>
      <c r="BF311" s="35"/>
      <c r="BG311" s="35"/>
      <c r="BH311" s="35"/>
      <c r="BI311" s="35"/>
      <c r="BJ311" s="35"/>
      <c r="BK311" s="35"/>
      <c r="BL311" s="35"/>
      <c r="BM311" s="35"/>
      <c r="BN311" s="35"/>
      <c r="BO311" s="35"/>
      <c r="BP311" s="35"/>
      <c r="BQ311" s="35"/>
    </row>
    <row r="312" spans="2:69" ht="15.75" customHeight="1">
      <c r="B312" s="35"/>
      <c r="C312" s="35"/>
      <c r="D312" s="35"/>
      <c r="E312" s="35"/>
      <c r="F312" s="35"/>
      <c r="G312" s="35"/>
      <c r="H312" s="35"/>
      <c r="I312" s="35"/>
      <c r="J312" s="35"/>
      <c r="K312" s="66"/>
      <c r="L312" s="35"/>
      <c r="M312" s="35"/>
      <c r="N312" s="35"/>
      <c r="O312" s="35"/>
      <c r="P312" s="35"/>
      <c r="Q312" s="35"/>
      <c r="R312" s="35"/>
      <c r="S312" s="71"/>
      <c r="T312" s="71"/>
      <c r="U312" s="71"/>
      <c r="V312" s="71"/>
      <c r="W312" s="71"/>
      <c r="X312" s="35"/>
      <c r="Y312" s="35"/>
      <c r="Z312" s="35"/>
      <c r="AA312" s="35"/>
      <c r="AB312" s="35"/>
      <c r="AC312" s="35"/>
      <c r="AD312" s="35"/>
      <c r="AE312" s="35"/>
      <c r="AF312" s="35"/>
      <c r="AG312" s="35"/>
      <c r="AH312" s="35"/>
      <c r="AI312" s="35"/>
      <c r="AJ312" s="35"/>
      <c r="AK312" s="35"/>
      <c r="AL312" s="35"/>
      <c r="AM312" s="35"/>
      <c r="AN312" s="35"/>
      <c r="AO312" s="35"/>
      <c r="AP312" s="35"/>
      <c r="AQ312" s="35"/>
      <c r="AR312" s="35"/>
      <c r="AS312" s="35"/>
      <c r="AT312" s="35"/>
      <c r="AU312" s="35"/>
      <c r="AV312" s="35"/>
      <c r="AW312" s="35"/>
      <c r="AX312" s="35"/>
      <c r="AY312" s="35"/>
      <c r="AZ312" s="35"/>
      <c r="BA312" s="35"/>
      <c r="BB312" s="35"/>
      <c r="BC312" s="35"/>
      <c r="BD312" s="35"/>
      <c r="BE312" s="35"/>
      <c r="BF312" s="35"/>
      <c r="BG312" s="35"/>
      <c r="BH312" s="35"/>
      <c r="BI312" s="35"/>
      <c r="BJ312" s="35"/>
      <c r="BK312" s="35"/>
      <c r="BL312" s="35"/>
      <c r="BM312" s="35"/>
      <c r="BN312" s="35"/>
      <c r="BO312" s="35"/>
      <c r="BP312" s="35"/>
      <c r="BQ312" s="35"/>
    </row>
    <row r="313" spans="2:69" ht="15.75" customHeight="1">
      <c r="B313" s="35"/>
      <c r="C313" s="35"/>
      <c r="D313" s="35"/>
      <c r="E313" s="35"/>
      <c r="F313" s="35"/>
      <c r="G313" s="35"/>
      <c r="H313" s="35"/>
      <c r="I313" s="35"/>
      <c r="J313" s="35"/>
      <c r="K313" s="66"/>
      <c r="L313" s="35"/>
      <c r="M313" s="35"/>
      <c r="N313" s="35"/>
      <c r="O313" s="35"/>
      <c r="P313" s="35"/>
      <c r="Q313" s="35"/>
      <c r="R313" s="35"/>
      <c r="S313" s="71"/>
      <c r="T313" s="71"/>
      <c r="U313" s="71"/>
      <c r="V313" s="71"/>
      <c r="W313" s="71"/>
      <c r="X313" s="35"/>
      <c r="Y313" s="35"/>
      <c r="Z313" s="35"/>
      <c r="AA313" s="35"/>
      <c r="AB313" s="35"/>
      <c r="AC313" s="35"/>
      <c r="AD313" s="35"/>
      <c r="AE313" s="35"/>
      <c r="AF313" s="35"/>
      <c r="AG313" s="35"/>
      <c r="AH313" s="35"/>
      <c r="AI313" s="35"/>
      <c r="AJ313" s="35"/>
      <c r="AK313" s="35"/>
      <c r="AL313" s="35"/>
      <c r="AM313" s="35"/>
      <c r="AN313" s="35"/>
      <c r="AO313" s="35"/>
      <c r="AP313" s="35"/>
      <c r="AQ313" s="35"/>
      <c r="AR313" s="35"/>
      <c r="AS313" s="35"/>
      <c r="AT313" s="35"/>
      <c r="AU313" s="35"/>
      <c r="AV313" s="35"/>
      <c r="AW313" s="35"/>
      <c r="AX313" s="35"/>
      <c r="AY313" s="35"/>
      <c r="AZ313" s="35"/>
      <c r="BA313" s="35"/>
      <c r="BB313" s="35"/>
      <c r="BC313" s="35"/>
      <c r="BD313" s="35"/>
      <c r="BE313" s="35"/>
      <c r="BF313" s="35"/>
      <c r="BG313" s="35"/>
      <c r="BH313" s="35"/>
      <c r="BI313" s="35"/>
      <c r="BJ313" s="35"/>
      <c r="BK313" s="35"/>
      <c r="BL313" s="35"/>
      <c r="BM313" s="35"/>
      <c r="BN313" s="35"/>
      <c r="BO313" s="35"/>
      <c r="BP313" s="35"/>
      <c r="BQ313" s="35"/>
    </row>
    <row r="314" spans="2:69" ht="15.75" customHeight="1">
      <c r="B314" s="35"/>
      <c r="C314" s="35"/>
      <c r="D314" s="35"/>
      <c r="E314" s="35"/>
      <c r="F314" s="35"/>
      <c r="G314" s="35"/>
      <c r="H314" s="35"/>
      <c r="I314" s="35"/>
      <c r="J314" s="35"/>
      <c r="K314" s="66"/>
      <c r="L314" s="35"/>
      <c r="M314" s="35"/>
      <c r="N314" s="35"/>
      <c r="O314" s="35"/>
      <c r="P314" s="35"/>
      <c r="Q314" s="35"/>
      <c r="R314" s="35"/>
      <c r="S314" s="71"/>
      <c r="T314" s="71"/>
      <c r="U314" s="71"/>
      <c r="V314" s="71"/>
      <c r="W314" s="71"/>
      <c r="X314" s="35"/>
      <c r="Y314" s="35"/>
      <c r="Z314" s="35"/>
      <c r="AA314" s="35"/>
      <c r="AB314" s="35"/>
      <c r="AC314" s="35"/>
      <c r="AD314" s="35"/>
      <c r="AE314" s="35"/>
      <c r="AF314" s="35"/>
      <c r="AG314" s="35"/>
      <c r="AH314" s="35"/>
      <c r="AI314" s="35"/>
      <c r="AJ314" s="35"/>
      <c r="AK314" s="35"/>
      <c r="AL314" s="35"/>
      <c r="AM314" s="35"/>
      <c r="AN314" s="35"/>
      <c r="AO314" s="35"/>
      <c r="AP314" s="35"/>
      <c r="AQ314" s="35"/>
      <c r="AR314" s="35"/>
      <c r="AS314" s="35"/>
      <c r="AT314" s="35"/>
      <c r="AU314" s="35"/>
      <c r="AV314" s="35"/>
      <c r="AW314" s="35"/>
      <c r="AX314" s="35"/>
      <c r="AY314" s="35"/>
      <c r="AZ314" s="35"/>
      <c r="BA314" s="35"/>
      <c r="BB314" s="35"/>
      <c r="BC314" s="35"/>
      <c r="BD314" s="35"/>
      <c r="BE314" s="35"/>
      <c r="BF314" s="35"/>
      <c r="BG314" s="35"/>
      <c r="BH314" s="35"/>
      <c r="BI314" s="35"/>
      <c r="BJ314" s="35"/>
      <c r="BK314" s="35"/>
      <c r="BL314" s="35"/>
      <c r="BM314" s="35"/>
      <c r="BN314" s="35"/>
      <c r="BO314" s="35"/>
      <c r="BP314" s="35"/>
      <c r="BQ314" s="35"/>
    </row>
    <row r="315" spans="2:69" ht="15.75" customHeight="1">
      <c r="B315" s="35"/>
      <c r="C315" s="35"/>
      <c r="D315" s="35"/>
      <c r="E315" s="35"/>
      <c r="F315" s="35"/>
      <c r="G315" s="35"/>
      <c r="H315" s="35"/>
      <c r="I315" s="35"/>
      <c r="J315" s="35"/>
      <c r="K315" s="66"/>
      <c r="L315" s="35"/>
      <c r="M315" s="35"/>
      <c r="N315" s="35"/>
      <c r="O315" s="35"/>
      <c r="P315" s="35"/>
      <c r="Q315" s="35"/>
      <c r="R315" s="35"/>
      <c r="S315" s="71"/>
      <c r="T315" s="71"/>
      <c r="U315" s="71"/>
      <c r="V315" s="71"/>
      <c r="W315" s="71"/>
      <c r="X315" s="35"/>
      <c r="Y315" s="35"/>
      <c r="Z315" s="35"/>
      <c r="AA315" s="35"/>
      <c r="AB315" s="35"/>
      <c r="AC315" s="35"/>
      <c r="AD315" s="35"/>
      <c r="AE315" s="35"/>
      <c r="AF315" s="35"/>
      <c r="AG315" s="35"/>
      <c r="AH315" s="35"/>
      <c r="AI315" s="35"/>
      <c r="AJ315" s="35"/>
      <c r="AK315" s="35"/>
      <c r="AL315" s="35"/>
      <c r="AM315" s="35"/>
      <c r="AN315" s="35"/>
      <c r="AO315" s="35"/>
      <c r="AP315" s="35"/>
      <c r="AQ315" s="35"/>
      <c r="AR315" s="35"/>
      <c r="AS315" s="35"/>
      <c r="AT315" s="35"/>
      <c r="AU315" s="35"/>
      <c r="AV315" s="35"/>
      <c r="AW315" s="35"/>
      <c r="AX315" s="35"/>
      <c r="AY315" s="35"/>
      <c r="AZ315" s="35"/>
      <c r="BA315" s="35"/>
      <c r="BB315" s="35"/>
      <c r="BC315" s="35"/>
      <c r="BD315" s="35"/>
      <c r="BE315" s="35"/>
      <c r="BF315" s="35"/>
      <c r="BG315" s="35"/>
      <c r="BH315" s="35"/>
      <c r="BI315" s="35"/>
      <c r="BJ315" s="35"/>
      <c r="BK315" s="35"/>
      <c r="BL315" s="35"/>
      <c r="BM315" s="35"/>
      <c r="BN315" s="35"/>
      <c r="BO315" s="35"/>
      <c r="BP315" s="35"/>
      <c r="BQ315" s="35"/>
    </row>
    <row r="316" spans="2:69" ht="15.75" customHeight="1">
      <c r="B316" s="35"/>
      <c r="C316" s="35"/>
      <c r="D316" s="35"/>
      <c r="E316" s="35"/>
      <c r="F316" s="35"/>
      <c r="G316" s="35"/>
      <c r="H316" s="35"/>
      <c r="I316" s="35"/>
      <c r="J316" s="35"/>
      <c r="K316" s="66"/>
      <c r="L316" s="35"/>
      <c r="M316" s="35"/>
      <c r="N316" s="35"/>
      <c r="O316" s="35"/>
      <c r="P316" s="35"/>
      <c r="Q316" s="35"/>
      <c r="R316" s="35"/>
      <c r="S316" s="71"/>
      <c r="T316" s="71"/>
      <c r="U316" s="71"/>
      <c r="V316" s="71"/>
      <c r="W316" s="71"/>
      <c r="X316" s="35"/>
      <c r="Y316" s="35"/>
      <c r="Z316" s="35"/>
      <c r="AA316" s="35"/>
      <c r="AB316" s="35"/>
      <c r="AC316" s="35"/>
      <c r="AD316" s="35"/>
      <c r="AE316" s="35"/>
      <c r="AF316" s="35"/>
      <c r="AG316" s="35"/>
      <c r="AH316" s="35"/>
      <c r="AI316" s="35"/>
      <c r="AJ316" s="35"/>
      <c r="AK316" s="35"/>
      <c r="AL316" s="35"/>
      <c r="AM316" s="35"/>
      <c r="AN316" s="35"/>
      <c r="AO316" s="35"/>
      <c r="AP316" s="35"/>
      <c r="AQ316" s="35"/>
      <c r="AR316" s="35"/>
      <c r="AS316" s="35"/>
      <c r="AT316" s="35"/>
      <c r="AU316" s="35"/>
      <c r="AV316" s="35"/>
      <c r="AW316" s="35"/>
      <c r="AX316" s="35"/>
      <c r="AY316" s="35"/>
      <c r="AZ316" s="35"/>
      <c r="BA316" s="35"/>
      <c r="BB316" s="35"/>
      <c r="BC316" s="35"/>
      <c r="BD316" s="35"/>
      <c r="BE316" s="35"/>
      <c r="BF316" s="35"/>
      <c r="BG316" s="35"/>
      <c r="BH316" s="35"/>
      <c r="BI316" s="35"/>
      <c r="BJ316" s="35"/>
      <c r="BK316" s="35"/>
      <c r="BL316" s="35"/>
      <c r="BM316" s="35"/>
      <c r="BN316" s="35"/>
      <c r="BO316" s="35"/>
      <c r="BP316" s="35"/>
      <c r="BQ316" s="35"/>
    </row>
    <row r="317" spans="2:69" ht="15.75" customHeight="1">
      <c r="B317" s="35"/>
      <c r="C317" s="35"/>
      <c r="D317" s="35"/>
      <c r="E317" s="35"/>
      <c r="F317" s="35"/>
      <c r="G317" s="35"/>
      <c r="H317" s="35"/>
      <c r="I317" s="35"/>
      <c r="J317" s="35"/>
      <c r="K317" s="66"/>
      <c r="L317" s="35"/>
      <c r="M317" s="35"/>
      <c r="N317" s="35"/>
      <c r="O317" s="35"/>
      <c r="P317" s="35"/>
      <c r="Q317" s="35"/>
      <c r="R317" s="35"/>
      <c r="S317" s="71"/>
      <c r="T317" s="71"/>
      <c r="U317" s="71"/>
      <c r="V317" s="71"/>
      <c r="W317" s="71"/>
      <c r="X317" s="35"/>
      <c r="Y317" s="35"/>
      <c r="Z317" s="35"/>
      <c r="AA317" s="35"/>
      <c r="AB317" s="35"/>
      <c r="AC317" s="35"/>
      <c r="AD317" s="35"/>
      <c r="AE317" s="35"/>
      <c r="AF317" s="35"/>
      <c r="AG317" s="35"/>
      <c r="AH317" s="35"/>
      <c r="AI317" s="35"/>
      <c r="AJ317" s="35"/>
      <c r="AK317" s="35"/>
      <c r="AL317" s="35"/>
      <c r="AM317" s="35"/>
      <c r="AN317" s="35"/>
      <c r="AO317" s="35"/>
      <c r="AP317" s="35"/>
      <c r="AQ317" s="35"/>
      <c r="AR317" s="35"/>
      <c r="AS317" s="35"/>
      <c r="AT317" s="35"/>
      <c r="AU317" s="35"/>
      <c r="AV317" s="35"/>
      <c r="AW317" s="35"/>
      <c r="AX317" s="35"/>
      <c r="AY317" s="35"/>
      <c r="AZ317" s="35"/>
      <c r="BA317" s="35"/>
      <c r="BB317" s="35"/>
      <c r="BC317" s="35"/>
      <c r="BD317" s="35"/>
      <c r="BE317" s="35"/>
      <c r="BF317" s="35"/>
      <c r="BG317" s="35"/>
      <c r="BH317" s="35"/>
      <c r="BI317" s="35"/>
      <c r="BJ317" s="35"/>
      <c r="BK317" s="35"/>
      <c r="BL317" s="35"/>
      <c r="BM317" s="35"/>
      <c r="BN317" s="35"/>
      <c r="BO317" s="35"/>
      <c r="BP317" s="35"/>
      <c r="BQ317" s="35"/>
    </row>
    <row r="318" spans="2:69" ht="15.75" customHeight="1">
      <c r="B318" s="35"/>
      <c r="C318" s="35"/>
      <c r="D318" s="35"/>
      <c r="E318" s="35"/>
      <c r="F318" s="35"/>
      <c r="G318" s="35"/>
      <c r="H318" s="35"/>
      <c r="I318" s="35"/>
      <c r="J318" s="35"/>
      <c r="K318" s="66"/>
      <c r="L318" s="35"/>
      <c r="M318" s="35"/>
      <c r="N318" s="35"/>
      <c r="O318" s="35"/>
      <c r="P318" s="35"/>
      <c r="Q318" s="35"/>
      <c r="R318" s="35"/>
      <c r="S318" s="71"/>
      <c r="T318" s="71"/>
      <c r="U318" s="71"/>
      <c r="V318" s="71"/>
      <c r="W318" s="71"/>
      <c r="X318" s="35"/>
      <c r="Y318" s="35"/>
      <c r="Z318" s="35"/>
      <c r="AA318" s="35"/>
      <c r="AB318" s="35"/>
      <c r="AC318" s="35"/>
      <c r="AD318" s="35"/>
      <c r="AE318" s="35"/>
      <c r="AF318" s="35"/>
      <c r="AG318" s="35"/>
      <c r="AH318" s="35"/>
      <c r="AI318" s="35"/>
      <c r="AJ318" s="35"/>
      <c r="AK318" s="35"/>
      <c r="AL318" s="35"/>
      <c r="AM318" s="35"/>
      <c r="AN318" s="35"/>
      <c r="AO318" s="35"/>
      <c r="AP318" s="35"/>
      <c r="AQ318" s="35"/>
      <c r="AR318" s="35"/>
      <c r="AS318" s="35"/>
      <c r="AT318" s="35"/>
      <c r="AU318" s="35"/>
      <c r="AV318" s="35"/>
      <c r="AW318" s="35"/>
      <c r="AX318" s="35"/>
      <c r="AY318" s="35"/>
      <c r="AZ318" s="35"/>
      <c r="BA318" s="35"/>
      <c r="BB318" s="35"/>
      <c r="BC318" s="35"/>
      <c r="BD318" s="35"/>
      <c r="BE318" s="35"/>
      <c r="BF318" s="35"/>
      <c r="BG318" s="35"/>
      <c r="BH318" s="35"/>
      <c r="BI318" s="35"/>
      <c r="BJ318" s="35"/>
      <c r="BK318" s="35"/>
      <c r="BL318" s="35"/>
      <c r="BM318" s="35"/>
      <c r="BN318" s="35"/>
      <c r="BO318" s="35"/>
      <c r="BP318" s="35"/>
      <c r="BQ318" s="35"/>
    </row>
    <row r="319" spans="2:69" ht="15.75" customHeight="1">
      <c r="B319" s="35"/>
      <c r="C319" s="35"/>
      <c r="D319" s="35"/>
      <c r="E319" s="35"/>
      <c r="F319" s="35"/>
      <c r="G319" s="35"/>
      <c r="H319" s="35"/>
      <c r="I319" s="35"/>
      <c r="J319" s="35"/>
      <c r="K319" s="66"/>
      <c r="L319" s="35"/>
      <c r="M319" s="35"/>
      <c r="N319" s="35"/>
      <c r="O319" s="35"/>
      <c r="P319" s="35"/>
      <c r="Q319" s="35"/>
      <c r="R319" s="35"/>
      <c r="S319" s="71"/>
      <c r="T319" s="71"/>
      <c r="U319" s="71"/>
      <c r="V319" s="71"/>
      <c r="W319" s="71"/>
      <c r="X319" s="35"/>
      <c r="Y319" s="35"/>
      <c r="Z319" s="35"/>
      <c r="AA319" s="35"/>
      <c r="AB319" s="35"/>
      <c r="AC319" s="35"/>
      <c r="AD319" s="35"/>
      <c r="AE319" s="35"/>
      <c r="AF319" s="35"/>
      <c r="AG319" s="35"/>
      <c r="AH319" s="35"/>
      <c r="AI319" s="35"/>
      <c r="AJ319" s="35"/>
      <c r="AK319" s="35"/>
      <c r="AL319" s="35"/>
      <c r="AM319" s="35"/>
      <c r="AN319" s="35"/>
      <c r="AO319" s="35"/>
      <c r="AP319" s="35"/>
      <c r="AQ319" s="35"/>
      <c r="AR319" s="35"/>
      <c r="AS319" s="35"/>
      <c r="AT319" s="35"/>
      <c r="AU319" s="35"/>
      <c r="AV319" s="35"/>
      <c r="AW319" s="35"/>
      <c r="AX319" s="35"/>
      <c r="AY319" s="35"/>
      <c r="AZ319" s="35"/>
      <c r="BA319" s="35"/>
      <c r="BB319" s="35"/>
      <c r="BC319" s="35"/>
      <c r="BD319" s="35"/>
      <c r="BE319" s="35"/>
      <c r="BF319" s="35"/>
      <c r="BG319" s="35"/>
      <c r="BH319" s="35"/>
      <c r="BI319" s="35"/>
      <c r="BJ319" s="35"/>
      <c r="BK319" s="35"/>
      <c r="BL319" s="35"/>
      <c r="BM319" s="35"/>
      <c r="BN319" s="35"/>
      <c r="BO319" s="35"/>
      <c r="BP319" s="35"/>
      <c r="BQ319" s="35"/>
    </row>
    <row r="320" spans="2:69" ht="15.75" customHeight="1">
      <c r="B320" s="35"/>
      <c r="C320" s="35"/>
      <c r="D320" s="35"/>
      <c r="E320" s="35"/>
      <c r="F320" s="35"/>
      <c r="G320" s="35"/>
      <c r="H320" s="35"/>
      <c r="I320" s="35"/>
      <c r="J320" s="35"/>
      <c r="K320" s="66"/>
      <c r="L320" s="35"/>
      <c r="M320" s="35"/>
      <c r="N320" s="35"/>
      <c r="O320" s="35"/>
      <c r="P320" s="35"/>
      <c r="Q320" s="35"/>
      <c r="R320" s="35"/>
      <c r="S320" s="71"/>
      <c r="T320" s="71"/>
      <c r="U320" s="71"/>
      <c r="V320" s="71"/>
      <c r="W320" s="71"/>
      <c r="X320" s="35"/>
      <c r="Y320" s="35"/>
      <c r="Z320" s="35"/>
      <c r="AA320" s="35"/>
      <c r="AB320" s="35"/>
      <c r="AC320" s="35"/>
      <c r="AD320" s="35"/>
      <c r="AE320" s="35"/>
      <c r="AF320" s="35"/>
      <c r="AG320" s="35"/>
      <c r="AH320" s="35"/>
      <c r="AI320" s="35"/>
      <c r="AJ320" s="35"/>
      <c r="AK320" s="35"/>
      <c r="AL320" s="35"/>
      <c r="AM320" s="35"/>
      <c r="AN320" s="35"/>
      <c r="AO320" s="35"/>
      <c r="AP320" s="35"/>
      <c r="AQ320" s="35"/>
      <c r="AR320" s="35"/>
      <c r="AS320" s="35"/>
      <c r="AT320" s="35"/>
      <c r="AU320" s="35"/>
      <c r="AV320" s="35"/>
      <c r="AW320" s="35"/>
      <c r="AX320" s="35"/>
      <c r="AY320" s="35"/>
      <c r="AZ320" s="35"/>
      <c r="BA320" s="35"/>
      <c r="BB320" s="35"/>
      <c r="BC320" s="35"/>
      <c r="BD320" s="35"/>
      <c r="BE320" s="35"/>
      <c r="BF320" s="35"/>
      <c r="BG320" s="35"/>
      <c r="BH320" s="35"/>
      <c r="BI320" s="35"/>
      <c r="BJ320" s="35"/>
      <c r="BK320" s="35"/>
      <c r="BL320" s="35"/>
      <c r="BM320" s="35"/>
      <c r="BN320" s="35"/>
      <c r="BO320" s="35"/>
      <c r="BP320" s="35"/>
      <c r="BQ320" s="35"/>
    </row>
    <row r="321" spans="2:69" ht="15.75" customHeight="1">
      <c r="B321" s="35"/>
      <c r="C321" s="35"/>
      <c r="D321" s="35"/>
      <c r="E321" s="35"/>
      <c r="F321" s="35"/>
      <c r="G321" s="35"/>
      <c r="H321" s="35"/>
      <c r="I321" s="35"/>
      <c r="J321" s="35"/>
      <c r="K321" s="66"/>
      <c r="L321" s="35"/>
      <c r="M321" s="35"/>
      <c r="N321" s="35"/>
      <c r="O321" s="35"/>
      <c r="P321" s="35"/>
      <c r="Q321" s="35"/>
      <c r="R321" s="35"/>
      <c r="S321" s="71"/>
      <c r="T321" s="71"/>
      <c r="U321" s="71"/>
      <c r="V321" s="71"/>
      <c r="W321" s="71"/>
      <c r="X321" s="35"/>
      <c r="Y321" s="35"/>
      <c r="Z321" s="35"/>
      <c r="AA321" s="35"/>
      <c r="AB321" s="35"/>
      <c r="AC321" s="35"/>
      <c r="AD321" s="35"/>
      <c r="AE321" s="35"/>
      <c r="AF321" s="35"/>
      <c r="AG321" s="35"/>
      <c r="AH321" s="35"/>
      <c r="AI321" s="35"/>
      <c r="AJ321" s="35"/>
      <c r="AK321" s="35"/>
      <c r="AL321" s="35"/>
      <c r="AM321" s="35"/>
      <c r="AN321" s="35"/>
      <c r="AO321" s="35"/>
      <c r="AP321" s="35"/>
      <c r="AQ321" s="35"/>
      <c r="AR321" s="35"/>
      <c r="AS321" s="35"/>
      <c r="AT321" s="35"/>
      <c r="AU321" s="35"/>
      <c r="AV321" s="35"/>
      <c r="AW321" s="35"/>
      <c r="AX321" s="35"/>
      <c r="AY321" s="35"/>
      <c r="AZ321" s="35"/>
      <c r="BA321" s="35"/>
      <c r="BB321" s="35"/>
      <c r="BC321" s="35"/>
      <c r="BD321" s="35"/>
      <c r="BE321" s="35"/>
      <c r="BF321" s="35"/>
      <c r="BG321" s="35"/>
      <c r="BH321" s="35"/>
      <c r="BI321" s="35"/>
      <c r="BJ321" s="35"/>
      <c r="BK321" s="35"/>
      <c r="BL321" s="35"/>
      <c r="BM321" s="35"/>
      <c r="BN321" s="35"/>
      <c r="BO321" s="35"/>
      <c r="BP321" s="35"/>
      <c r="BQ321" s="35"/>
    </row>
    <row r="322" spans="2:69" ht="15.75" customHeight="1">
      <c r="B322" s="35"/>
      <c r="C322" s="35"/>
      <c r="D322" s="35"/>
      <c r="E322" s="35"/>
      <c r="F322" s="35"/>
      <c r="G322" s="35"/>
      <c r="H322" s="35"/>
      <c r="I322" s="35"/>
      <c r="J322" s="35"/>
      <c r="K322" s="66"/>
      <c r="L322" s="35"/>
      <c r="M322" s="35"/>
      <c r="N322" s="35"/>
      <c r="O322" s="35"/>
      <c r="P322" s="35"/>
      <c r="Q322" s="35"/>
      <c r="R322" s="35"/>
      <c r="S322" s="71"/>
      <c r="T322" s="71"/>
      <c r="U322" s="71"/>
      <c r="V322" s="71"/>
      <c r="W322" s="71"/>
      <c r="X322" s="35"/>
      <c r="Y322" s="35"/>
      <c r="Z322" s="35"/>
      <c r="AA322" s="35"/>
      <c r="AB322" s="35"/>
      <c r="AC322" s="35"/>
      <c r="AD322" s="35"/>
      <c r="AE322" s="35"/>
      <c r="AF322" s="35"/>
      <c r="AG322" s="35"/>
      <c r="AH322" s="35"/>
      <c r="AI322" s="35"/>
      <c r="AJ322" s="35"/>
      <c r="AK322" s="35"/>
      <c r="AL322" s="35"/>
      <c r="AM322" s="35"/>
      <c r="AN322" s="35"/>
      <c r="AO322" s="35"/>
      <c r="AP322" s="35"/>
      <c r="AQ322" s="35"/>
      <c r="AR322" s="35"/>
      <c r="AS322" s="35"/>
      <c r="AT322" s="35"/>
      <c r="AU322" s="35"/>
      <c r="AV322" s="35"/>
      <c r="AW322" s="35"/>
      <c r="AX322" s="35"/>
      <c r="AY322" s="35"/>
      <c r="AZ322" s="35"/>
      <c r="BA322" s="35"/>
      <c r="BB322" s="35"/>
      <c r="BC322" s="35"/>
      <c r="BD322" s="35"/>
      <c r="BE322" s="35"/>
      <c r="BF322" s="35"/>
      <c r="BG322" s="35"/>
      <c r="BH322" s="35"/>
      <c r="BI322" s="35"/>
      <c r="BJ322" s="35"/>
      <c r="BK322" s="35"/>
      <c r="BL322" s="35"/>
      <c r="BM322" s="35"/>
      <c r="BN322" s="35"/>
      <c r="BO322" s="35"/>
      <c r="BP322" s="35"/>
      <c r="BQ322" s="35"/>
    </row>
    <row r="323" spans="2:69" ht="15.75" customHeight="1">
      <c r="B323" s="35"/>
      <c r="C323" s="35"/>
      <c r="D323" s="35"/>
      <c r="E323" s="35"/>
      <c r="F323" s="35"/>
      <c r="G323" s="35"/>
      <c r="H323" s="35"/>
      <c r="I323" s="35"/>
      <c r="J323" s="35"/>
      <c r="K323" s="66"/>
      <c r="L323" s="35"/>
      <c r="M323" s="35"/>
      <c r="N323" s="35"/>
      <c r="O323" s="35"/>
      <c r="P323" s="35"/>
      <c r="Q323" s="35"/>
      <c r="R323" s="35"/>
      <c r="S323" s="71"/>
      <c r="T323" s="71"/>
      <c r="U323" s="71"/>
      <c r="V323" s="71"/>
      <c r="W323" s="71"/>
      <c r="X323" s="35"/>
      <c r="Y323" s="35"/>
      <c r="Z323" s="35"/>
      <c r="AA323" s="35"/>
      <c r="AB323" s="35"/>
      <c r="AC323" s="35"/>
      <c r="AD323" s="35"/>
      <c r="AE323" s="35"/>
      <c r="AF323" s="35"/>
      <c r="AG323" s="35"/>
      <c r="AH323" s="35"/>
      <c r="AI323" s="35"/>
      <c r="AJ323" s="35"/>
      <c r="AK323" s="35"/>
      <c r="AL323" s="35"/>
      <c r="AM323" s="35"/>
      <c r="AN323" s="35"/>
      <c r="AO323" s="35"/>
      <c r="AP323" s="35"/>
      <c r="AQ323" s="35"/>
      <c r="AR323" s="35"/>
      <c r="AS323" s="35"/>
      <c r="AT323" s="35"/>
      <c r="AU323" s="35"/>
      <c r="AV323" s="35"/>
      <c r="AW323" s="35"/>
      <c r="AX323" s="35"/>
      <c r="AY323" s="35"/>
      <c r="AZ323" s="35"/>
      <c r="BA323" s="35"/>
      <c r="BB323" s="35"/>
      <c r="BC323" s="35"/>
      <c r="BD323" s="35"/>
      <c r="BE323" s="35"/>
      <c r="BF323" s="35"/>
      <c r="BG323" s="35"/>
      <c r="BH323" s="35"/>
      <c r="BI323" s="35"/>
      <c r="BJ323" s="35"/>
      <c r="BK323" s="35"/>
      <c r="BL323" s="35"/>
      <c r="BM323" s="35"/>
      <c r="BN323" s="35"/>
      <c r="BO323" s="35"/>
      <c r="BP323" s="35"/>
      <c r="BQ323" s="35"/>
    </row>
    <row r="324" spans="2:69" ht="15.75" customHeight="1">
      <c r="B324" s="35"/>
      <c r="C324" s="35"/>
      <c r="D324" s="35"/>
      <c r="E324" s="35"/>
      <c r="F324" s="35"/>
      <c r="G324" s="35"/>
      <c r="H324" s="35"/>
      <c r="I324" s="35"/>
      <c r="J324" s="35"/>
      <c r="K324" s="66"/>
      <c r="L324" s="35"/>
      <c r="M324" s="35"/>
      <c r="N324" s="35"/>
      <c r="O324" s="35"/>
      <c r="P324" s="35"/>
      <c r="Q324" s="35"/>
      <c r="R324" s="35"/>
      <c r="S324" s="71"/>
      <c r="T324" s="71"/>
      <c r="U324" s="71"/>
      <c r="V324" s="71"/>
      <c r="W324" s="71"/>
      <c r="X324" s="35"/>
      <c r="Y324" s="35"/>
      <c r="Z324" s="35"/>
      <c r="AA324" s="35"/>
      <c r="AB324" s="35"/>
      <c r="AC324" s="35"/>
      <c r="AD324" s="35"/>
      <c r="AE324" s="35"/>
      <c r="AF324" s="35"/>
      <c r="AG324" s="35"/>
      <c r="AH324" s="35"/>
      <c r="AI324" s="35"/>
      <c r="AJ324" s="35"/>
      <c r="AK324" s="35"/>
      <c r="AL324" s="35"/>
      <c r="AM324" s="35"/>
      <c r="AN324" s="35"/>
      <c r="AO324" s="35"/>
      <c r="AP324" s="35"/>
      <c r="AQ324" s="35"/>
      <c r="AR324" s="35"/>
      <c r="AS324" s="35"/>
      <c r="AT324" s="35"/>
      <c r="AU324" s="35"/>
      <c r="AV324" s="35"/>
      <c r="AW324" s="35"/>
      <c r="AX324" s="35"/>
      <c r="AY324" s="35"/>
      <c r="AZ324" s="35"/>
      <c r="BA324" s="35"/>
      <c r="BB324" s="35"/>
      <c r="BC324" s="35"/>
      <c r="BD324" s="35"/>
      <c r="BE324" s="35"/>
      <c r="BF324" s="35"/>
      <c r="BG324" s="35"/>
      <c r="BH324" s="35"/>
      <c r="BI324" s="35"/>
      <c r="BJ324" s="35"/>
      <c r="BK324" s="35"/>
      <c r="BL324" s="35"/>
      <c r="BM324" s="35"/>
      <c r="BN324" s="35"/>
      <c r="BO324" s="35"/>
      <c r="BP324" s="35"/>
      <c r="BQ324" s="35"/>
    </row>
    <row r="325" spans="2:69" ht="15.75" customHeight="1">
      <c r="B325" s="35"/>
      <c r="C325" s="35"/>
      <c r="D325" s="35"/>
      <c r="E325" s="35"/>
      <c r="F325" s="35"/>
      <c r="G325" s="35"/>
      <c r="H325" s="35"/>
      <c r="I325" s="35"/>
      <c r="J325" s="35"/>
      <c r="K325" s="66"/>
      <c r="L325" s="35"/>
      <c r="M325" s="35"/>
      <c r="N325" s="35"/>
      <c r="O325" s="35"/>
      <c r="P325" s="35"/>
      <c r="Q325" s="35"/>
      <c r="R325" s="35"/>
      <c r="S325" s="71"/>
      <c r="T325" s="71"/>
      <c r="U325" s="71"/>
      <c r="V325" s="71"/>
      <c r="W325" s="71"/>
      <c r="X325" s="35"/>
      <c r="Y325" s="35"/>
      <c r="Z325" s="35"/>
      <c r="AA325" s="35"/>
      <c r="AB325" s="35"/>
      <c r="AC325" s="35"/>
      <c r="AD325" s="35"/>
      <c r="AE325" s="35"/>
      <c r="AF325" s="35"/>
      <c r="AG325" s="35"/>
      <c r="AH325" s="35"/>
      <c r="AI325" s="35"/>
      <c r="AJ325" s="35"/>
      <c r="AK325" s="35"/>
      <c r="AL325" s="35"/>
      <c r="AM325" s="35"/>
      <c r="AN325" s="35"/>
      <c r="AO325" s="35"/>
      <c r="AP325" s="35"/>
      <c r="AQ325" s="35"/>
      <c r="AR325" s="35"/>
      <c r="AS325" s="35"/>
      <c r="AT325" s="35"/>
      <c r="AU325" s="35"/>
      <c r="AV325" s="35"/>
      <c r="AW325" s="35"/>
      <c r="AX325" s="35"/>
      <c r="AY325" s="35"/>
      <c r="AZ325" s="35"/>
      <c r="BA325" s="35"/>
      <c r="BB325" s="35"/>
      <c r="BC325" s="35"/>
      <c r="BD325" s="35"/>
      <c r="BE325" s="35"/>
      <c r="BF325" s="35"/>
      <c r="BG325" s="35"/>
      <c r="BH325" s="35"/>
      <c r="BI325" s="35"/>
      <c r="BJ325" s="35"/>
      <c r="BK325" s="35"/>
      <c r="BL325" s="35"/>
      <c r="BM325" s="35"/>
      <c r="BN325" s="35"/>
      <c r="BO325" s="35"/>
      <c r="BP325" s="35"/>
      <c r="BQ325" s="35"/>
    </row>
    <row r="326" spans="2:69" ht="15.75" customHeight="1">
      <c r="B326" s="35"/>
      <c r="C326" s="35"/>
      <c r="D326" s="35"/>
      <c r="E326" s="35"/>
      <c r="F326" s="35"/>
      <c r="G326" s="35"/>
      <c r="H326" s="35"/>
      <c r="I326" s="35"/>
      <c r="J326" s="35"/>
      <c r="K326" s="66"/>
      <c r="L326" s="35"/>
      <c r="M326" s="35"/>
      <c r="N326" s="35"/>
      <c r="O326" s="35"/>
      <c r="P326" s="35"/>
      <c r="Q326" s="35"/>
      <c r="R326" s="35"/>
      <c r="S326" s="71"/>
      <c r="T326" s="71"/>
      <c r="U326" s="71"/>
      <c r="V326" s="71"/>
      <c r="W326" s="71"/>
      <c r="X326" s="35"/>
      <c r="Y326" s="35"/>
      <c r="Z326" s="35"/>
      <c r="AA326" s="35"/>
      <c r="AB326" s="35"/>
      <c r="AC326" s="35"/>
      <c r="AD326" s="35"/>
      <c r="AE326" s="35"/>
      <c r="AF326" s="35"/>
      <c r="AG326" s="35"/>
      <c r="AH326" s="35"/>
      <c r="AI326" s="35"/>
      <c r="AJ326" s="35"/>
      <c r="AK326" s="35"/>
      <c r="AL326" s="35"/>
      <c r="AM326" s="35"/>
      <c r="AN326" s="35"/>
      <c r="AO326" s="35"/>
      <c r="AP326" s="35"/>
      <c r="AQ326" s="35"/>
      <c r="AR326" s="35"/>
      <c r="AS326" s="35"/>
      <c r="AT326" s="35"/>
      <c r="AU326" s="35"/>
      <c r="AV326" s="35"/>
      <c r="AW326" s="35"/>
      <c r="AX326" s="35"/>
      <c r="AY326" s="35"/>
      <c r="AZ326" s="35"/>
      <c r="BA326" s="35"/>
      <c r="BB326" s="35"/>
      <c r="BC326" s="35"/>
      <c r="BD326" s="35"/>
      <c r="BE326" s="35"/>
      <c r="BF326" s="35"/>
      <c r="BG326" s="35"/>
      <c r="BH326" s="35"/>
      <c r="BI326" s="35"/>
      <c r="BJ326" s="35"/>
      <c r="BK326" s="35"/>
      <c r="BL326" s="35"/>
      <c r="BM326" s="35"/>
      <c r="BN326" s="35"/>
      <c r="BO326" s="35"/>
      <c r="BP326" s="35"/>
      <c r="BQ326" s="35"/>
    </row>
    <row r="327" spans="2:69" ht="15.75" customHeight="1">
      <c r="B327" s="35"/>
      <c r="C327" s="35"/>
      <c r="D327" s="35"/>
      <c r="E327" s="35"/>
      <c r="F327" s="35"/>
      <c r="G327" s="35"/>
      <c r="H327" s="35"/>
      <c r="I327" s="35"/>
      <c r="J327" s="35"/>
      <c r="K327" s="66"/>
      <c r="L327" s="35"/>
      <c r="M327" s="35"/>
      <c r="N327" s="35"/>
      <c r="O327" s="35"/>
      <c r="P327" s="35"/>
      <c r="Q327" s="35"/>
      <c r="R327" s="35"/>
      <c r="S327" s="71"/>
      <c r="T327" s="71"/>
      <c r="U327" s="71"/>
      <c r="V327" s="71"/>
      <c r="W327" s="71"/>
      <c r="X327" s="35"/>
      <c r="Y327" s="35"/>
      <c r="Z327" s="35"/>
      <c r="AA327" s="35"/>
      <c r="AB327" s="35"/>
      <c r="AC327" s="35"/>
      <c r="AD327" s="35"/>
      <c r="AE327" s="35"/>
      <c r="AF327" s="35"/>
      <c r="AG327" s="35"/>
      <c r="AH327" s="35"/>
      <c r="AI327" s="35"/>
      <c r="AJ327" s="35"/>
      <c r="AK327" s="35"/>
      <c r="AL327" s="35"/>
      <c r="AM327" s="35"/>
      <c r="AN327" s="35"/>
      <c r="AO327" s="35"/>
      <c r="AP327" s="35"/>
      <c r="AQ327" s="35"/>
      <c r="AR327" s="35"/>
      <c r="AS327" s="35"/>
      <c r="AT327" s="35"/>
      <c r="AU327" s="35"/>
      <c r="AV327" s="35"/>
      <c r="AW327" s="35"/>
      <c r="AX327" s="35"/>
      <c r="AY327" s="35"/>
      <c r="AZ327" s="35"/>
      <c r="BA327" s="35"/>
      <c r="BB327" s="35"/>
      <c r="BC327" s="35"/>
      <c r="BD327" s="35"/>
      <c r="BE327" s="35"/>
      <c r="BF327" s="35"/>
      <c r="BG327" s="35"/>
      <c r="BH327" s="35"/>
      <c r="BI327" s="35"/>
      <c r="BJ327" s="35"/>
      <c r="BK327" s="35"/>
      <c r="BL327" s="35"/>
      <c r="BM327" s="35"/>
      <c r="BN327" s="35"/>
      <c r="BO327" s="35"/>
      <c r="BP327" s="35"/>
      <c r="BQ327" s="35"/>
    </row>
    <row r="328" spans="2:69" ht="15.75" customHeight="1">
      <c r="B328" s="35"/>
      <c r="C328" s="35"/>
      <c r="D328" s="35"/>
      <c r="E328" s="35"/>
      <c r="F328" s="35"/>
      <c r="G328" s="35"/>
      <c r="H328" s="35"/>
      <c r="I328" s="35"/>
      <c r="J328" s="35"/>
      <c r="K328" s="66"/>
      <c r="L328" s="35"/>
      <c r="M328" s="35"/>
      <c r="N328" s="35"/>
      <c r="O328" s="35"/>
      <c r="P328" s="35"/>
      <c r="Q328" s="35"/>
      <c r="R328" s="35"/>
      <c r="S328" s="71"/>
      <c r="T328" s="71"/>
      <c r="U328" s="71"/>
      <c r="V328" s="71"/>
      <c r="W328" s="71"/>
      <c r="X328" s="35"/>
      <c r="Y328" s="35"/>
      <c r="Z328" s="35"/>
      <c r="AA328" s="35"/>
      <c r="AB328" s="35"/>
      <c r="AC328" s="35"/>
      <c r="AD328" s="35"/>
      <c r="AE328" s="35"/>
      <c r="AF328" s="35"/>
      <c r="AG328" s="35"/>
      <c r="AH328" s="35"/>
      <c r="AI328" s="35"/>
      <c r="AJ328" s="35"/>
      <c r="AK328" s="35"/>
      <c r="AL328" s="35"/>
      <c r="AM328" s="35"/>
      <c r="AN328" s="35"/>
      <c r="AO328" s="35"/>
      <c r="AP328" s="35"/>
      <c r="AQ328" s="35"/>
      <c r="AR328" s="35"/>
      <c r="AS328" s="35"/>
      <c r="AT328" s="35"/>
      <c r="AU328" s="35"/>
      <c r="AV328" s="35"/>
      <c r="AW328" s="35"/>
      <c r="AX328" s="35"/>
      <c r="AY328" s="35"/>
      <c r="AZ328" s="35"/>
      <c r="BA328" s="35"/>
      <c r="BB328" s="35"/>
      <c r="BC328" s="35"/>
      <c r="BD328" s="35"/>
      <c r="BE328" s="35"/>
      <c r="BF328" s="35"/>
      <c r="BG328" s="35"/>
      <c r="BH328" s="35"/>
      <c r="BI328" s="35"/>
      <c r="BJ328" s="35"/>
      <c r="BK328" s="35"/>
      <c r="BL328" s="35"/>
      <c r="BM328" s="35"/>
      <c r="BN328" s="35"/>
      <c r="BO328" s="35"/>
      <c r="BP328" s="35"/>
      <c r="BQ328" s="35"/>
    </row>
    <row r="329" spans="2:69" ht="15.75" customHeight="1">
      <c r="B329" s="35"/>
      <c r="C329" s="35"/>
      <c r="D329" s="35"/>
      <c r="E329" s="35"/>
      <c r="F329" s="35"/>
      <c r="G329" s="35"/>
      <c r="H329" s="35"/>
      <c r="I329" s="35"/>
      <c r="J329" s="35"/>
      <c r="K329" s="66"/>
      <c r="L329" s="35"/>
      <c r="M329" s="35"/>
      <c r="N329" s="35"/>
      <c r="O329" s="35"/>
      <c r="P329" s="35"/>
      <c r="Q329" s="35"/>
      <c r="R329" s="35"/>
      <c r="S329" s="71"/>
      <c r="T329" s="71"/>
      <c r="U329" s="71"/>
      <c r="V329" s="71"/>
      <c r="W329" s="71"/>
      <c r="X329" s="35"/>
      <c r="Y329" s="35"/>
      <c r="Z329" s="35"/>
      <c r="AA329" s="35"/>
      <c r="AB329" s="35"/>
      <c r="AC329" s="35"/>
      <c r="AD329" s="35"/>
      <c r="AE329" s="35"/>
      <c r="AF329" s="35"/>
      <c r="AG329" s="35"/>
      <c r="AH329" s="35"/>
      <c r="AI329" s="35"/>
      <c r="AJ329" s="35"/>
      <c r="AK329" s="35"/>
      <c r="AL329" s="35"/>
      <c r="AM329" s="35"/>
      <c r="AN329" s="35"/>
      <c r="AO329" s="35"/>
      <c r="AP329" s="35"/>
      <c r="AQ329" s="35"/>
      <c r="AR329" s="35"/>
      <c r="AS329" s="35"/>
      <c r="AT329" s="35"/>
      <c r="AU329" s="35"/>
      <c r="AV329" s="35"/>
      <c r="AW329" s="35"/>
      <c r="AX329" s="35"/>
      <c r="AY329" s="35"/>
      <c r="AZ329" s="35"/>
      <c r="BA329" s="35"/>
      <c r="BB329" s="35"/>
      <c r="BC329" s="35"/>
      <c r="BD329" s="35"/>
      <c r="BE329" s="35"/>
      <c r="BF329" s="35"/>
      <c r="BG329" s="35"/>
      <c r="BH329" s="35"/>
      <c r="BI329" s="35"/>
      <c r="BJ329" s="35"/>
      <c r="BK329" s="35"/>
      <c r="BL329" s="35"/>
      <c r="BM329" s="35"/>
      <c r="BN329" s="35"/>
      <c r="BO329" s="35"/>
      <c r="BP329" s="35"/>
      <c r="BQ329" s="35"/>
    </row>
    <row r="330" spans="2:69" ht="15.75" customHeight="1">
      <c r="B330" s="35"/>
      <c r="C330" s="35"/>
      <c r="D330" s="35"/>
      <c r="E330" s="35"/>
      <c r="F330" s="35"/>
      <c r="G330" s="35"/>
      <c r="H330" s="35"/>
      <c r="I330" s="35"/>
      <c r="J330" s="35"/>
      <c r="K330" s="66"/>
      <c r="L330" s="35"/>
      <c r="M330" s="35"/>
      <c r="N330" s="35"/>
      <c r="O330" s="35"/>
      <c r="P330" s="35"/>
      <c r="Q330" s="35"/>
      <c r="R330" s="35"/>
      <c r="S330" s="71"/>
      <c r="T330" s="71"/>
      <c r="U330" s="71"/>
      <c r="V330" s="71"/>
      <c r="W330" s="71"/>
      <c r="X330" s="35"/>
      <c r="Y330" s="35"/>
      <c r="Z330" s="35"/>
      <c r="AA330" s="35"/>
      <c r="AB330" s="35"/>
      <c r="AC330" s="35"/>
      <c r="AD330" s="35"/>
      <c r="AE330" s="35"/>
      <c r="AF330" s="35"/>
      <c r="AG330" s="35"/>
      <c r="AH330" s="35"/>
      <c r="AI330" s="35"/>
      <c r="AJ330" s="35"/>
      <c r="AK330" s="35"/>
      <c r="AL330" s="35"/>
      <c r="AM330" s="35"/>
      <c r="AN330" s="35"/>
      <c r="AO330" s="35"/>
      <c r="AP330" s="35"/>
      <c r="AQ330" s="35"/>
      <c r="AR330" s="35"/>
      <c r="AS330" s="35"/>
      <c r="AT330" s="35"/>
      <c r="AU330" s="35"/>
      <c r="AV330" s="35"/>
      <c r="AW330" s="35"/>
      <c r="AX330" s="35"/>
      <c r="AY330" s="35"/>
      <c r="AZ330" s="35"/>
      <c r="BA330" s="35"/>
      <c r="BB330" s="35"/>
      <c r="BC330" s="35"/>
      <c r="BD330" s="35"/>
      <c r="BE330" s="35"/>
      <c r="BF330" s="35"/>
      <c r="BG330" s="35"/>
      <c r="BH330" s="35"/>
      <c r="BI330" s="35"/>
      <c r="BJ330" s="35"/>
      <c r="BK330" s="35"/>
      <c r="BL330" s="35"/>
      <c r="BM330" s="35"/>
      <c r="BN330" s="35"/>
      <c r="BO330" s="35"/>
      <c r="BP330" s="35"/>
      <c r="BQ330" s="35"/>
    </row>
    <row r="331" spans="2:69" ht="15.75" customHeight="1">
      <c r="B331" s="35"/>
      <c r="C331" s="35"/>
      <c r="D331" s="35"/>
      <c r="E331" s="35"/>
      <c r="F331" s="35"/>
      <c r="G331" s="35"/>
      <c r="H331" s="35"/>
      <c r="I331" s="35"/>
      <c r="J331" s="35"/>
      <c r="K331" s="66"/>
      <c r="L331" s="35"/>
      <c r="M331" s="35"/>
      <c r="N331" s="35"/>
      <c r="O331" s="35"/>
      <c r="P331" s="35"/>
      <c r="Q331" s="35"/>
      <c r="R331" s="35"/>
      <c r="S331" s="71"/>
      <c r="T331" s="71"/>
      <c r="U331" s="71"/>
      <c r="V331" s="71"/>
      <c r="W331" s="71"/>
      <c r="X331" s="35"/>
      <c r="Y331" s="35"/>
      <c r="Z331" s="35"/>
      <c r="AA331" s="35"/>
      <c r="AB331" s="35"/>
      <c r="AC331" s="35"/>
      <c r="AD331" s="35"/>
      <c r="AE331" s="35"/>
      <c r="AF331" s="35"/>
      <c r="AG331" s="35"/>
      <c r="AH331" s="35"/>
      <c r="AI331" s="35"/>
      <c r="AJ331" s="35"/>
      <c r="AK331" s="35"/>
      <c r="AL331" s="35"/>
      <c r="AM331" s="35"/>
      <c r="AN331" s="35"/>
      <c r="AO331" s="35"/>
      <c r="AP331" s="35"/>
      <c r="AQ331" s="35"/>
      <c r="AR331" s="35"/>
      <c r="AS331" s="35"/>
      <c r="AT331" s="35"/>
      <c r="AU331" s="35"/>
      <c r="AV331" s="35"/>
      <c r="AW331" s="35"/>
      <c r="AX331" s="35"/>
      <c r="AY331" s="35"/>
      <c r="AZ331" s="35"/>
      <c r="BA331" s="35"/>
      <c r="BB331" s="35"/>
      <c r="BC331" s="35"/>
      <c r="BD331" s="35"/>
      <c r="BE331" s="35"/>
      <c r="BF331" s="35"/>
      <c r="BG331" s="35"/>
      <c r="BH331" s="35"/>
      <c r="BI331" s="35"/>
      <c r="BJ331" s="35"/>
      <c r="BK331" s="35"/>
      <c r="BL331" s="35"/>
      <c r="BM331" s="35"/>
      <c r="BN331" s="35"/>
      <c r="BO331" s="35"/>
      <c r="BP331" s="35"/>
      <c r="BQ331" s="35"/>
    </row>
    <row r="332" spans="2:69" ht="15.75" customHeight="1">
      <c r="B332" s="35"/>
      <c r="C332" s="35"/>
      <c r="D332" s="35"/>
      <c r="E332" s="35"/>
      <c r="F332" s="35"/>
      <c r="G332" s="35"/>
      <c r="H332" s="35"/>
      <c r="I332" s="35"/>
      <c r="J332" s="35"/>
      <c r="K332" s="66"/>
      <c r="L332" s="35"/>
      <c r="M332" s="35"/>
      <c r="N332" s="35"/>
      <c r="O332" s="35"/>
      <c r="P332" s="35"/>
      <c r="Q332" s="35"/>
      <c r="R332" s="35"/>
      <c r="S332" s="71"/>
      <c r="T332" s="71"/>
      <c r="U332" s="71"/>
      <c r="V332" s="71"/>
      <c r="W332" s="71"/>
      <c r="X332" s="35"/>
      <c r="Y332" s="35"/>
      <c r="Z332" s="35"/>
      <c r="AA332" s="35"/>
      <c r="AB332" s="35"/>
      <c r="AC332" s="35"/>
      <c r="AD332" s="35"/>
      <c r="AE332" s="35"/>
      <c r="AF332" s="35"/>
      <c r="AG332" s="35"/>
      <c r="AH332" s="35"/>
      <c r="AI332" s="35"/>
      <c r="AJ332" s="35"/>
      <c r="AK332" s="35"/>
      <c r="AL332" s="35"/>
      <c r="AM332" s="35"/>
      <c r="AN332" s="35"/>
      <c r="AO332" s="35"/>
      <c r="AP332" s="35"/>
      <c r="AQ332" s="35"/>
      <c r="AR332" s="35"/>
      <c r="AS332" s="35"/>
      <c r="AT332" s="35"/>
      <c r="AU332" s="35"/>
      <c r="AV332" s="35"/>
      <c r="AW332" s="35"/>
      <c r="AX332" s="35"/>
      <c r="AY332" s="35"/>
      <c r="AZ332" s="35"/>
      <c r="BA332" s="35"/>
      <c r="BB332" s="35"/>
      <c r="BC332" s="35"/>
      <c r="BD332" s="35"/>
      <c r="BE332" s="35"/>
      <c r="BF332" s="35"/>
      <c r="BG332" s="35"/>
      <c r="BH332" s="35"/>
      <c r="BI332" s="35"/>
      <c r="BJ332" s="35"/>
      <c r="BK332" s="35"/>
      <c r="BL332" s="35"/>
      <c r="BM332" s="35"/>
      <c r="BN332" s="35"/>
      <c r="BO332" s="35"/>
      <c r="BP332" s="35"/>
      <c r="BQ332" s="35"/>
    </row>
    <row r="333" spans="2:69" ht="15.75" customHeight="1">
      <c r="B333" s="35"/>
      <c r="C333" s="35"/>
      <c r="D333" s="35"/>
      <c r="E333" s="35"/>
      <c r="F333" s="35"/>
      <c r="G333" s="35"/>
      <c r="H333" s="35"/>
      <c r="I333" s="35"/>
      <c r="J333" s="35"/>
      <c r="K333" s="66"/>
      <c r="L333" s="35"/>
      <c r="M333" s="35"/>
      <c r="N333" s="35"/>
      <c r="O333" s="35"/>
      <c r="P333" s="35"/>
      <c r="Q333" s="35"/>
      <c r="R333" s="35"/>
      <c r="S333" s="71"/>
      <c r="T333" s="71"/>
      <c r="U333" s="71"/>
      <c r="V333" s="71"/>
      <c r="W333" s="71"/>
      <c r="X333" s="35"/>
      <c r="Y333" s="35"/>
      <c r="Z333" s="35"/>
      <c r="AA333" s="35"/>
      <c r="AB333" s="35"/>
      <c r="AC333" s="35"/>
      <c r="AD333" s="35"/>
      <c r="AE333" s="35"/>
      <c r="AF333" s="35"/>
      <c r="AG333" s="35"/>
      <c r="AH333" s="35"/>
      <c r="AI333" s="35"/>
      <c r="AJ333" s="35"/>
      <c r="AK333" s="35"/>
      <c r="AL333" s="35"/>
      <c r="AM333" s="35"/>
      <c r="AN333" s="35"/>
      <c r="AO333" s="35"/>
      <c r="AP333" s="35"/>
      <c r="AQ333" s="35"/>
      <c r="AR333" s="35"/>
      <c r="AS333" s="35"/>
      <c r="AT333" s="35"/>
      <c r="AU333" s="35"/>
      <c r="AV333" s="35"/>
      <c r="AW333" s="35"/>
      <c r="AX333" s="35"/>
      <c r="AY333" s="35"/>
      <c r="AZ333" s="35"/>
      <c r="BA333" s="35"/>
      <c r="BB333" s="35"/>
      <c r="BC333" s="35"/>
      <c r="BD333" s="35"/>
      <c r="BE333" s="35"/>
      <c r="BF333" s="35"/>
      <c r="BG333" s="35"/>
      <c r="BH333" s="35"/>
      <c r="BI333" s="35"/>
      <c r="BJ333" s="35"/>
      <c r="BK333" s="35"/>
      <c r="BL333" s="35"/>
      <c r="BM333" s="35"/>
      <c r="BN333" s="35"/>
      <c r="BO333" s="35"/>
      <c r="BP333" s="35"/>
      <c r="BQ333" s="35"/>
    </row>
    <row r="334" spans="2:69" ht="15.75" customHeight="1">
      <c r="B334" s="35"/>
      <c r="C334" s="35"/>
      <c r="D334" s="35"/>
      <c r="E334" s="35"/>
      <c r="F334" s="35"/>
      <c r="G334" s="35"/>
      <c r="H334" s="35"/>
      <c r="I334" s="35"/>
      <c r="J334" s="35"/>
      <c r="K334" s="66"/>
      <c r="L334" s="35"/>
      <c r="M334" s="35"/>
      <c r="N334" s="35"/>
      <c r="O334" s="35"/>
      <c r="P334" s="35"/>
      <c r="Q334" s="35"/>
      <c r="R334" s="35"/>
      <c r="S334" s="71"/>
      <c r="T334" s="71"/>
      <c r="U334" s="71"/>
      <c r="V334" s="71"/>
      <c r="W334" s="71"/>
      <c r="X334" s="35"/>
      <c r="Y334" s="35"/>
      <c r="Z334" s="35"/>
      <c r="AA334" s="35"/>
      <c r="AB334" s="35"/>
      <c r="AC334" s="35"/>
      <c r="AD334" s="35"/>
      <c r="AE334" s="35"/>
      <c r="AF334" s="35"/>
      <c r="AG334" s="35"/>
      <c r="AH334" s="35"/>
      <c r="AI334" s="35"/>
      <c r="AJ334" s="35"/>
      <c r="AK334" s="35"/>
      <c r="AL334" s="35"/>
      <c r="AM334" s="35"/>
      <c r="AN334" s="35"/>
      <c r="AO334" s="35"/>
      <c r="AP334" s="35"/>
      <c r="AQ334" s="35"/>
      <c r="AR334" s="35"/>
      <c r="AS334" s="35"/>
      <c r="AT334" s="35"/>
      <c r="AU334" s="35"/>
      <c r="AV334" s="35"/>
      <c r="AW334" s="35"/>
      <c r="AX334" s="35"/>
      <c r="AY334" s="35"/>
      <c r="AZ334" s="35"/>
      <c r="BA334" s="35"/>
      <c r="BB334" s="35"/>
      <c r="BC334" s="35"/>
      <c r="BD334" s="35"/>
      <c r="BE334" s="35"/>
      <c r="BF334" s="35"/>
      <c r="BG334" s="35"/>
      <c r="BH334" s="35"/>
      <c r="BI334" s="35"/>
      <c r="BJ334" s="35"/>
      <c r="BK334" s="35"/>
      <c r="BL334" s="35"/>
      <c r="BM334" s="35"/>
      <c r="BN334" s="35"/>
      <c r="BO334" s="35"/>
      <c r="BP334" s="35"/>
      <c r="BQ334" s="35"/>
    </row>
    <row r="335" spans="2:69" ht="15.75" customHeight="1">
      <c r="B335" s="35"/>
      <c r="C335" s="35"/>
      <c r="D335" s="35"/>
      <c r="E335" s="35"/>
      <c r="F335" s="35"/>
      <c r="G335" s="35"/>
      <c r="H335" s="35"/>
      <c r="I335" s="35"/>
      <c r="J335" s="35"/>
      <c r="K335" s="66"/>
      <c r="L335" s="35"/>
      <c r="M335" s="35"/>
      <c r="N335" s="35"/>
      <c r="O335" s="35"/>
      <c r="P335" s="35"/>
      <c r="Q335" s="35"/>
      <c r="R335" s="35"/>
      <c r="S335" s="71"/>
      <c r="T335" s="71"/>
      <c r="U335" s="71"/>
      <c r="V335" s="71"/>
      <c r="W335" s="71"/>
      <c r="X335" s="35"/>
      <c r="Y335" s="35"/>
      <c r="Z335" s="35"/>
      <c r="AA335" s="35"/>
      <c r="AB335" s="35"/>
      <c r="AC335" s="35"/>
      <c r="AD335" s="35"/>
      <c r="AE335" s="35"/>
      <c r="AF335" s="35"/>
      <c r="AG335" s="35"/>
      <c r="AH335" s="35"/>
      <c r="AI335" s="35"/>
      <c r="AJ335" s="35"/>
      <c r="AK335" s="35"/>
      <c r="AL335" s="35"/>
      <c r="AM335" s="35"/>
      <c r="AN335" s="35"/>
      <c r="AO335" s="35"/>
      <c r="AP335" s="35"/>
      <c r="AQ335" s="35"/>
      <c r="AR335" s="35"/>
      <c r="AS335" s="35"/>
      <c r="AT335" s="35"/>
      <c r="AU335" s="35"/>
      <c r="AV335" s="35"/>
      <c r="AW335" s="35"/>
      <c r="AX335" s="35"/>
      <c r="AY335" s="35"/>
      <c r="AZ335" s="35"/>
      <c r="BA335" s="35"/>
      <c r="BB335" s="35"/>
      <c r="BC335" s="35"/>
      <c r="BD335" s="35"/>
      <c r="BE335" s="35"/>
      <c r="BF335" s="35"/>
      <c r="BG335" s="35"/>
      <c r="BH335" s="35"/>
      <c r="BI335" s="35"/>
      <c r="BJ335" s="35"/>
      <c r="BK335" s="35"/>
      <c r="BL335" s="35"/>
      <c r="BM335" s="35"/>
      <c r="BN335" s="35"/>
      <c r="BO335" s="35"/>
      <c r="BP335" s="35"/>
      <c r="BQ335" s="35"/>
    </row>
    <row r="336" spans="2:69" ht="15.75" customHeight="1">
      <c r="B336" s="35"/>
      <c r="C336" s="35"/>
      <c r="D336" s="35"/>
      <c r="E336" s="35"/>
      <c r="F336" s="35"/>
      <c r="G336" s="35"/>
      <c r="H336" s="35"/>
      <c r="I336" s="35"/>
      <c r="J336" s="35"/>
      <c r="K336" s="66"/>
      <c r="L336" s="35"/>
      <c r="M336" s="35"/>
      <c r="N336" s="35"/>
      <c r="O336" s="35"/>
      <c r="P336" s="35"/>
      <c r="Q336" s="35"/>
      <c r="R336" s="35"/>
      <c r="S336" s="71"/>
      <c r="T336" s="71"/>
      <c r="U336" s="71"/>
      <c r="V336" s="71"/>
      <c r="W336" s="71"/>
      <c r="X336" s="35"/>
      <c r="Y336" s="35"/>
      <c r="Z336" s="35"/>
      <c r="AA336" s="35"/>
      <c r="AB336" s="35"/>
      <c r="AC336" s="35"/>
      <c r="AD336" s="35"/>
      <c r="AE336" s="35"/>
      <c r="AF336" s="35"/>
      <c r="AG336" s="35"/>
      <c r="AH336" s="35"/>
      <c r="AI336" s="35"/>
      <c r="AJ336" s="35"/>
      <c r="AK336" s="35"/>
      <c r="AL336" s="35"/>
      <c r="AM336" s="35"/>
      <c r="AN336" s="35"/>
      <c r="AO336" s="35"/>
      <c r="AP336" s="35"/>
      <c r="AQ336" s="35"/>
      <c r="AR336" s="35"/>
      <c r="AS336" s="35"/>
      <c r="AT336" s="35"/>
      <c r="AU336" s="35"/>
      <c r="AV336" s="35"/>
      <c r="AW336" s="35"/>
      <c r="AX336" s="35"/>
      <c r="AY336" s="35"/>
      <c r="AZ336" s="35"/>
      <c r="BA336" s="35"/>
      <c r="BB336" s="35"/>
      <c r="BC336" s="35"/>
      <c r="BD336" s="35"/>
      <c r="BE336" s="35"/>
      <c r="BF336" s="35"/>
      <c r="BG336" s="35"/>
      <c r="BH336" s="35"/>
      <c r="BI336" s="35"/>
      <c r="BJ336" s="35"/>
      <c r="BK336" s="35"/>
      <c r="BL336" s="35"/>
      <c r="BM336" s="35"/>
      <c r="BN336" s="35"/>
      <c r="BO336" s="35"/>
      <c r="BP336" s="35"/>
      <c r="BQ336" s="35"/>
    </row>
    <row r="337" spans="2:69" ht="15.75" customHeight="1">
      <c r="B337" s="35"/>
      <c r="C337" s="35"/>
      <c r="D337" s="35"/>
      <c r="E337" s="35"/>
      <c r="F337" s="35"/>
      <c r="G337" s="35"/>
      <c r="H337" s="35"/>
      <c r="I337" s="35"/>
      <c r="J337" s="35"/>
      <c r="K337" s="66"/>
      <c r="L337" s="35"/>
      <c r="M337" s="35"/>
      <c r="N337" s="35"/>
      <c r="O337" s="35"/>
      <c r="P337" s="35"/>
      <c r="Q337" s="35"/>
      <c r="R337" s="35"/>
      <c r="S337" s="71"/>
      <c r="T337" s="71"/>
      <c r="U337" s="71"/>
      <c r="V337" s="71"/>
      <c r="W337" s="71"/>
      <c r="X337" s="35"/>
      <c r="Y337" s="35"/>
      <c r="Z337" s="35"/>
      <c r="AA337" s="35"/>
      <c r="AB337" s="35"/>
      <c r="AC337" s="35"/>
      <c r="AD337" s="35"/>
      <c r="AE337" s="35"/>
      <c r="AF337" s="35"/>
      <c r="AG337" s="35"/>
      <c r="AH337" s="35"/>
      <c r="AI337" s="35"/>
      <c r="AJ337" s="35"/>
      <c r="AK337" s="35"/>
      <c r="AL337" s="35"/>
      <c r="AM337" s="35"/>
      <c r="AN337" s="35"/>
      <c r="AO337" s="35"/>
      <c r="AP337" s="35"/>
      <c r="AQ337" s="35"/>
      <c r="AR337" s="35"/>
      <c r="AS337" s="35"/>
      <c r="AT337" s="35"/>
      <c r="AU337" s="35"/>
      <c r="AV337" s="35"/>
      <c r="AW337" s="35"/>
      <c r="AX337" s="35"/>
      <c r="AY337" s="35"/>
      <c r="AZ337" s="35"/>
      <c r="BA337" s="35"/>
      <c r="BB337" s="35"/>
      <c r="BC337" s="35"/>
      <c r="BD337" s="35"/>
      <c r="BE337" s="35"/>
      <c r="BF337" s="35"/>
      <c r="BG337" s="35"/>
      <c r="BH337" s="35"/>
      <c r="BI337" s="35"/>
      <c r="BJ337" s="35"/>
      <c r="BK337" s="35"/>
      <c r="BL337" s="35"/>
      <c r="BM337" s="35"/>
      <c r="BN337" s="35"/>
      <c r="BO337" s="35"/>
      <c r="BP337" s="35"/>
      <c r="BQ337" s="35"/>
    </row>
    <row r="338" spans="2:69" ht="15.75" customHeight="1">
      <c r="B338" s="35"/>
      <c r="C338" s="35"/>
      <c r="D338" s="35"/>
      <c r="E338" s="35"/>
      <c r="F338" s="35"/>
      <c r="G338" s="35"/>
      <c r="H338" s="35"/>
      <c r="I338" s="35"/>
      <c r="J338" s="35"/>
      <c r="K338" s="66"/>
      <c r="L338" s="35"/>
      <c r="M338" s="35"/>
      <c r="N338" s="35"/>
      <c r="O338" s="35"/>
      <c r="P338" s="35"/>
      <c r="Q338" s="35"/>
      <c r="R338" s="35"/>
      <c r="S338" s="71"/>
      <c r="T338" s="71"/>
      <c r="U338" s="71"/>
      <c r="V338" s="71"/>
      <c r="W338" s="71"/>
      <c r="X338" s="35"/>
      <c r="Y338" s="35"/>
      <c r="Z338" s="35"/>
      <c r="AA338" s="35"/>
      <c r="AB338" s="35"/>
      <c r="AC338" s="35"/>
      <c r="AD338" s="35"/>
      <c r="AE338" s="35"/>
      <c r="AF338" s="35"/>
      <c r="AG338" s="35"/>
      <c r="AH338" s="35"/>
      <c r="AI338" s="35"/>
      <c r="AJ338" s="35"/>
      <c r="AK338" s="35"/>
      <c r="AL338" s="35"/>
      <c r="AM338" s="35"/>
      <c r="AN338" s="35"/>
      <c r="AO338" s="35"/>
      <c r="AP338" s="35"/>
      <c r="AQ338" s="35"/>
      <c r="AR338" s="35"/>
      <c r="AS338" s="35"/>
      <c r="AT338" s="35"/>
      <c r="AU338" s="35"/>
      <c r="AV338" s="35"/>
      <c r="AW338" s="35"/>
      <c r="AX338" s="35"/>
      <c r="AY338" s="35"/>
      <c r="AZ338" s="35"/>
      <c r="BA338" s="35"/>
      <c r="BB338" s="35"/>
      <c r="BC338" s="35"/>
      <c r="BD338" s="35"/>
      <c r="BE338" s="35"/>
      <c r="BF338" s="35"/>
      <c r="BG338" s="35"/>
      <c r="BH338" s="35"/>
      <c r="BI338" s="35"/>
      <c r="BJ338" s="35"/>
      <c r="BK338" s="35"/>
      <c r="BL338" s="35"/>
      <c r="BM338" s="35"/>
      <c r="BN338" s="35"/>
      <c r="BO338" s="35"/>
      <c r="BP338" s="35"/>
      <c r="BQ338" s="35"/>
    </row>
    <row r="339" spans="2:69" ht="15.75" customHeight="1">
      <c r="B339" s="35"/>
      <c r="C339" s="35"/>
      <c r="D339" s="35"/>
      <c r="E339" s="35"/>
      <c r="F339" s="35"/>
      <c r="G339" s="35"/>
      <c r="H339" s="35"/>
      <c r="I339" s="35"/>
      <c r="J339" s="35"/>
      <c r="K339" s="66"/>
      <c r="L339" s="35"/>
      <c r="M339" s="35"/>
      <c r="N339" s="35"/>
      <c r="O339" s="35"/>
      <c r="P339" s="35"/>
      <c r="Q339" s="35"/>
      <c r="R339" s="35"/>
      <c r="S339" s="71"/>
      <c r="T339" s="71"/>
      <c r="U339" s="71"/>
      <c r="V339" s="71"/>
      <c r="W339" s="71"/>
      <c r="X339" s="35"/>
      <c r="Y339" s="35"/>
      <c r="Z339" s="35"/>
      <c r="AA339" s="35"/>
      <c r="AB339" s="35"/>
      <c r="AC339" s="35"/>
      <c r="AD339" s="35"/>
      <c r="AE339" s="35"/>
      <c r="AF339" s="35"/>
      <c r="AG339" s="35"/>
      <c r="AH339" s="35"/>
      <c r="AI339" s="35"/>
      <c r="AJ339" s="35"/>
      <c r="AK339" s="35"/>
      <c r="AL339" s="35"/>
      <c r="AM339" s="35"/>
      <c r="AN339" s="35"/>
      <c r="AO339" s="35"/>
      <c r="AP339" s="35"/>
      <c r="AQ339" s="35"/>
      <c r="AR339" s="35"/>
      <c r="AS339" s="35"/>
      <c r="AT339" s="35"/>
      <c r="AU339" s="35"/>
      <c r="AV339" s="35"/>
      <c r="AW339" s="35"/>
      <c r="AX339" s="35"/>
      <c r="AY339" s="35"/>
      <c r="AZ339" s="35"/>
      <c r="BA339" s="35"/>
      <c r="BB339" s="35"/>
      <c r="BC339" s="35"/>
      <c r="BD339" s="35"/>
      <c r="BE339" s="35"/>
      <c r="BF339" s="35"/>
      <c r="BG339" s="35"/>
      <c r="BH339" s="35"/>
      <c r="BI339" s="35"/>
      <c r="BJ339" s="35"/>
      <c r="BK339" s="35"/>
      <c r="BL339" s="35"/>
      <c r="BM339" s="35"/>
      <c r="BN339" s="35"/>
      <c r="BO339" s="35"/>
      <c r="BP339" s="35"/>
      <c r="BQ339" s="35"/>
    </row>
    <row r="340" spans="2:69" ht="15.75" customHeight="1">
      <c r="B340" s="35"/>
      <c r="C340" s="35"/>
      <c r="D340" s="35"/>
      <c r="E340" s="35"/>
      <c r="F340" s="35"/>
      <c r="G340" s="35"/>
      <c r="H340" s="35"/>
      <c r="I340" s="35"/>
      <c r="J340" s="35"/>
      <c r="K340" s="66"/>
      <c r="L340" s="35"/>
      <c r="M340" s="35"/>
      <c r="N340" s="35"/>
      <c r="O340" s="35"/>
      <c r="P340" s="35"/>
      <c r="Q340" s="35"/>
      <c r="R340" s="35"/>
      <c r="S340" s="71"/>
      <c r="T340" s="71"/>
      <c r="U340" s="71"/>
      <c r="V340" s="71"/>
      <c r="W340" s="71"/>
      <c r="X340" s="35"/>
      <c r="Y340" s="35"/>
      <c r="Z340" s="35"/>
      <c r="AA340" s="35"/>
      <c r="AB340" s="35"/>
      <c r="AC340" s="35"/>
      <c r="AD340" s="35"/>
      <c r="AE340" s="35"/>
      <c r="AF340" s="35"/>
      <c r="AG340" s="35"/>
      <c r="AH340" s="35"/>
      <c r="AI340" s="35"/>
      <c r="AJ340" s="35"/>
      <c r="AK340" s="35"/>
      <c r="AL340" s="35"/>
      <c r="AM340" s="35"/>
      <c r="AN340" s="35"/>
      <c r="AO340" s="35"/>
      <c r="AP340" s="35"/>
      <c r="AQ340" s="35"/>
      <c r="AR340" s="35"/>
      <c r="AS340" s="35"/>
      <c r="AT340" s="35"/>
      <c r="AU340" s="35"/>
      <c r="AV340" s="35"/>
      <c r="AW340" s="35"/>
      <c r="AX340" s="35"/>
      <c r="AY340" s="35"/>
      <c r="AZ340" s="35"/>
      <c r="BA340" s="35"/>
      <c r="BB340" s="35"/>
      <c r="BC340" s="35"/>
      <c r="BD340" s="35"/>
      <c r="BE340" s="35"/>
      <c r="BF340" s="35"/>
      <c r="BG340" s="35"/>
      <c r="BH340" s="35"/>
      <c r="BI340" s="35"/>
      <c r="BJ340" s="35"/>
      <c r="BK340" s="35"/>
      <c r="BL340" s="35"/>
      <c r="BM340" s="35"/>
      <c r="BN340" s="35"/>
      <c r="BO340" s="35"/>
      <c r="BP340" s="35"/>
      <c r="BQ340" s="35"/>
    </row>
    <row r="341" spans="2:69" ht="15.75" customHeight="1">
      <c r="B341" s="35"/>
      <c r="C341" s="35"/>
      <c r="D341" s="35"/>
      <c r="E341" s="35"/>
      <c r="F341" s="35"/>
      <c r="G341" s="35"/>
      <c r="H341" s="35"/>
      <c r="I341" s="35"/>
      <c r="J341" s="35"/>
      <c r="K341" s="66"/>
      <c r="L341" s="35"/>
      <c r="M341" s="35"/>
      <c r="N341" s="35"/>
      <c r="O341" s="35"/>
      <c r="P341" s="35"/>
      <c r="Q341" s="35"/>
      <c r="R341" s="35"/>
      <c r="S341" s="71"/>
      <c r="T341" s="71"/>
      <c r="U341" s="71"/>
      <c r="V341" s="71"/>
      <c r="W341" s="71"/>
      <c r="X341" s="35"/>
      <c r="Y341" s="35"/>
      <c r="Z341" s="35"/>
      <c r="AA341" s="35"/>
      <c r="AB341" s="35"/>
      <c r="AC341" s="35"/>
      <c r="AD341" s="35"/>
      <c r="AE341" s="35"/>
      <c r="AF341" s="35"/>
      <c r="AG341" s="35"/>
      <c r="AH341" s="35"/>
      <c r="AI341" s="35"/>
      <c r="AJ341" s="35"/>
      <c r="AK341" s="35"/>
      <c r="AL341" s="35"/>
      <c r="AM341" s="35"/>
      <c r="AN341" s="35"/>
      <c r="AO341" s="35"/>
      <c r="AP341" s="35"/>
      <c r="AQ341" s="35"/>
      <c r="AR341" s="35"/>
      <c r="AS341" s="35"/>
      <c r="AT341" s="35"/>
      <c r="AU341" s="35"/>
      <c r="AV341" s="35"/>
      <c r="AW341" s="35"/>
      <c r="AX341" s="35"/>
      <c r="AY341" s="35"/>
      <c r="AZ341" s="35"/>
      <c r="BA341" s="35"/>
      <c r="BB341" s="35"/>
      <c r="BC341" s="35"/>
      <c r="BD341" s="35"/>
      <c r="BE341" s="35"/>
      <c r="BF341" s="35"/>
      <c r="BG341" s="35"/>
      <c r="BH341" s="35"/>
      <c r="BI341" s="35"/>
      <c r="BJ341" s="35"/>
      <c r="BK341" s="35"/>
      <c r="BL341" s="35"/>
      <c r="BM341" s="35"/>
      <c r="BN341" s="35"/>
      <c r="BO341" s="35"/>
      <c r="BP341" s="35"/>
      <c r="BQ341" s="35"/>
    </row>
    <row r="342" spans="2:69" ht="15.75" customHeight="1">
      <c r="B342" s="35"/>
      <c r="C342" s="35"/>
      <c r="D342" s="35"/>
      <c r="E342" s="35"/>
      <c r="F342" s="35"/>
      <c r="G342" s="35"/>
      <c r="H342" s="35"/>
      <c r="I342" s="35"/>
      <c r="J342" s="35"/>
      <c r="K342" s="66"/>
      <c r="L342" s="35"/>
      <c r="M342" s="35"/>
      <c r="N342" s="35"/>
      <c r="O342" s="35"/>
      <c r="P342" s="35"/>
      <c r="Q342" s="35"/>
      <c r="R342" s="35"/>
      <c r="S342" s="71"/>
      <c r="T342" s="71"/>
      <c r="U342" s="71"/>
      <c r="V342" s="71"/>
      <c r="W342" s="71"/>
      <c r="X342" s="35"/>
      <c r="Y342" s="35"/>
      <c r="Z342" s="35"/>
      <c r="AA342" s="35"/>
      <c r="AB342" s="35"/>
      <c r="AC342" s="35"/>
      <c r="AD342" s="35"/>
      <c r="AE342" s="35"/>
      <c r="AF342" s="35"/>
      <c r="AG342" s="35"/>
      <c r="AH342" s="35"/>
      <c r="AI342" s="35"/>
      <c r="AJ342" s="35"/>
      <c r="AK342" s="35"/>
      <c r="AL342" s="35"/>
      <c r="AM342" s="35"/>
      <c r="AN342" s="35"/>
      <c r="AO342" s="35"/>
      <c r="AP342" s="35"/>
      <c r="AQ342" s="35"/>
      <c r="AR342" s="35"/>
      <c r="AS342" s="35"/>
      <c r="AT342" s="35"/>
      <c r="AU342" s="35"/>
      <c r="AV342" s="35"/>
      <c r="AW342" s="35"/>
      <c r="AX342" s="35"/>
      <c r="AY342" s="35"/>
      <c r="AZ342" s="35"/>
      <c r="BA342" s="35"/>
      <c r="BB342" s="35"/>
      <c r="BC342" s="35"/>
      <c r="BD342" s="35"/>
      <c r="BE342" s="35"/>
      <c r="BF342" s="35"/>
      <c r="BG342" s="35"/>
      <c r="BH342" s="35"/>
      <c r="BI342" s="35"/>
      <c r="BJ342" s="35"/>
      <c r="BK342" s="35"/>
      <c r="BL342" s="35"/>
      <c r="BM342" s="35"/>
      <c r="BN342" s="35"/>
      <c r="BO342" s="35"/>
      <c r="BP342" s="35"/>
      <c r="BQ342" s="35"/>
    </row>
    <row r="343" spans="2:69" ht="15.75" customHeight="1">
      <c r="B343" s="35"/>
      <c r="C343" s="35"/>
      <c r="D343" s="35"/>
      <c r="E343" s="35"/>
      <c r="F343" s="35"/>
      <c r="G343" s="35"/>
      <c r="H343" s="35"/>
      <c r="I343" s="35"/>
      <c r="J343" s="35"/>
      <c r="K343" s="66"/>
      <c r="L343" s="35"/>
      <c r="M343" s="35"/>
      <c r="N343" s="35"/>
      <c r="O343" s="35"/>
      <c r="P343" s="35"/>
      <c r="Q343" s="35"/>
      <c r="R343" s="35"/>
      <c r="S343" s="71"/>
      <c r="T343" s="71"/>
      <c r="U343" s="71"/>
      <c r="V343" s="71"/>
      <c r="W343" s="71"/>
      <c r="X343" s="35"/>
      <c r="Y343" s="35"/>
      <c r="Z343" s="35"/>
      <c r="AA343" s="35"/>
      <c r="AB343" s="35"/>
      <c r="AC343" s="35"/>
      <c r="AD343" s="35"/>
      <c r="AE343" s="35"/>
      <c r="AF343" s="35"/>
      <c r="AG343" s="35"/>
      <c r="AH343" s="35"/>
      <c r="AI343" s="35"/>
      <c r="AJ343" s="35"/>
      <c r="AK343" s="35"/>
      <c r="AL343" s="35"/>
      <c r="AM343" s="35"/>
      <c r="AN343" s="35"/>
      <c r="AO343" s="35"/>
      <c r="AP343" s="35"/>
      <c r="AQ343" s="35"/>
      <c r="AR343" s="35"/>
      <c r="AS343" s="35"/>
      <c r="AT343" s="35"/>
      <c r="AU343" s="35"/>
      <c r="AV343" s="35"/>
      <c r="AW343" s="35"/>
      <c r="AX343" s="35"/>
      <c r="AY343" s="35"/>
      <c r="AZ343" s="35"/>
      <c r="BA343" s="35"/>
      <c r="BB343" s="35"/>
      <c r="BC343" s="35"/>
      <c r="BD343" s="35"/>
      <c r="BE343" s="35"/>
      <c r="BF343" s="35"/>
      <c r="BG343" s="35"/>
      <c r="BH343" s="35"/>
      <c r="BI343" s="35"/>
      <c r="BJ343" s="35"/>
      <c r="BK343" s="35"/>
      <c r="BL343" s="35"/>
      <c r="BM343" s="35"/>
      <c r="BN343" s="35"/>
      <c r="BO343" s="35"/>
      <c r="BP343" s="35"/>
      <c r="BQ343" s="35"/>
    </row>
    <row r="344" spans="2:69" ht="15.75" customHeight="1">
      <c r="B344" s="35"/>
      <c r="C344" s="35"/>
      <c r="D344" s="35"/>
      <c r="E344" s="35"/>
      <c r="F344" s="35"/>
      <c r="G344" s="35"/>
      <c r="H344" s="35"/>
      <c r="I344" s="35"/>
      <c r="J344" s="35"/>
      <c r="K344" s="66"/>
      <c r="L344" s="35"/>
      <c r="M344" s="35"/>
      <c r="N344" s="35"/>
      <c r="O344" s="35"/>
      <c r="P344" s="35"/>
      <c r="Q344" s="35"/>
      <c r="R344" s="35"/>
      <c r="S344" s="71"/>
      <c r="T344" s="71"/>
      <c r="U344" s="71"/>
      <c r="V344" s="71"/>
      <c r="W344" s="71"/>
      <c r="X344" s="35"/>
      <c r="Y344" s="35"/>
      <c r="Z344" s="35"/>
      <c r="AA344" s="35"/>
      <c r="AB344" s="35"/>
      <c r="AC344" s="35"/>
      <c r="AD344" s="35"/>
      <c r="AE344" s="35"/>
      <c r="AF344" s="35"/>
      <c r="AG344" s="35"/>
      <c r="AH344" s="35"/>
      <c r="AI344" s="35"/>
      <c r="AJ344" s="35"/>
      <c r="AK344" s="35"/>
      <c r="AL344" s="35"/>
      <c r="AM344" s="35"/>
      <c r="AN344" s="35"/>
      <c r="AO344" s="35"/>
      <c r="AP344" s="35"/>
      <c r="AQ344" s="35"/>
      <c r="AR344" s="35"/>
      <c r="AS344" s="35"/>
      <c r="AT344" s="35"/>
      <c r="AU344" s="35"/>
      <c r="AV344" s="35"/>
      <c r="AW344" s="35"/>
      <c r="AX344" s="35"/>
      <c r="AY344" s="35"/>
      <c r="AZ344" s="35"/>
      <c r="BA344" s="35"/>
      <c r="BB344" s="35"/>
      <c r="BC344" s="35"/>
      <c r="BD344" s="35"/>
      <c r="BE344" s="35"/>
      <c r="BF344" s="35"/>
      <c r="BG344" s="35"/>
      <c r="BH344" s="35"/>
      <c r="BI344" s="35"/>
      <c r="BJ344" s="35"/>
      <c r="BK344" s="35"/>
      <c r="BL344" s="35"/>
      <c r="BM344" s="35"/>
      <c r="BN344" s="35"/>
      <c r="BO344" s="35"/>
      <c r="BP344" s="35"/>
      <c r="BQ344" s="35"/>
    </row>
    <row r="345" spans="2:69" ht="15.75" customHeight="1">
      <c r="B345" s="35"/>
      <c r="C345" s="35"/>
      <c r="D345" s="35"/>
      <c r="E345" s="35"/>
      <c r="F345" s="35"/>
      <c r="G345" s="35"/>
      <c r="H345" s="35"/>
      <c r="I345" s="35"/>
      <c r="J345" s="35"/>
      <c r="K345" s="66"/>
      <c r="L345" s="35"/>
      <c r="M345" s="35"/>
      <c r="N345" s="35"/>
      <c r="O345" s="35"/>
      <c r="P345" s="35"/>
      <c r="Q345" s="35"/>
      <c r="R345" s="35"/>
      <c r="S345" s="71"/>
      <c r="T345" s="71"/>
      <c r="U345" s="71"/>
      <c r="V345" s="71"/>
      <c r="W345" s="71"/>
      <c r="X345" s="35"/>
      <c r="Y345" s="35"/>
      <c r="Z345" s="35"/>
      <c r="AA345" s="35"/>
      <c r="AB345" s="35"/>
      <c r="AC345" s="35"/>
      <c r="AD345" s="35"/>
      <c r="AE345" s="35"/>
      <c r="AF345" s="35"/>
      <c r="AG345" s="35"/>
      <c r="AH345" s="35"/>
      <c r="AI345" s="35"/>
      <c r="AJ345" s="35"/>
      <c r="AK345" s="35"/>
      <c r="AL345" s="35"/>
      <c r="AM345" s="35"/>
      <c r="AN345" s="35"/>
      <c r="AO345" s="35"/>
      <c r="AP345" s="35"/>
      <c r="AQ345" s="35"/>
      <c r="AR345" s="35"/>
      <c r="AS345" s="35"/>
      <c r="AT345" s="35"/>
      <c r="AU345" s="35"/>
      <c r="AV345" s="35"/>
      <c r="AW345" s="35"/>
      <c r="AX345" s="35"/>
      <c r="AY345" s="35"/>
      <c r="AZ345" s="35"/>
      <c r="BA345" s="35"/>
      <c r="BB345" s="35"/>
      <c r="BC345" s="35"/>
      <c r="BD345" s="35"/>
      <c r="BE345" s="35"/>
      <c r="BF345" s="35"/>
      <c r="BG345" s="35"/>
      <c r="BH345" s="35"/>
      <c r="BI345" s="35"/>
      <c r="BJ345" s="35"/>
      <c r="BK345" s="35"/>
      <c r="BL345" s="35"/>
      <c r="BM345" s="35"/>
      <c r="BN345" s="35"/>
      <c r="BO345" s="35"/>
      <c r="BP345" s="35"/>
      <c r="BQ345" s="35"/>
    </row>
    <row r="346" spans="2:69" ht="15.75" customHeight="1">
      <c r="B346" s="35"/>
      <c r="C346" s="35"/>
      <c r="D346" s="35"/>
      <c r="E346" s="35"/>
      <c r="F346" s="35"/>
      <c r="G346" s="35"/>
      <c r="H346" s="35"/>
      <c r="I346" s="35"/>
      <c r="J346" s="35"/>
      <c r="K346" s="66"/>
      <c r="L346" s="35"/>
      <c r="M346" s="35"/>
      <c r="N346" s="35"/>
      <c r="O346" s="35"/>
      <c r="P346" s="35"/>
      <c r="Q346" s="35"/>
      <c r="R346" s="35"/>
      <c r="S346" s="71"/>
      <c r="T346" s="71"/>
      <c r="U346" s="71"/>
      <c r="V346" s="71"/>
      <c r="W346" s="71"/>
      <c r="X346" s="35"/>
      <c r="Y346" s="35"/>
      <c r="Z346" s="35"/>
      <c r="AA346" s="35"/>
      <c r="AB346" s="35"/>
      <c r="AC346" s="35"/>
      <c r="AD346" s="35"/>
      <c r="AE346" s="35"/>
      <c r="AF346" s="35"/>
      <c r="AG346" s="35"/>
      <c r="AH346" s="35"/>
      <c r="AI346" s="35"/>
      <c r="AJ346" s="35"/>
      <c r="AK346" s="35"/>
      <c r="AL346" s="35"/>
      <c r="AM346" s="35"/>
      <c r="AN346" s="35"/>
      <c r="AO346" s="35"/>
      <c r="AP346" s="35"/>
      <c r="AQ346" s="35"/>
      <c r="AR346" s="35"/>
      <c r="AS346" s="35"/>
      <c r="AT346" s="35"/>
      <c r="AU346" s="35"/>
      <c r="AV346" s="35"/>
      <c r="AW346" s="35"/>
      <c r="AX346" s="35"/>
      <c r="AY346" s="35"/>
      <c r="AZ346" s="35"/>
      <c r="BA346" s="35"/>
      <c r="BB346" s="35"/>
      <c r="BC346" s="35"/>
      <c r="BD346" s="35"/>
      <c r="BE346" s="35"/>
      <c r="BF346" s="35"/>
      <c r="BG346" s="35"/>
      <c r="BH346" s="35"/>
      <c r="BI346" s="35"/>
      <c r="BJ346" s="35"/>
      <c r="BK346" s="35"/>
      <c r="BL346" s="35"/>
      <c r="BM346" s="35"/>
      <c r="BN346" s="35"/>
      <c r="BO346" s="35"/>
      <c r="BP346" s="35"/>
      <c r="BQ346" s="35"/>
    </row>
    <row r="347" spans="2:69" ht="15.75" customHeight="1">
      <c r="B347" s="35"/>
      <c r="C347" s="35"/>
      <c r="D347" s="35"/>
      <c r="E347" s="35"/>
      <c r="F347" s="35"/>
      <c r="G347" s="35"/>
      <c r="H347" s="35"/>
      <c r="I347" s="35"/>
      <c r="J347" s="35"/>
      <c r="K347" s="66"/>
      <c r="L347" s="35"/>
      <c r="M347" s="35"/>
      <c r="N347" s="35"/>
      <c r="O347" s="35"/>
      <c r="P347" s="35"/>
      <c r="Q347" s="35"/>
      <c r="R347" s="35"/>
      <c r="S347" s="71"/>
      <c r="T347" s="71"/>
      <c r="U347" s="71"/>
      <c r="V347" s="71"/>
      <c r="W347" s="71"/>
      <c r="X347" s="35"/>
      <c r="Y347" s="35"/>
      <c r="Z347" s="35"/>
      <c r="AA347" s="35"/>
      <c r="AB347" s="35"/>
      <c r="AC347" s="35"/>
      <c r="AD347" s="35"/>
      <c r="AE347" s="35"/>
      <c r="AF347" s="35"/>
      <c r="AG347" s="35"/>
      <c r="AH347" s="35"/>
      <c r="AI347" s="35"/>
      <c r="AJ347" s="35"/>
      <c r="AK347" s="35"/>
      <c r="AL347" s="35"/>
      <c r="AM347" s="35"/>
      <c r="AN347" s="35"/>
      <c r="AO347" s="35"/>
      <c r="AP347" s="35"/>
      <c r="AQ347" s="35"/>
      <c r="AR347" s="35"/>
      <c r="AS347" s="35"/>
      <c r="AT347" s="35"/>
      <c r="AU347" s="35"/>
      <c r="AV347" s="35"/>
      <c r="AW347" s="35"/>
      <c r="AX347" s="35"/>
      <c r="AY347" s="35"/>
      <c r="AZ347" s="35"/>
      <c r="BA347" s="35"/>
      <c r="BB347" s="35"/>
      <c r="BC347" s="35"/>
      <c r="BD347" s="35"/>
      <c r="BE347" s="35"/>
      <c r="BF347" s="35"/>
      <c r="BG347" s="35"/>
      <c r="BH347" s="35"/>
      <c r="BI347" s="35"/>
      <c r="BJ347" s="35"/>
      <c r="BK347" s="35"/>
      <c r="BL347" s="35"/>
      <c r="BM347" s="35"/>
      <c r="BN347" s="35"/>
      <c r="BO347" s="35"/>
      <c r="BP347" s="35"/>
      <c r="BQ347" s="35"/>
    </row>
    <row r="348" spans="2:69" ht="15.75" customHeight="1">
      <c r="B348" s="35"/>
      <c r="C348" s="35"/>
      <c r="D348" s="35"/>
      <c r="E348" s="35"/>
      <c r="F348" s="35"/>
      <c r="G348" s="35"/>
      <c r="H348" s="35"/>
      <c r="I348" s="35"/>
      <c r="J348" s="35"/>
      <c r="K348" s="66"/>
      <c r="L348" s="35"/>
      <c r="M348" s="35"/>
      <c r="N348" s="35"/>
      <c r="O348" s="35"/>
      <c r="P348" s="35"/>
      <c r="Q348" s="35"/>
      <c r="R348" s="35"/>
      <c r="S348" s="71"/>
      <c r="T348" s="71"/>
      <c r="U348" s="71"/>
      <c r="V348" s="71"/>
      <c r="W348" s="71"/>
      <c r="X348" s="35"/>
      <c r="Y348" s="35"/>
      <c r="Z348" s="35"/>
      <c r="AA348" s="35"/>
      <c r="AB348" s="35"/>
      <c r="AC348" s="35"/>
      <c r="AD348" s="35"/>
      <c r="AE348" s="35"/>
      <c r="AF348" s="35"/>
      <c r="AG348" s="35"/>
      <c r="AH348" s="35"/>
      <c r="AI348" s="35"/>
      <c r="AJ348" s="35"/>
      <c r="AK348" s="35"/>
      <c r="AL348" s="35"/>
      <c r="AM348" s="35"/>
      <c r="AN348" s="35"/>
      <c r="AO348" s="35"/>
      <c r="AP348" s="35"/>
      <c r="AQ348" s="35"/>
      <c r="AR348" s="35"/>
      <c r="AS348" s="35"/>
      <c r="AT348" s="35"/>
      <c r="AU348" s="35"/>
      <c r="AV348" s="35"/>
      <c r="AW348" s="35"/>
      <c r="AX348" s="35"/>
      <c r="AY348" s="35"/>
      <c r="AZ348" s="35"/>
      <c r="BA348" s="35"/>
      <c r="BB348" s="35"/>
      <c r="BC348" s="35"/>
      <c r="BD348" s="35"/>
      <c r="BE348" s="35"/>
      <c r="BF348" s="35"/>
      <c r="BG348" s="35"/>
      <c r="BH348" s="35"/>
      <c r="BI348" s="35"/>
      <c r="BJ348" s="35"/>
      <c r="BK348" s="35"/>
      <c r="BL348" s="35"/>
      <c r="BM348" s="35"/>
      <c r="BN348" s="35"/>
      <c r="BO348" s="35"/>
      <c r="BP348" s="35"/>
      <c r="BQ348" s="35"/>
    </row>
    <row r="349" spans="2:69" ht="15.75" customHeight="1">
      <c r="B349" s="35"/>
      <c r="C349" s="35"/>
      <c r="D349" s="35"/>
      <c r="E349" s="35"/>
      <c r="F349" s="35"/>
      <c r="G349" s="35"/>
      <c r="H349" s="35"/>
      <c r="I349" s="35"/>
      <c r="J349" s="35"/>
      <c r="K349" s="66"/>
      <c r="L349" s="35"/>
      <c r="M349" s="35"/>
      <c r="N349" s="35"/>
      <c r="O349" s="35"/>
      <c r="P349" s="35"/>
      <c r="Q349" s="35"/>
      <c r="R349" s="35"/>
      <c r="S349" s="71"/>
      <c r="T349" s="71"/>
      <c r="U349" s="71"/>
      <c r="V349" s="71"/>
      <c r="W349" s="71"/>
      <c r="X349" s="35"/>
      <c r="Y349" s="35"/>
      <c r="Z349" s="35"/>
      <c r="AA349" s="35"/>
      <c r="AB349" s="35"/>
      <c r="AC349" s="35"/>
      <c r="AD349" s="35"/>
      <c r="AE349" s="35"/>
      <c r="AF349" s="35"/>
      <c r="AG349" s="35"/>
      <c r="AH349" s="35"/>
      <c r="AI349" s="35"/>
      <c r="AJ349" s="35"/>
      <c r="AK349" s="35"/>
      <c r="AL349" s="35"/>
      <c r="AM349" s="35"/>
      <c r="AN349" s="35"/>
      <c r="AO349" s="35"/>
      <c r="AP349" s="35"/>
      <c r="AQ349" s="35"/>
      <c r="AR349" s="35"/>
      <c r="AS349" s="35"/>
      <c r="AT349" s="35"/>
      <c r="AU349" s="35"/>
      <c r="AV349" s="35"/>
      <c r="AW349" s="35"/>
      <c r="AX349" s="35"/>
      <c r="AY349" s="35"/>
      <c r="AZ349" s="35"/>
      <c r="BA349" s="35"/>
      <c r="BB349" s="35"/>
      <c r="BC349" s="35"/>
      <c r="BD349" s="35"/>
      <c r="BE349" s="35"/>
      <c r="BF349" s="35"/>
      <c r="BG349" s="35"/>
      <c r="BH349" s="35"/>
      <c r="BI349" s="35"/>
      <c r="BJ349" s="35"/>
      <c r="BK349" s="35"/>
      <c r="BL349" s="35"/>
      <c r="BM349" s="35"/>
      <c r="BN349" s="35"/>
      <c r="BO349" s="35"/>
      <c r="BP349" s="35"/>
      <c r="BQ349" s="35"/>
    </row>
    <row r="350" spans="2:69" ht="15.75" customHeight="1">
      <c r="B350" s="35"/>
      <c r="C350" s="35"/>
      <c r="D350" s="35"/>
      <c r="E350" s="35"/>
      <c r="F350" s="35"/>
      <c r="G350" s="35"/>
      <c r="H350" s="35"/>
      <c r="I350" s="35"/>
      <c r="J350" s="35"/>
      <c r="K350" s="66"/>
      <c r="L350" s="35"/>
      <c r="M350" s="35"/>
      <c r="N350" s="35"/>
      <c r="O350" s="35"/>
      <c r="P350" s="35"/>
      <c r="Q350" s="35"/>
      <c r="R350" s="35"/>
      <c r="S350" s="71"/>
      <c r="T350" s="71"/>
      <c r="U350" s="71"/>
      <c r="V350" s="71"/>
      <c r="W350" s="71"/>
      <c r="X350" s="35"/>
      <c r="Y350" s="35"/>
      <c r="Z350" s="35"/>
      <c r="AA350" s="35"/>
      <c r="AB350" s="35"/>
      <c r="AC350" s="35"/>
      <c r="AD350" s="35"/>
      <c r="AE350" s="35"/>
      <c r="AF350" s="35"/>
      <c r="AG350" s="35"/>
      <c r="AH350" s="35"/>
      <c r="AI350" s="35"/>
      <c r="AJ350" s="35"/>
      <c r="AK350" s="35"/>
      <c r="AL350" s="35"/>
      <c r="AM350" s="35"/>
      <c r="AN350" s="35"/>
      <c r="AO350" s="35"/>
      <c r="AP350" s="35"/>
      <c r="AQ350" s="35"/>
      <c r="AR350" s="35"/>
      <c r="AS350" s="35"/>
      <c r="AT350" s="35"/>
      <c r="AU350" s="35"/>
      <c r="AV350" s="35"/>
      <c r="AW350" s="35"/>
      <c r="AX350" s="35"/>
      <c r="AY350" s="35"/>
      <c r="AZ350" s="35"/>
      <c r="BA350" s="35"/>
      <c r="BB350" s="35"/>
      <c r="BC350" s="35"/>
      <c r="BD350" s="35"/>
      <c r="BE350" s="35"/>
      <c r="BF350" s="35"/>
      <c r="BG350" s="35"/>
      <c r="BH350" s="35"/>
      <c r="BI350" s="35"/>
      <c r="BJ350" s="35"/>
      <c r="BK350" s="35"/>
      <c r="BL350" s="35"/>
      <c r="BM350" s="35"/>
      <c r="BN350" s="35"/>
      <c r="BO350" s="35"/>
      <c r="BP350" s="35"/>
      <c r="BQ350" s="35"/>
    </row>
    <row r="351" spans="2:69" ht="15.75" customHeight="1">
      <c r="B351" s="35"/>
      <c r="C351" s="35"/>
      <c r="D351" s="35"/>
      <c r="E351" s="35"/>
      <c r="F351" s="35"/>
      <c r="G351" s="35"/>
      <c r="H351" s="35"/>
      <c r="I351" s="35"/>
      <c r="J351" s="35"/>
      <c r="K351" s="66"/>
      <c r="L351" s="35"/>
      <c r="M351" s="35"/>
      <c r="N351" s="35"/>
      <c r="O351" s="35"/>
      <c r="P351" s="35"/>
      <c r="Q351" s="35"/>
      <c r="R351" s="35"/>
      <c r="S351" s="71"/>
      <c r="T351" s="71"/>
      <c r="U351" s="71"/>
      <c r="V351" s="71"/>
      <c r="W351" s="71"/>
      <c r="X351" s="35"/>
      <c r="Y351" s="35"/>
      <c r="Z351" s="35"/>
      <c r="AA351" s="35"/>
      <c r="AB351" s="35"/>
      <c r="AC351" s="35"/>
      <c r="AD351" s="35"/>
      <c r="AE351" s="35"/>
      <c r="AF351" s="35"/>
      <c r="AG351" s="35"/>
      <c r="AH351" s="35"/>
      <c r="AI351" s="35"/>
      <c r="AJ351" s="35"/>
      <c r="AK351" s="35"/>
      <c r="AL351" s="35"/>
      <c r="AM351" s="35"/>
      <c r="AN351" s="35"/>
      <c r="AO351" s="35"/>
      <c r="AP351" s="35"/>
      <c r="AQ351" s="35"/>
      <c r="AR351" s="35"/>
      <c r="AS351" s="35"/>
      <c r="AT351" s="35"/>
      <c r="AU351" s="35"/>
      <c r="AV351" s="35"/>
      <c r="AW351" s="35"/>
      <c r="AX351" s="35"/>
      <c r="AY351" s="35"/>
      <c r="AZ351" s="35"/>
      <c r="BA351" s="35"/>
      <c r="BB351" s="35"/>
      <c r="BC351" s="35"/>
      <c r="BD351" s="35"/>
      <c r="BE351" s="35"/>
      <c r="BF351" s="35"/>
      <c r="BG351" s="35"/>
      <c r="BH351" s="35"/>
      <c r="BI351" s="35"/>
      <c r="BJ351" s="35"/>
      <c r="BK351" s="35"/>
      <c r="BL351" s="35"/>
      <c r="BM351" s="35"/>
      <c r="BN351" s="35"/>
      <c r="BO351" s="35"/>
      <c r="BP351" s="35"/>
      <c r="BQ351" s="35"/>
    </row>
    <row r="352" spans="2:69" ht="15.75" customHeight="1">
      <c r="B352" s="35"/>
      <c r="C352" s="35"/>
      <c r="D352" s="35"/>
      <c r="E352" s="35"/>
      <c r="F352" s="35"/>
      <c r="G352" s="35"/>
      <c r="H352" s="35"/>
      <c r="I352" s="35"/>
      <c r="J352" s="35"/>
      <c r="K352" s="66"/>
      <c r="L352" s="35"/>
      <c r="M352" s="35"/>
      <c r="N352" s="35"/>
      <c r="O352" s="35"/>
      <c r="P352" s="35"/>
      <c r="Q352" s="35"/>
      <c r="R352" s="35"/>
      <c r="S352" s="71"/>
      <c r="T352" s="71"/>
      <c r="U352" s="71"/>
      <c r="V352" s="71"/>
      <c r="W352" s="71"/>
      <c r="X352" s="35"/>
      <c r="Y352" s="35"/>
      <c r="Z352" s="35"/>
      <c r="AA352" s="35"/>
      <c r="AB352" s="35"/>
      <c r="AC352" s="35"/>
      <c r="AD352" s="35"/>
      <c r="AE352" s="35"/>
      <c r="AF352" s="35"/>
      <c r="AG352" s="35"/>
      <c r="AH352" s="35"/>
      <c r="AI352" s="35"/>
      <c r="AJ352" s="35"/>
      <c r="AK352" s="35"/>
      <c r="AL352" s="35"/>
      <c r="AM352" s="35"/>
      <c r="AN352" s="35"/>
      <c r="AO352" s="35"/>
      <c r="AP352" s="35"/>
      <c r="AQ352" s="35"/>
      <c r="AR352" s="35"/>
      <c r="AS352" s="35"/>
      <c r="AT352" s="35"/>
      <c r="AU352" s="35"/>
      <c r="AV352" s="35"/>
      <c r="AW352" s="35"/>
      <c r="AX352" s="35"/>
      <c r="AY352" s="35"/>
      <c r="AZ352" s="35"/>
      <c r="BA352" s="35"/>
      <c r="BB352" s="35"/>
      <c r="BC352" s="35"/>
      <c r="BD352" s="35"/>
      <c r="BE352" s="35"/>
      <c r="BF352" s="35"/>
      <c r="BG352" s="35"/>
      <c r="BH352" s="35"/>
      <c r="BI352" s="35"/>
      <c r="BJ352" s="35"/>
      <c r="BK352" s="35"/>
      <c r="BL352" s="35"/>
      <c r="BM352" s="35"/>
      <c r="BN352" s="35"/>
      <c r="BO352" s="35"/>
      <c r="BP352" s="35"/>
      <c r="BQ352" s="35"/>
    </row>
    <row r="353" spans="2:69" ht="15.75" customHeight="1">
      <c r="B353" s="35"/>
      <c r="C353" s="35"/>
      <c r="D353" s="35"/>
      <c r="E353" s="35"/>
      <c r="F353" s="35"/>
      <c r="G353" s="35"/>
      <c r="H353" s="35"/>
      <c r="I353" s="35"/>
      <c r="J353" s="35"/>
      <c r="K353" s="66"/>
      <c r="L353" s="35"/>
      <c r="M353" s="35"/>
      <c r="N353" s="35"/>
      <c r="O353" s="35"/>
      <c r="P353" s="35"/>
      <c r="Q353" s="35"/>
      <c r="R353" s="35"/>
      <c r="S353" s="71"/>
      <c r="T353" s="71"/>
      <c r="U353" s="71"/>
      <c r="V353" s="71"/>
      <c r="W353" s="71"/>
      <c r="X353" s="35"/>
      <c r="Y353" s="35"/>
      <c r="Z353" s="35"/>
      <c r="AA353" s="35"/>
      <c r="AB353" s="35"/>
      <c r="AC353" s="35"/>
      <c r="AD353" s="35"/>
      <c r="AE353" s="35"/>
      <c r="AF353" s="35"/>
      <c r="AG353" s="35"/>
      <c r="AH353" s="35"/>
      <c r="AI353" s="35"/>
      <c r="AJ353" s="35"/>
      <c r="AK353" s="35"/>
      <c r="AL353" s="35"/>
      <c r="AM353" s="35"/>
      <c r="AN353" s="35"/>
      <c r="AO353" s="35"/>
      <c r="AP353" s="35"/>
      <c r="AQ353" s="35"/>
      <c r="AR353" s="35"/>
      <c r="AS353" s="35"/>
      <c r="AT353" s="35"/>
      <c r="AU353" s="35"/>
      <c r="AV353" s="35"/>
      <c r="AW353" s="35"/>
      <c r="AX353" s="35"/>
      <c r="AY353" s="35"/>
      <c r="AZ353" s="35"/>
      <c r="BA353" s="35"/>
      <c r="BB353" s="35"/>
      <c r="BC353" s="35"/>
      <c r="BD353" s="35"/>
      <c r="BE353" s="35"/>
      <c r="BF353" s="35"/>
      <c r="BG353" s="35"/>
      <c r="BH353" s="35"/>
      <c r="BI353" s="35"/>
      <c r="BJ353" s="35"/>
      <c r="BK353" s="35"/>
      <c r="BL353" s="35"/>
      <c r="BM353" s="35"/>
      <c r="BN353" s="35"/>
      <c r="BO353" s="35"/>
      <c r="BP353" s="35"/>
      <c r="BQ353" s="35"/>
    </row>
    <row r="354" spans="2:69" ht="15.75" customHeight="1">
      <c r="B354" s="35"/>
      <c r="C354" s="35"/>
      <c r="D354" s="35"/>
      <c r="E354" s="35"/>
      <c r="F354" s="35"/>
      <c r="G354" s="35"/>
      <c r="H354" s="35"/>
      <c r="I354" s="35"/>
      <c r="J354" s="35"/>
      <c r="K354" s="66"/>
      <c r="L354" s="35"/>
      <c r="M354" s="35"/>
      <c r="N354" s="35"/>
      <c r="O354" s="35"/>
      <c r="P354" s="35"/>
      <c r="Q354" s="35"/>
      <c r="R354" s="35"/>
      <c r="S354" s="71"/>
      <c r="T354" s="71"/>
      <c r="U354" s="71"/>
      <c r="V354" s="71"/>
      <c r="W354" s="71"/>
      <c r="X354" s="35"/>
      <c r="Y354" s="35"/>
      <c r="Z354" s="35"/>
      <c r="AA354" s="35"/>
      <c r="AB354" s="35"/>
      <c r="AC354" s="35"/>
      <c r="AD354" s="35"/>
      <c r="AE354" s="35"/>
      <c r="AF354" s="35"/>
      <c r="AG354" s="35"/>
      <c r="AH354" s="35"/>
      <c r="AI354" s="35"/>
      <c r="AJ354" s="35"/>
      <c r="AK354" s="35"/>
      <c r="AL354" s="35"/>
      <c r="AM354" s="35"/>
      <c r="AN354" s="35"/>
      <c r="AO354" s="35"/>
      <c r="AP354" s="35"/>
      <c r="AQ354" s="35"/>
      <c r="AR354" s="35"/>
      <c r="AS354" s="35"/>
      <c r="AT354" s="35"/>
      <c r="AU354" s="35"/>
      <c r="AV354" s="35"/>
      <c r="AW354" s="35"/>
      <c r="AX354" s="35"/>
      <c r="AY354" s="35"/>
      <c r="AZ354" s="35"/>
      <c r="BA354" s="35"/>
      <c r="BB354" s="35"/>
      <c r="BC354" s="35"/>
      <c r="BD354" s="35"/>
      <c r="BE354" s="35"/>
      <c r="BF354" s="35"/>
      <c r="BG354" s="35"/>
      <c r="BH354" s="35"/>
      <c r="BI354" s="35"/>
      <c r="BJ354" s="35"/>
      <c r="BK354" s="35"/>
      <c r="BL354" s="35"/>
      <c r="BM354" s="35"/>
      <c r="BN354" s="35"/>
      <c r="BO354" s="35"/>
      <c r="BP354" s="35"/>
      <c r="BQ354" s="35"/>
    </row>
    <row r="355" spans="2:69" ht="15.75" customHeight="1">
      <c r="B355" s="35"/>
      <c r="C355" s="35"/>
      <c r="D355" s="35"/>
      <c r="E355" s="35"/>
      <c r="F355" s="35"/>
      <c r="G355" s="35"/>
      <c r="H355" s="35"/>
      <c r="I355" s="35"/>
      <c r="J355" s="35"/>
      <c r="K355" s="66"/>
      <c r="L355" s="35"/>
      <c r="M355" s="35"/>
      <c r="N355" s="35"/>
      <c r="O355" s="35"/>
      <c r="P355" s="35"/>
      <c r="Q355" s="35"/>
      <c r="R355" s="35"/>
      <c r="S355" s="71"/>
      <c r="T355" s="71"/>
      <c r="U355" s="71"/>
      <c r="V355" s="71"/>
      <c r="W355" s="71"/>
      <c r="X355" s="35"/>
      <c r="Y355" s="35"/>
      <c r="Z355" s="35"/>
      <c r="AA355" s="35"/>
      <c r="AB355" s="35"/>
      <c r="AC355" s="35"/>
      <c r="AD355" s="35"/>
      <c r="AE355" s="35"/>
      <c r="AF355" s="35"/>
      <c r="AG355" s="35"/>
      <c r="AH355" s="35"/>
      <c r="AI355" s="35"/>
      <c r="AJ355" s="35"/>
      <c r="AK355" s="35"/>
      <c r="AL355" s="35"/>
      <c r="AM355" s="35"/>
      <c r="AN355" s="35"/>
      <c r="AO355" s="35"/>
      <c r="AP355" s="35"/>
      <c r="AQ355" s="35"/>
      <c r="AR355" s="35"/>
      <c r="AS355" s="35"/>
      <c r="AT355" s="35"/>
      <c r="AU355" s="35"/>
      <c r="AV355" s="35"/>
      <c r="AW355" s="35"/>
      <c r="AX355" s="35"/>
      <c r="AY355" s="35"/>
      <c r="AZ355" s="35"/>
      <c r="BA355" s="35"/>
      <c r="BB355" s="35"/>
      <c r="BC355" s="35"/>
      <c r="BD355" s="35"/>
      <c r="BE355" s="35"/>
      <c r="BF355" s="35"/>
      <c r="BG355" s="35"/>
      <c r="BH355" s="35"/>
      <c r="BI355" s="35"/>
      <c r="BJ355" s="35"/>
      <c r="BK355" s="35"/>
      <c r="BL355" s="35"/>
      <c r="BM355" s="35"/>
      <c r="BN355" s="35"/>
      <c r="BO355" s="35"/>
      <c r="BP355" s="35"/>
      <c r="BQ355" s="35"/>
    </row>
    <row r="356" spans="2:69" ht="15.75" customHeight="1">
      <c r="B356" s="35"/>
      <c r="C356" s="35"/>
      <c r="D356" s="35"/>
      <c r="E356" s="35"/>
      <c r="F356" s="35"/>
      <c r="G356" s="35"/>
      <c r="H356" s="35"/>
      <c r="I356" s="35"/>
      <c r="J356" s="35"/>
      <c r="K356" s="66"/>
      <c r="L356" s="35"/>
      <c r="M356" s="35"/>
      <c r="N356" s="35"/>
      <c r="O356" s="35"/>
      <c r="P356" s="35"/>
      <c r="Q356" s="35"/>
      <c r="R356" s="35"/>
      <c r="S356" s="71"/>
      <c r="T356" s="71"/>
      <c r="U356" s="71"/>
      <c r="V356" s="71"/>
      <c r="W356" s="71"/>
      <c r="X356" s="35"/>
      <c r="Y356" s="35"/>
      <c r="Z356" s="35"/>
      <c r="AA356" s="35"/>
      <c r="AB356" s="35"/>
      <c r="AC356" s="35"/>
      <c r="AD356" s="35"/>
      <c r="AE356" s="35"/>
      <c r="AF356" s="35"/>
      <c r="AG356" s="35"/>
      <c r="AH356" s="35"/>
      <c r="AI356" s="35"/>
      <c r="AJ356" s="35"/>
      <c r="AK356" s="35"/>
      <c r="AL356" s="35"/>
      <c r="AM356" s="35"/>
      <c r="AN356" s="35"/>
      <c r="AO356" s="35"/>
      <c r="AP356" s="35"/>
      <c r="AQ356" s="35"/>
      <c r="AR356" s="35"/>
      <c r="AS356" s="35"/>
      <c r="AT356" s="35"/>
      <c r="AU356" s="35"/>
      <c r="AV356" s="35"/>
      <c r="AW356" s="35"/>
      <c r="AX356" s="35"/>
      <c r="AY356" s="35"/>
      <c r="AZ356" s="35"/>
      <c r="BA356" s="35"/>
      <c r="BB356" s="35"/>
      <c r="BC356" s="35"/>
      <c r="BD356" s="35"/>
      <c r="BE356" s="35"/>
      <c r="BF356" s="35"/>
      <c r="BG356" s="35"/>
      <c r="BH356" s="35"/>
      <c r="BI356" s="35"/>
      <c r="BJ356" s="35"/>
      <c r="BK356" s="35"/>
      <c r="BL356" s="35"/>
      <c r="BM356" s="35"/>
      <c r="BN356" s="35"/>
      <c r="BO356" s="35"/>
      <c r="BP356" s="35"/>
      <c r="BQ356" s="35"/>
    </row>
    <row r="357" spans="2:69" ht="15.75" customHeight="1">
      <c r="B357" s="35"/>
      <c r="C357" s="35"/>
      <c r="D357" s="35"/>
      <c r="E357" s="35"/>
      <c r="F357" s="35"/>
      <c r="G357" s="35"/>
      <c r="H357" s="35"/>
      <c r="I357" s="35"/>
      <c r="J357" s="35"/>
      <c r="K357" s="66"/>
      <c r="L357" s="35"/>
      <c r="M357" s="35"/>
      <c r="N357" s="35"/>
      <c r="O357" s="35"/>
      <c r="P357" s="35"/>
      <c r="Q357" s="35"/>
      <c r="R357" s="35"/>
      <c r="S357" s="71"/>
      <c r="T357" s="71"/>
      <c r="U357" s="71"/>
      <c r="V357" s="71"/>
      <c r="W357" s="71"/>
      <c r="X357" s="35"/>
      <c r="Y357" s="35"/>
      <c r="Z357" s="35"/>
      <c r="AA357" s="35"/>
      <c r="AB357" s="35"/>
      <c r="AC357" s="35"/>
      <c r="AD357" s="35"/>
      <c r="AE357" s="35"/>
      <c r="AF357" s="35"/>
      <c r="AG357" s="35"/>
      <c r="AH357" s="35"/>
      <c r="AI357" s="35"/>
      <c r="AJ357" s="35"/>
      <c r="AK357" s="35"/>
      <c r="AL357" s="35"/>
      <c r="AM357" s="35"/>
      <c r="AN357" s="35"/>
      <c r="AO357" s="35"/>
      <c r="AP357" s="35"/>
      <c r="AQ357" s="35"/>
      <c r="AR357" s="35"/>
      <c r="AS357" s="35"/>
      <c r="AT357" s="35"/>
      <c r="AU357" s="35"/>
      <c r="AV357" s="35"/>
      <c r="AW357" s="35"/>
      <c r="AX357" s="35"/>
      <c r="AY357" s="35"/>
      <c r="AZ357" s="35"/>
      <c r="BA357" s="35"/>
      <c r="BB357" s="35"/>
      <c r="BC357" s="35"/>
      <c r="BD357" s="35"/>
      <c r="BE357" s="35"/>
      <c r="BF357" s="35"/>
      <c r="BG357" s="35"/>
      <c r="BH357" s="35"/>
      <c r="BI357" s="35"/>
      <c r="BJ357" s="35"/>
      <c r="BK357" s="35"/>
      <c r="BL357" s="35"/>
      <c r="BM357" s="35"/>
      <c r="BN357" s="35"/>
      <c r="BO357" s="35"/>
      <c r="BP357" s="35"/>
      <c r="BQ357" s="35"/>
    </row>
    <row r="358" spans="2:69" ht="15.75" customHeight="1">
      <c r="B358" s="35"/>
      <c r="C358" s="35"/>
      <c r="D358" s="35"/>
      <c r="E358" s="35"/>
      <c r="F358" s="35"/>
      <c r="G358" s="35"/>
      <c r="H358" s="35"/>
      <c r="I358" s="35"/>
      <c r="J358" s="35"/>
      <c r="K358" s="66"/>
      <c r="L358" s="35"/>
      <c r="M358" s="35"/>
      <c r="N358" s="35"/>
      <c r="O358" s="35"/>
      <c r="P358" s="35"/>
      <c r="Q358" s="35"/>
      <c r="R358" s="35"/>
      <c r="S358" s="71"/>
      <c r="T358" s="71"/>
      <c r="U358" s="71"/>
      <c r="V358" s="71"/>
      <c r="W358" s="71"/>
      <c r="X358" s="35"/>
      <c r="Y358" s="35"/>
      <c r="Z358" s="35"/>
      <c r="AA358" s="35"/>
      <c r="AB358" s="35"/>
      <c r="AC358" s="35"/>
      <c r="AD358" s="35"/>
      <c r="AE358" s="35"/>
      <c r="AF358" s="35"/>
      <c r="AG358" s="35"/>
      <c r="AH358" s="35"/>
      <c r="AI358" s="35"/>
      <c r="AJ358" s="35"/>
      <c r="AK358" s="35"/>
      <c r="AL358" s="35"/>
      <c r="AM358" s="35"/>
      <c r="AN358" s="35"/>
      <c r="AO358" s="35"/>
      <c r="AP358" s="35"/>
      <c r="AQ358" s="35"/>
      <c r="AR358" s="35"/>
      <c r="AS358" s="35"/>
      <c r="AT358" s="35"/>
      <c r="AU358" s="35"/>
      <c r="AV358" s="35"/>
      <c r="AW358" s="35"/>
      <c r="AX358" s="35"/>
      <c r="AY358" s="35"/>
      <c r="AZ358" s="35"/>
      <c r="BA358" s="35"/>
      <c r="BB358" s="35"/>
      <c r="BC358" s="35"/>
      <c r="BD358" s="35"/>
      <c r="BE358" s="35"/>
      <c r="BF358" s="35"/>
      <c r="BG358" s="35"/>
      <c r="BH358" s="35"/>
      <c r="BI358" s="35"/>
      <c r="BJ358" s="35"/>
      <c r="BK358" s="35"/>
      <c r="BL358" s="35"/>
      <c r="BM358" s="35"/>
      <c r="BN358" s="35"/>
      <c r="BO358" s="35"/>
      <c r="BP358" s="35"/>
      <c r="BQ358" s="35"/>
    </row>
    <row r="359" spans="2:69" ht="15.75" customHeight="1">
      <c r="B359" s="35"/>
      <c r="C359" s="35"/>
      <c r="D359" s="35"/>
      <c r="E359" s="35"/>
      <c r="F359" s="35"/>
      <c r="G359" s="35"/>
      <c r="H359" s="35"/>
      <c r="I359" s="35"/>
      <c r="J359" s="35"/>
      <c r="K359" s="66"/>
      <c r="L359" s="35"/>
      <c r="M359" s="35"/>
      <c r="N359" s="35"/>
      <c r="O359" s="35"/>
      <c r="P359" s="35"/>
      <c r="Q359" s="35"/>
      <c r="R359" s="35"/>
      <c r="S359" s="71"/>
      <c r="T359" s="71"/>
      <c r="U359" s="71"/>
      <c r="V359" s="71"/>
      <c r="W359" s="71"/>
      <c r="X359" s="35"/>
      <c r="Y359" s="35"/>
      <c r="Z359" s="35"/>
      <c r="AA359" s="35"/>
      <c r="AB359" s="35"/>
      <c r="AC359" s="35"/>
      <c r="AD359" s="35"/>
      <c r="AE359" s="35"/>
      <c r="AF359" s="35"/>
      <c r="AG359" s="35"/>
      <c r="AH359" s="35"/>
      <c r="AI359" s="35"/>
      <c r="AJ359" s="35"/>
      <c r="AK359" s="35"/>
      <c r="AL359" s="35"/>
      <c r="AM359" s="35"/>
      <c r="AN359" s="35"/>
      <c r="AO359" s="35"/>
      <c r="AP359" s="35"/>
      <c r="AQ359" s="35"/>
      <c r="AR359" s="35"/>
      <c r="AS359" s="35"/>
      <c r="AT359" s="35"/>
      <c r="AU359" s="35"/>
      <c r="AV359" s="35"/>
      <c r="AW359" s="35"/>
      <c r="AX359" s="35"/>
      <c r="AY359" s="35"/>
      <c r="AZ359" s="35"/>
      <c r="BA359" s="35"/>
      <c r="BB359" s="35"/>
      <c r="BC359" s="35"/>
      <c r="BD359" s="35"/>
      <c r="BE359" s="35"/>
      <c r="BF359" s="35"/>
      <c r="BG359" s="35"/>
      <c r="BH359" s="35"/>
      <c r="BI359" s="35"/>
      <c r="BJ359" s="35"/>
      <c r="BK359" s="35"/>
      <c r="BL359" s="35"/>
      <c r="BM359" s="35"/>
      <c r="BN359" s="35"/>
      <c r="BO359" s="35"/>
      <c r="BP359" s="35"/>
      <c r="BQ359" s="35"/>
    </row>
    <row r="360" spans="2:69" ht="15.75" customHeight="1">
      <c r="B360" s="35"/>
      <c r="C360" s="35"/>
      <c r="D360" s="35"/>
      <c r="E360" s="35"/>
      <c r="F360" s="35"/>
      <c r="G360" s="35"/>
      <c r="H360" s="35"/>
      <c r="I360" s="35"/>
      <c r="J360" s="35"/>
      <c r="K360" s="66"/>
      <c r="L360" s="35"/>
      <c r="M360" s="35"/>
      <c r="N360" s="35"/>
      <c r="O360" s="35"/>
      <c r="P360" s="35"/>
      <c r="Q360" s="35"/>
      <c r="R360" s="35"/>
      <c r="S360" s="71"/>
      <c r="T360" s="71"/>
      <c r="U360" s="71"/>
      <c r="V360" s="71"/>
      <c r="W360" s="71"/>
      <c r="X360" s="35"/>
      <c r="Y360" s="35"/>
      <c r="Z360" s="35"/>
      <c r="AA360" s="35"/>
      <c r="AB360" s="35"/>
      <c r="AC360" s="35"/>
      <c r="AD360" s="35"/>
      <c r="AE360" s="35"/>
      <c r="AF360" s="35"/>
      <c r="AG360" s="35"/>
      <c r="AH360" s="35"/>
      <c r="AI360" s="35"/>
      <c r="AJ360" s="35"/>
      <c r="AK360" s="35"/>
      <c r="AL360" s="35"/>
      <c r="AM360" s="35"/>
      <c r="AN360" s="35"/>
      <c r="AO360" s="35"/>
      <c r="AP360" s="35"/>
      <c r="AQ360" s="35"/>
      <c r="AR360" s="35"/>
      <c r="AS360" s="35"/>
      <c r="AT360" s="35"/>
      <c r="AU360" s="35"/>
      <c r="AV360" s="35"/>
      <c r="AW360" s="35"/>
      <c r="AX360" s="35"/>
      <c r="AY360" s="35"/>
      <c r="AZ360" s="35"/>
      <c r="BA360" s="35"/>
      <c r="BB360" s="35"/>
      <c r="BC360" s="35"/>
      <c r="BD360" s="35"/>
      <c r="BE360" s="35"/>
      <c r="BF360" s="35"/>
      <c r="BG360" s="35"/>
      <c r="BH360" s="35"/>
      <c r="BI360" s="35"/>
      <c r="BJ360" s="35"/>
      <c r="BK360" s="35"/>
      <c r="BL360" s="35"/>
      <c r="BM360" s="35"/>
      <c r="BN360" s="35"/>
      <c r="BO360" s="35"/>
      <c r="BP360" s="35"/>
      <c r="BQ360" s="35"/>
    </row>
    <row r="361" spans="2:69" ht="15.75" customHeight="1">
      <c r="B361" s="35"/>
      <c r="C361" s="35"/>
      <c r="D361" s="35"/>
      <c r="E361" s="35"/>
      <c r="F361" s="35"/>
      <c r="G361" s="35"/>
      <c r="H361" s="35"/>
      <c r="I361" s="35"/>
      <c r="J361" s="35"/>
      <c r="K361" s="66"/>
      <c r="L361" s="35"/>
      <c r="M361" s="35"/>
      <c r="N361" s="35"/>
      <c r="O361" s="35"/>
      <c r="P361" s="35"/>
      <c r="Q361" s="35"/>
      <c r="R361" s="35"/>
      <c r="S361" s="71"/>
      <c r="T361" s="71"/>
      <c r="U361" s="71"/>
      <c r="V361" s="71"/>
      <c r="W361" s="71"/>
      <c r="X361" s="35"/>
      <c r="Y361" s="35"/>
      <c r="Z361" s="35"/>
      <c r="AA361" s="35"/>
      <c r="AB361" s="35"/>
      <c r="AC361" s="35"/>
      <c r="AD361" s="35"/>
      <c r="AE361" s="35"/>
      <c r="AF361" s="35"/>
      <c r="AG361" s="35"/>
      <c r="AH361" s="35"/>
      <c r="AI361" s="35"/>
      <c r="AJ361" s="35"/>
      <c r="AK361" s="35"/>
      <c r="AL361" s="35"/>
      <c r="AM361" s="35"/>
      <c r="AN361" s="35"/>
      <c r="AO361" s="35"/>
      <c r="AP361" s="35"/>
      <c r="AQ361" s="35"/>
      <c r="AR361" s="35"/>
      <c r="AS361" s="35"/>
      <c r="AT361" s="35"/>
      <c r="AU361" s="35"/>
      <c r="AV361" s="35"/>
      <c r="AW361" s="35"/>
      <c r="AX361" s="35"/>
      <c r="AY361" s="35"/>
      <c r="AZ361" s="35"/>
      <c r="BA361" s="35"/>
      <c r="BB361" s="35"/>
      <c r="BC361" s="35"/>
      <c r="BD361" s="35"/>
      <c r="BE361" s="35"/>
      <c r="BF361" s="35"/>
      <c r="BG361" s="35"/>
      <c r="BH361" s="35"/>
      <c r="BI361" s="35"/>
      <c r="BJ361" s="35"/>
      <c r="BK361" s="35"/>
      <c r="BL361" s="35"/>
      <c r="BM361" s="35"/>
      <c r="BN361" s="35"/>
      <c r="BO361" s="35"/>
      <c r="BP361" s="35"/>
      <c r="BQ361" s="35"/>
    </row>
    <row r="362" spans="2:69" ht="15.75" customHeight="1">
      <c r="B362" s="35"/>
      <c r="C362" s="35"/>
      <c r="D362" s="35"/>
      <c r="E362" s="35"/>
      <c r="F362" s="35"/>
      <c r="G362" s="35"/>
      <c r="H362" s="35"/>
      <c r="I362" s="35"/>
      <c r="J362" s="35"/>
      <c r="K362" s="66"/>
      <c r="L362" s="35"/>
      <c r="M362" s="35"/>
      <c r="N362" s="35"/>
      <c r="O362" s="35"/>
      <c r="P362" s="35"/>
      <c r="Q362" s="35"/>
      <c r="R362" s="35"/>
      <c r="S362" s="71"/>
      <c r="T362" s="71"/>
      <c r="U362" s="71"/>
      <c r="V362" s="71"/>
      <c r="W362" s="71"/>
      <c r="X362" s="35"/>
      <c r="Y362" s="35"/>
      <c r="Z362" s="35"/>
      <c r="AA362" s="35"/>
      <c r="AB362" s="35"/>
      <c r="AC362" s="35"/>
      <c r="AD362" s="35"/>
      <c r="AE362" s="35"/>
      <c r="AF362" s="35"/>
      <c r="AG362" s="35"/>
      <c r="AH362" s="35"/>
      <c r="AI362" s="35"/>
      <c r="AJ362" s="35"/>
      <c r="AK362" s="35"/>
      <c r="AL362" s="35"/>
      <c r="AM362" s="35"/>
      <c r="AN362" s="35"/>
      <c r="AO362" s="35"/>
      <c r="AP362" s="35"/>
      <c r="AQ362" s="35"/>
      <c r="AR362" s="35"/>
      <c r="AS362" s="35"/>
      <c r="AT362" s="35"/>
      <c r="AU362" s="35"/>
      <c r="AV362" s="35"/>
      <c r="AW362" s="35"/>
      <c r="AX362" s="35"/>
      <c r="AY362" s="35"/>
      <c r="AZ362" s="35"/>
      <c r="BA362" s="35"/>
      <c r="BB362" s="35"/>
      <c r="BC362" s="35"/>
      <c r="BD362" s="35"/>
      <c r="BE362" s="35"/>
      <c r="BF362" s="35"/>
      <c r="BG362" s="35"/>
      <c r="BH362" s="35"/>
      <c r="BI362" s="35"/>
      <c r="BJ362" s="35"/>
      <c r="BK362" s="35"/>
      <c r="BL362" s="35"/>
      <c r="BM362" s="35"/>
      <c r="BN362" s="35"/>
      <c r="BO362" s="35"/>
      <c r="BP362" s="35"/>
      <c r="BQ362" s="35"/>
    </row>
    <row r="363" spans="2:69" ht="15.75" customHeight="1">
      <c r="B363" s="35"/>
      <c r="C363" s="35"/>
      <c r="D363" s="35"/>
      <c r="E363" s="35"/>
      <c r="F363" s="35"/>
      <c r="G363" s="35"/>
      <c r="H363" s="35"/>
      <c r="I363" s="35"/>
      <c r="J363" s="35"/>
      <c r="K363" s="66"/>
      <c r="L363" s="35"/>
      <c r="M363" s="35"/>
      <c r="N363" s="35"/>
      <c r="O363" s="35"/>
      <c r="P363" s="35"/>
      <c r="Q363" s="35"/>
      <c r="R363" s="35"/>
      <c r="S363" s="71"/>
      <c r="T363" s="71"/>
      <c r="U363" s="71"/>
      <c r="V363" s="71"/>
      <c r="W363" s="71"/>
      <c r="X363" s="35"/>
      <c r="Y363" s="35"/>
      <c r="Z363" s="35"/>
      <c r="AA363" s="35"/>
      <c r="AB363" s="35"/>
      <c r="AC363" s="35"/>
      <c r="AD363" s="35"/>
      <c r="AE363" s="35"/>
      <c r="AF363" s="35"/>
      <c r="AG363" s="35"/>
      <c r="AH363" s="35"/>
      <c r="AI363" s="35"/>
      <c r="AJ363" s="35"/>
      <c r="AK363" s="35"/>
      <c r="AL363" s="35"/>
      <c r="AM363" s="35"/>
      <c r="AN363" s="35"/>
      <c r="AO363" s="35"/>
      <c r="AP363" s="35"/>
      <c r="AQ363" s="35"/>
      <c r="AR363" s="35"/>
      <c r="AS363" s="35"/>
      <c r="AT363" s="35"/>
      <c r="AU363" s="35"/>
      <c r="AV363" s="35"/>
      <c r="AW363" s="35"/>
      <c r="AX363" s="35"/>
      <c r="AY363" s="35"/>
      <c r="AZ363" s="35"/>
      <c r="BA363" s="35"/>
      <c r="BB363" s="35"/>
      <c r="BC363" s="35"/>
      <c r="BD363" s="35"/>
      <c r="BE363" s="35"/>
      <c r="BF363" s="35"/>
      <c r="BG363" s="35"/>
      <c r="BH363" s="35"/>
      <c r="BI363" s="35"/>
      <c r="BJ363" s="35"/>
      <c r="BK363" s="35"/>
      <c r="BL363" s="35"/>
      <c r="BM363" s="35"/>
      <c r="BN363" s="35"/>
      <c r="BO363" s="35"/>
      <c r="BP363" s="35"/>
      <c r="BQ363" s="35"/>
    </row>
    <row r="364" spans="2:69" ht="15.75" customHeight="1">
      <c r="B364" s="35"/>
      <c r="C364" s="35"/>
      <c r="D364" s="35"/>
      <c r="E364" s="35"/>
      <c r="F364" s="35"/>
      <c r="G364" s="35"/>
      <c r="H364" s="35"/>
      <c r="I364" s="35"/>
      <c r="J364" s="35"/>
      <c r="K364" s="66"/>
      <c r="L364" s="35"/>
      <c r="M364" s="35"/>
      <c r="N364" s="35"/>
      <c r="O364" s="35"/>
      <c r="P364" s="35"/>
      <c r="Q364" s="35"/>
      <c r="R364" s="35"/>
      <c r="S364" s="71"/>
      <c r="T364" s="71"/>
      <c r="U364" s="71"/>
      <c r="V364" s="71"/>
      <c r="W364" s="71"/>
      <c r="X364" s="35"/>
      <c r="Y364" s="35"/>
      <c r="Z364" s="35"/>
      <c r="AA364" s="35"/>
      <c r="AB364" s="35"/>
      <c r="AC364" s="35"/>
      <c r="AD364" s="35"/>
      <c r="AE364" s="35"/>
      <c r="AF364" s="35"/>
      <c r="AG364" s="35"/>
      <c r="AH364" s="35"/>
      <c r="AI364" s="35"/>
      <c r="AJ364" s="35"/>
      <c r="AK364" s="35"/>
      <c r="AL364" s="35"/>
      <c r="AM364" s="35"/>
      <c r="AN364" s="35"/>
      <c r="AO364" s="35"/>
      <c r="AP364" s="35"/>
      <c r="AQ364" s="35"/>
      <c r="AR364" s="35"/>
      <c r="AS364" s="35"/>
      <c r="AT364" s="35"/>
      <c r="AU364" s="35"/>
      <c r="AV364" s="35"/>
      <c r="AW364" s="35"/>
      <c r="AX364" s="35"/>
      <c r="AY364" s="35"/>
      <c r="AZ364" s="35"/>
      <c r="BA364" s="35"/>
      <c r="BB364" s="35"/>
      <c r="BC364" s="35"/>
      <c r="BD364" s="35"/>
      <c r="BE364" s="35"/>
      <c r="BF364" s="35"/>
      <c r="BG364" s="35"/>
      <c r="BH364" s="35"/>
      <c r="BI364" s="35"/>
      <c r="BJ364" s="35"/>
      <c r="BK364" s="35"/>
      <c r="BL364" s="35"/>
      <c r="BM364" s="35"/>
      <c r="BN364" s="35"/>
      <c r="BO364" s="35"/>
      <c r="BP364" s="35"/>
      <c r="BQ364" s="35"/>
    </row>
    <row r="365" spans="2:69" ht="15.75" customHeight="1">
      <c r="B365" s="35"/>
      <c r="C365" s="35"/>
      <c r="D365" s="35"/>
      <c r="E365" s="35"/>
      <c r="F365" s="35"/>
      <c r="G365" s="35"/>
      <c r="H365" s="35"/>
      <c r="I365" s="35"/>
      <c r="J365" s="35"/>
      <c r="K365" s="66"/>
      <c r="L365" s="35"/>
      <c r="M365" s="35"/>
      <c r="N365" s="35"/>
      <c r="O365" s="35"/>
      <c r="P365" s="35"/>
      <c r="Q365" s="35"/>
      <c r="R365" s="35"/>
      <c r="S365" s="71"/>
      <c r="T365" s="71"/>
      <c r="U365" s="71"/>
      <c r="V365" s="71"/>
      <c r="W365" s="71"/>
      <c r="X365" s="35"/>
      <c r="Y365" s="35"/>
      <c r="Z365" s="35"/>
      <c r="AA365" s="35"/>
      <c r="AB365" s="35"/>
      <c r="AC365" s="35"/>
      <c r="AD365" s="35"/>
      <c r="AE365" s="35"/>
      <c r="AF365" s="35"/>
      <c r="AG365" s="35"/>
      <c r="AH365" s="35"/>
      <c r="AI365" s="35"/>
      <c r="AJ365" s="35"/>
      <c r="AK365" s="35"/>
      <c r="AL365" s="35"/>
      <c r="AM365" s="35"/>
      <c r="AN365" s="35"/>
      <c r="AO365" s="35"/>
      <c r="AP365" s="35"/>
      <c r="AQ365" s="35"/>
      <c r="AR365" s="35"/>
      <c r="AS365" s="35"/>
      <c r="AT365" s="35"/>
      <c r="AU365" s="35"/>
      <c r="AV365" s="35"/>
      <c r="AW365" s="35"/>
      <c r="AX365" s="35"/>
      <c r="AY365" s="35"/>
      <c r="AZ365" s="35"/>
      <c r="BA365" s="35"/>
      <c r="BB365" s="35"/>
      <c r="BC365" s="35"/>
      <c r="BD365" s="35"/>
      <c r="BE365" s="35"/>
      <c r="BF365" s="35"/>
      <c r="BG365" s="35"/>
      <c r="BH365" s="35"/>
      <c r="BI365" s="35"/>
      <c r="BJ365" s="35"/>
      <c r="BK365" s="35"/>
      <c r="BL365" s="35"/>
      <c r="BM365" s="35"/>
      <c r="BN365" s="35"/>
      <c r="BO365" s="35"/>
      <c r="BP365" s="35"/>
      <c r="BQ365" s="35"/>
    </row>
    <row r="366" spans="2:69" ht="15.75" customHeight="1">
      <c r="B366" s="35"/>
      <c r="C366" s="35"/>
      <c r="D366" s="35"/>
      <c r="E366" s="35"/>
      <c r="F366" s="35"/>
      <c r="G366" s="35"/>
      <c r="H366" s="35"/>
      <c r="I366" s="35"/>
      <c r="J366" s="35"/>
      <c r="K366" s="66"/>
      <c r="L366" s="35"/>
      <c r="M366" s="35"/>
      <c r="N366" s="35"/>
      <c r="O366" s="35"/>
      <c r="P366" s="35"/>
      <c r="Q366" s="35"/>
      <c r="R366" s="35"/>
      <c r="S366" s="71"/>
      <c r="T366" s="71"/>
      <c r="U366" s="71"/>
      <c r="V366" s="71"/>
      <c r="W366" s="71"/>
      <c r="X366" s="35"/>
      <c r="Y366" s="35"/>
      <c r="Z366" s="35"/>
      <c r="AA366" s="35"/>
      <c r="AB366" s="35"/>
      <c r="AC366" s="35"/>
      <c r="AD366" s="35"/>
      <c r="AE366" s="35"/>
      <c r="AF366" s="35"/>
      <c r="AG366" s="35"/>
      <c r="AH366" s="35"/>
      <c r="AI366" s="35"/>
      <c r="AJ366" s="35"/>
      <c r="AK366" s="35"/>
      <c r="AL366" s="35"/>
      <c r="AM366" s="35"/>
      <c r="AN366" s="35"/>
      <c r="AO366" s="35"/>
      <c r="AP366" s="35"/>
      <c r="AQ366" s="35"/>
      <c r="AR366" s="35"/>
      <c r="AS366" s="35"/>
      <c r="AT366" s="35"/>
      <c r="AU366" s="35"/>
      <c r="AV366" s="35"/>
      <c r="AW366" s="35"/>
      <c r="AX366" s="35"/>
      <c r="AY366" s="35"/>
      <c r="AZ366" s="35"/>
      <c r="BA366" s="35"/>
      <c r="BB366" s="35"/>
      <c r="BC366" s="35"/>
      <c r="BD366" s="35"/>
      <c r="BE366" s="35"/>
      <c r="BF366" s="35"/>
      <c r="BG366" s="35"/>
      <c r="BH366" s="35"/>
      <c r="BI366" s="35"/>
      <c r="BJ366" s="35"/>
      <c r="BK366" s="35"/>
      <c r="BL366" s="35"/>
      <c r="BM366" s="35"/>
      <c r="BN366" s="35"/>
      <c r="BO366" s="35"/>
      <c r="BP366" s="35"/>
      <c r="BQ366" s="35"/>
    </row>
    <row r="367" spans="2:69" ht="15.75" customHeight="1">
      <c r="B367" s="35"/>
      <c r="C367" s="35"/>
      <c r="D367" s="35"/>
      <c r="E367" s="35"/>
      <c r="F367" s="35"/>
      <c r="G367" s="35"/>
      <c r="H367" s="35"/>
      <c r="I367" s="35"/>
      <c r="J367" s="35"/>
      <c r="K367" s="66"/>
      <c r="L367" s="35"/>
      <c r="M367" s="35"/>
      <c r="N367" s="35"/>
      <c r="O367" s="35"/>
      <c r="P367" s="35"/>
      <c r="Q367" s="35"/>
      <c r="R367" s="35"/>
      <c r="S367" s="71"/>
      <c r="T367" s="71"/>
      <c r="U367" s="71"/>
      <c r="V367" s="71"/>
      <c r="W367" s="71"/>
      <c r="X367" s="35"/>
      <c r="Y367" s="35"/>
      <c r="Z367" s="35"/>
      <c r="AA367" s="35"/>
      <c r="AB367" s="35"/>
      <c r="AC367" s="35"/>
      <c r="AD367" s="35"/>
      <c r="AE367" s="35"/>
      <c r="AF367" s="35"/>
      <c r="AG367" s="35"/>
      <c r="AH367" s="35"/>
      <c r="AI367" s="35"/>
      <c r="AJ367" s="35"/>
      <c r="AK367" s="35"/>
      <c r="AL367" s="35"/>
      <c r="AM367" s="35"/>
      <c r="AN367" s="35"/>
      <c r="AO367" s="35"/>
      <c r="AP367" s="35"/>
      <c r="AQ367" s="35"/>
      <c r="AR367" s="35"/>
      <c r="AS367" s="35"/>
      <c r="AT367" s="35"/>
      <c r="AU367" s="35"/>
      <c r="AV367" s="35"/>
      <c r="AW367" s="35"/>
      <c r="AX367" s="35"/>
      <c r="AY367" s="35"/>
      <c r="AZ367" s="35"/>
      <c r="BA367" s="35"/>
      <c r="BB367" s="35"/>
      <c r="BC367" s="35"/>
      <c r="BD367" s="35"/>
      <c r="BE367" s="35"/>
      <c r="BF367" s="35"/>
      <c r="BG367" s="35"/>
      <c r="BH367" s="35"/>
      <c r="BI367" s="35"/>
      <c r="BJ367" s="35"/>
      <c r="BK367" s="35"/>
      <c r="BL367" s="35"/>
      <c r="BM367" s="35"/>
      <c r="BN367" s="35"/>
      <c r="BO367" s="35"/>
      <c r="BP367" s="35"/>
      <c r="BQ367" s="35"/>
    </row>
    <row r="368" spans="2:69" ht="15.75" customHeight="1">
      <c r="B368" s="35"/>
      <c r="C368" s="35"/>
      <c r="D368" s="35"/>
      <c r="E368" s="35"/>
      <c r="F368" s="35"/>
      <c r="G368" s="35"/>
      <c r="H368" s="35"/>
      <c r="I368" s="35"/>
      <c r="J368" s="35"/>
      <c r="K368" s="66"/>
      <c r="L368" s="35"/>
      <c r="M368" s="35"/>
      <c r="N368" s="35"/>
      <c r="O368" s="35"/>
      <c r="P368" s="35"/>
      <c r="Q368" s="35"/>
      <c r="R368" s="35"/>
      <c r="S368" s="71"/>
      <c r="T368" s="71"/>
      <c r="U368" s="71"/>
      <c r="V368" s="71"/>
      <c r="W368" s="71"/>
      <c r="X368" s="35"/>
      <c r="Y368" s="35"/>
      <c r="Z368" s="35"/>
      <c r="AA368" s="35"/>
      <c r="AB368" s="35"/>
      <c r="AC368" s="35"/>
      <c r="AD368" s="35"/>
      <c r="AE368" s="35"/>
      <c r="AF368" s="35"/>
      <c r="AG368" s="35"/>
      <c r="AH368" s="35"/>
      <c r="AI368" s="35"/>
      <c r="AJ368" s="35"/>
      <c r="AK368" s="35"/>
      <c r="AL368" s="35"/>
      <c r="AM368" s="35"/>
      <c r="AN368" s="35"/>
      <c r="AO368" s="35"/>
      <c r="AP368" s="35"/>
      <c r="AQ368" s="35"/>
      <c r="AR368" s="35"/>
      <c r="AS368" s="35"/>
      <c r="AT368" s="35"/>
      <c r="AU368" s="35"/>
      <c r="AV368" s="35"/>
      <c r="AW368" s="35"/>
      <c r="AX368" s="35"/>
      <c r="AY368" s="35"/>
      <c r="AZ368" s="35"/>
      <c r="BA368" s="35"/>
      <c r="BB368" s="35"/>
      <c r="BC368" s="35"/>
      <c r="BD368" s="35"/>
      <c r="BE368" s="35"/>
      <c r="BF368" s="35"/>
      <c r="BG368" s="35"/>
      <c r="BH368" s="35"/>
      <c r="BI368" s="35"/>
      <c r="BJ368" s="35"/>
      <c r="BK368" s="35"/>
      <c r="BL368" s="35"/>
      <c r="BM368" s="35"/>
      <c r="BN368" s="35"/>
      <c r="BO368" s="35"/>
      <c r="BP368" s="35"/>
      <c r="BQ368" s="35"/>
    </row>
    <row r="369" spans="2:69" ht="15.75" customHeight="1">
      <c r="B369" s="35"/>
      <c r="C369" s="35"/>
      <c r="D369" s="35"/>
      <c r="E369" s="35"/>
      <c r="F369" s="35"/>
      <c r="G369" s="35"/>
      <c r="H369" s="35"/>
      <c r="I369" s="35"/>
      <c r="J369" s="35"/>
      <c r="K369" s="66"/>
      <c r="L369" s="35"/>
      <c r="M369" s="35"/>
      <c r="N369" s="35"/>
      <c r="O369" s="35"/>
      <c r="P369" s="35"/>
      <c r="Q369" s="35"/>
      <c r="R369" s="35"/>
      <c r="S369" s="71"/>
      <c r="T369" s="71"/>
      <c r="U369" s="71"/>
      <c r="V369" s="71"/>
      <c r="W369" s="71"/>
      <c r="X369" s="35"/>
      <c r="Y369" s="35"/>
      <c r="Z369" s="35"/>
      <c r="AA369" s="35"/>
      <c r="AB369" s="35"/>
      <c r="AC369" s="35"/>
      <c r="AD369" s="35"/>
      <c r="AE369" s="35"/>
      <c r="AF369" s="35"/>
      <c r="AG369" s="35"/>
      <c r="AH369" s="35"/>
      <c r="AI369" s="35"/>
      <c r="AJ369" s="35"/>
      <c r="AK369" s="35"/>
      <c r="AL369" s="35"/>
      <c r="AM369" s="35"/>
      <c r="AN369" s="35"/>
      <c r="AO369" s="35"/>
      <c r="AP369" s="35"/>
      <c r="AQ369" s="35"/>
      <c r="AR369" s="35"/>
      <c r="AS369" s="35"/>
      <c r="AT369" s="35"/>
      <c r="AU369" s="35"/>
      <c r="AV369" s="35"/>
      <c r="AW369" s="35"/>
      <c r="AX369" s="35"/>
      <c r="AY369" s="35"/>
      <c r="AZ369" s="35"/>
      <c r="BA369" s="35"/>
      <c r="BB369" s="35"/>
      <c r="BC369" s="35"/>
      <c r="BD369" s="35"/>
      <c r="BE369" s="35"/>
      <c r="BF369" s="35"/>
      <c r="BG369" s="35"/>
      <c r="BH369" s="35"/>
      <c r="BI369" s="35"/>
      <c r="BJ369" s="35"/>
      <c r="BK369" s="35"/>
      <c r="BL369" s="35"/>
      <c r="BM369" s="35"/>
      <c r="BN369" s="35"/>
      <c r="BO369" s="35"/>
      <c r="BP369" s="35"/>
      <c r="BQ369" s="35"/>
    </row>
    <row r="370" spans="2:69" ht="15.75" customHeight="1">
      <c r="B370" s="35"/>
      <c r="C370" s="35"/>
      <c r="D370" s="35"/>
      <c r="E370" s="35"/>
      <c r="F370" s="35"/>
      <c r="G370" s="35"/>
      <c r="H370" s="35"/>
      <c r="I370" s="35"/>
      <c r="J370" s="35"/>
      <c r="K370" s="66"/>
      <c r="L370" s="35"/>
      <c r="M370" s="35"/>
      <c r="N370" s="35"/>
      <c r="O370" s="35"/>
      <c r="P370" s="35"/>
      <c r="Q370" s="35"/>
      <c r="R370" s="35"/>
      <c r="S370" s="71"/>
      <c r="T370" s="71"/>
      <c r="U370" s="71"/>
      <c r="V370" s="71"/>
      <c r="W370" s="71"/>
      <c r="X370" s="35"/>
      <c r="Y370" s="35"/>
      <c r="Z370" s="35"/>
      <c r="AA370" s="35"/>
      <c r="AB370" s="35"/>
      <c r="AC370" s="35"/>
      <c r="AD370" s="35"/>
      <c r="AE370" s="35"/>
      <c r="AF370" s="35"/>
      <c r="AG370" s="35"/>
      <c r="AH370" s="35"/>
      <c r="AI370" s="35"/>
      <c r="AJ370" s="35"/>
      <c r="AK370" s="35"/>
      <c r="AL370" s="35"/>
      <c r="AM370" s="35"/>
      <c r="AN370" s="35"/>
      <c r="AO370" s="35"/>
      <c r="AP370" s="35"/>
      <c r="AQ370" s="35"/>
      <c r="AR370" s="35"/>
      <c r="AS370" s="35"/>
      <c r="AT370" s="35"/>
      <c r="AU370" s="35"/>
      <c r="AV370" s="35"/>
      <c r="AW370" s="35"/>
      <c r="AX370" s="35"/>
      <c r="AY370" s="35"/>
      <c r="AZ370" s="35"/>
      <c r="BA370" s="35"/>
      <c r="BB370" s="35"/>
      <c r="BC370" s="35"/>
      <c r="BD370" s="35"/>
      <c r="BE370" s="35"/>
      <c r="BF370" s="35"/>
      <c r="BG370" s="35"/>
      <c r="BH370" s="35"/>
      <c r="BI370" s="35"/>
      <c r="BJ370" s="35"/>
      <c r="BK370" s="35"/>
      <c r="BL370" s="35"/>
      <c r="BM370" s="35"/>
      <c r="BN370" s="35"/>
      <c r="BO370" s="35"/>
      <c r="BP370" s="35"/>
      <c r="BQ370" s="35"/>
    </row>
    <row r="371" spans="2:69" ht="15.75" customHeight="1">
      <c r="B371" s="35"/>
      <c r="C371" s="35"/>
      <c r="D371" s="35"/>
      <c r="E371" s="35"/>
      <c r="F371" s="35"/>
      <c r="G371" s="35"/>
      <c r="H371" s="35"/>
      <c r="I371" s="35"/>
      <c r="J371" s="35"/>
      <c r="K371" s="66"/>
      <c r="L371" s="35"/>
      <c r="M371" s="35"/>
      <c r="N371" s="35"/>
      <c r="O371" s="35"/>
      <c r="P371" s="35"/>
      <c r="Q371" s="35"/>
      <c r="R371" s="35"/>
      <c r="S371" s="71"/>
      <c r="T371" s="71"/>
      <c r="U371" s="71"/>
      <c r="V371" s="71"/>
      <c r="W371" s="71"/>
      <c r="X371" s="35"/>
      <c r="Y371" s="35"/>
      <c r="Z371" s="35"/>
      <c r="AA371" s="35"/>
      <c r="AB371" s="35"/>
      <c r="AC371" s="35"/>
      <c r="AD371" s="35"/>
      <c r="AE371" s="35"/>
      <c r="AF371" s="35"/>
      <c r="AG371" s="35"/>
      <c r="AH371" s="35"/>
      <c r="AI371" s="35"/>
      <c r="AJ371" s="35"/>
      <c r="AK371" s="35"/>
      <c r="AL371" s="35"/>
      <c r="AM371" s="35"/>
      <c r="AN371" s="35"/>
      <c r="AO371" s="35"/>
      <c r="AP371" s="35"/>
      <c r="AQ371" s="35"/>
      <c r="AR371" s="35"/>
      <c r="AS371" s="35"/>
      <c r="AT371" s="35"/>
      <c r="AU371" s="35"/>
      <c r="AV371" s="35"/>
      <c r="AW371" s="35"/>
      <c r="AX371" s="35"/>
      <c r="AY371" s="35"/>
      <c r="AZ371" s="35"/>
      <c r="BA371" s="35"/>
      <c r="BB371" s="35"/>
      <c r="BC371" s="35"/>
      <c r="BD371" s="35"/>
      <c r="BE371" s="35"/>
      <c r="BF371" s="35"/>
      <c r="BG371" s="35"/>
      <c r="BH371" s="35"/>
      <c r="BI371" s="35"/>
      <c r="BJ371" s="35"/>
      <c r="BK371" s="35"/>
      <c r="BL371" s="35"/>
      <c r="BM371" s="35"/>
      <c r="BN371" s="35"/>
      <c r="BO371" s="35"/>
      <c r="BP371" s="35"/>
      <c r="BQ371" s="35"/>
    </row>
    <row r="372" spans="2:69" ht="15.75" customHeight="1">
      <c r="B372" s="35"/>
      <c r="C372" s="35"/>
      <c r="D372" s="35"/>
      <c r="E372" s="35"/>
      <c r="F372" s="35"/>
      <c r="G372" s="35"/>
      <c r="H372" s="35"/>
      <c r="I372" s="35"/>
      <c r="J372" s="35"/>
      <c r="K372" s="66"/>
      <c r="L372" s="35"/>
      <c r="M372" s="35"/>
      <c r="N372" s="35"/>
      <c r="O372" s="35"/>
      <c r="P372" s="35"/>
      <c r="Q372" s="35"/>
      <c r="R372" s="35"/>
      <c r="S372" s="71"/>
      <c r="T372" s="71"/>
      <c r="U372" s="71"/>
      <c r="V372" s="71"/>
      <c r="W372" s="71"/>
      <c r="X372" s="35"/>
      <c r="Y372" s="35"/>
      <c r="Z372" s="35"/>
      <c r="AA372" s="35"/>
      <c r="AB372" s="35"/>
      <c r="AC372" s="35"/>
      <c r="AD372" s="35"/>
      <c r="AE372" s="35"/>
      <c r="AF372" s="35"/>
      <c r="AG372" s="35"/>
      <c r="AH372" s="35"/>
      <c r="AI372" s="35"/>
      <c r="AJ372" s="35"/>
      <c r="AK372" s="35"/>
      <c r="AL372" s="35"/>
      <c r="AM372" s="35"/>
      <c r="AN372" s="35"/>
      <c r="AO372" s="35"/>
      <c r="AP372" s="35"/>
      <c r="AQ372" s="35"/>
      <c r="AR372" s="35"/>
      <c r="AS372" s="35"/>
      <c r="AT372" s="35"/>
      <c r="AU372" s="35"/>
      <c r="AV372" s="35"/>
      <c r="AW372" s="35"/>
      <c r="AX372" s="35"/>
      <c r="AY372" s="35"/>
      <c r="AZ372" s="35"/>
      <c r="BA372" s="35"/>
      <c r="BB372" s="35"/>
      <c r="BC372" s="35"/>
      <c r="BD372" s="35"/>
      <c r="BE372" s="35"/>
      <c r="BF372" s="35"/>
      <c r="BG372" s="35"/>
      <c r="BH372" s="35"/>
      <c r="BI372" s="35"/>
      <c r="BJ372" s="35"/>
      <c r="BK372" s="35"/>
      <c r="BL372" s="35"/>
      <c r="BM372" s="35"/>
      <c r="BN372" s="35"/>
      <c r="BO372" s="35"/>
      <c r="BP372" s="35"/>
      <c r="BQ372" s="35"/>
    </row>
    <row r="373" spans="2:69" ht="15.75" customHeight="1">
      <c r="B373" s="35"/>
      <c r="C373" s="35"/>
      <c r="D373" s="35"/>
      <c r="E373" s="35"/>
      <c r="F373" s="35"/>
      <c r="G373" s="35"/>
      <c r="H373" s="35"/>
      <c r="I373" s="35"/>
      <c r="J373" s="35"/>
      <c r="K373" s="66"/>
      <c r="L373" s="35"/>
      <c r="M373" s="35"/>
      <c r="N373" s="35"/>
      <c r="O373" s="35"/>
      <c r="P373" s="35"/>
      <c r="Q373" s="35"/>
      <c r="R373" s="35"/>
      <c r="S373" s="71"/>
      <c r="T373" s="71"/>
      <c r="U373" s="71"/>
      <c r="V373" s="71"/>
      <c r="W373" s="71"/>
      <c r="X373" s="35"/>
      <c r="Y373" s="35"/>
      <c r="Z373" s="35"/>
      <c r="AA373" s="35"/>
      <c r="AB373" s="35"/>
      <c r="AC373" s="35"/>
      <c r="AD373" s="35"/>
      <c r="AE373" s="35"/>
      <c r="AF373" s="35"/>
      <c r="AG373" s="35"/>
      <c r="AH373" s="35"/>
      <c r="AI373" s="35"/>
      <c r="AJ373" s="35"/>
      <c r="AK373" s="35"/>
      <c r="AL373" s="35"/>
      <c r="AM373" s="35"/>
      <c r="AN373" s="35"/>
      <c r="AO373" s="35"/>
      <c r="AP373" s="35"/>
      <c r="AQ373" s="35"/>
      <c r="AR373" s="35"/>
      <c r="AS373" s="35"/>
      <c r="AT373" s="35"/>
      <c r="AU373" s="35"/>
      <c r="AV373" s="35"/>
      <c r="AW373" s="35"/>
      <c r="AX373" s="35"/>
      <c r="AY373" s="35"/>
      <c r="AZ373" s="35"/>
      <c r="BA373" s="35"/>
      <c r="BB373" s="35"/>
      <c r="BC373" s="35"/>
      <c r="BD373" s="35"/>
      <c r="BE373" s="35"/>
      <c r="BF373" s="35"/>
      <c r="BG373" s="35"/>
      <c r="BH373" s="35"/>
      <c r="BI373" s="35"/>
      <c r="BJ373" s="35"/>
      <c r="BK373" s="35"/>
      <c r="BL373" s="35"/>
      <c r="BM373" s="35"/>
      <c r="BN373" s="35"/>
      <c r="BO373" s="35"/>
      <c r="BP373" s="35"/>
      <c r="BQ373" s="35"/>
    </row>
    <row r="374" spans="2:69" ht="15.75" customHeight="1">
      <c r="B374" s="35"/>
      <c r="C374" s="35"/>
      <c r="D374" s="35"/>
      <c r="E374" s="35"/>
      <c r="F374" s="35"/>
      <c r="G374" s="35"/>
      <c r="H374" s="35"/>
      <c r="I374" s="35"/>
      <c r="J374" s="35"/>
      <c r="K374" s="66"/>
      <c r="L374" s="35"/>
      <c r="M374" s="35"/>
      <c r="N374" s="35"/>
      <c r="O374" s="35"/>
      <c r="P374" s="35"/>
      <c r="Q374" s="35"/>
      <c r="R374" s="35"/>
      <c r="S374" s="71"/>
      <c r="T374" s="71"/>
      <c r="U374" s="71"/>
      <c r="V374" s="71"/>
      <c r="W374" s="71"/>
      <c r="X374" s="35"/>
      <c r="Y374" s="35"/>
      <c r="Z374" s="35"/>
      <c r="AA374" s="35"/>
      <c r="AB374" s="35"/>
      <c r="AC374" s="35"/>
      <c r="AD374" s="35"/>
      <c r="AE374" s="35"/>
      <c r="AF374" s="35"/>
      <c r="AG374" s="35"/>
      <c r="AH374" s="35"/>
      <c r="AI374" s="35"/>
      <c r="AJ374" s="35"/>
      <c r="AK374" s="35"/>
      <c r="AL374" s="35"/>
      <c r="AM374" s="35"/>
      <c r="AN374" s="35"/>
      <c r="AO374" s="35"/>
      <c r="AP374" s="35"/>
      <c r="AQ374" s="35"/>
      <c r="AR374" s="35"/>
      <c r="AS374" s="35"/>
      <c r="AT374" s="35"/>
      <c r="AU374" s="35"/>
      <c r="AV374" s="35"/>
      <c r="AW374" s="35"/>
      <c r="AX374" s="35"/>
      <c r="AY374" s="35"/>
      <c r="AZ374" s="35"/>
      <c r="BA374" s="35"/>
      <c r="BB374" s="35"/>
      <c r="BC374" s="35"/>
      <c r="BD374" s="35"/>
      <c r="BE374" s="35"/>
      <c r="BF374" s="35"/>
      <c r="BG374" s="35"/>
      <c r="BH374" s="35"/>
      <c r="BI374" s="35"/>
      <c r="BJ374" s="35"/>
      <c r="BK374" s="35"/>
      <c r="BL374" s="35"/>
      <c r="BM374" s="35"/>
      <c r="BN374" s="35"/>
      <c r="BO374" s="35"/>
      <c r="BP374" s="35"/>
      <c r="BQ374" s="35"/>
    </row>
    <row r="375" spans="2:69" ht="15.75" customHeight="1">
      <c r="B375" s="35"/>
      <c r="C375" s="35"/>
      <c r="D375" s="35"/>
      <c r="E375" s="35"/>
      <c r="F375" s="35"/>
      <c r="G375" s="35"/>
      <c r="H375" s="35"/>
      <c r="I375" s="35"/>
      <c r="J375" s="35"/>
      <c r="K375" s="66"/>
      <c r="L375" s="35"/>
      <c r="M375" s="35"/>
      <c r="N375" s="35"/>
      <c r="O375" s="35"/>
      <c r="P375" s="35"/>
      <c r="Q375" s="35"/>
      <c r="R375" s="35"/>
      <c r="S375" s="71"/>
      <c r="T375" s="71"/>
      <c r="U375" s="71"/>
      <c r="V375" s="71"/>
      <c r="W375" s="71"/>
      <c r="X375" s="35"/>
      <c r="Y375" s="35"/>
      <c r="Z375" s="35"/>
      <c r="AA375" s="35"/>
      <c r="AB375" s="35"/>
      <c r="AC375" s="35"/>
      <c r="AD375" s="35"/>
      <c r="AE375" s="35"/>
      <c r="AF375" s="35"/>
      <c r="AG375" s="35"/>
      <c r="AH375" s="35"/>
      <c r="AI375" s="35"/>
      <c r="AJ375" s="35"/>
      <c r="AK375" s="35"/>
      <c r="AL375" s="35"/>
      <c r="AM375" s="35"/>
      <c r="AN375" s="35"/>
      <c r="AO375" s="35"/>
      <c r="AP375" s="35"/>
      <c r="AQ375" s="35"/>
      <c r="AR375" s="35"/>
      <c r="AS375" s="35"/>
      <c r="AT375" s="35"/>
      <c r="AU375" s="35"/>
      <c r="AV375" s="35"/>
      <c r="AW375" s="35"/>
      <c r="AX375" s="35"/>
      <c r="AY375" s="35"/>
      <c r="AZ375" s="35"/>
      <c r="BA375" s="35"/>
      <c r="BB375" s="35"/>
      <c r="BC375" s="35"/>
      <c r="BD375" s="35"/>
      <c r="BE375" s="35"/>
      <c r="BF375" s="35"/>
      <c r="BG375" s="35"/>
      <c r="BH375" s="35"/>
      <c r="BI375" s="35"/>
      <c r="BJ375" s="35"/>
      <c r="BK375" s="35"/>
      <c r="BL375" s="35"/>
      <c r="BM375" s="35"/>
      <c r="BN375" s="35"/>
      <c r="BO375" s="35"/>
      <c r="BP375" s="35"/>
      <c r="BQ375" s="35"/>
    </row>
    <row r="376" spans="2:69" ht="15.75" customHeight="1">
      <c r="B376" s="35"/>
      <c r="C376" s="35"/>
      <c r="D376" s="35"/>
      <c r="E376" s="35"/>
      <c r="F376" s="35"/>
      <c r="G376" s="35"/>
      <c r="H376" s="35"/>
      <c r="I376" s="35"/>
      <c r="J376" s="35"/>
      <c r="K376" s="66"/>
      <c r="L376" s="35"/>
      <c r="M376" s="35"/>
      <c r="N376" s="35"/>
      <c r="O376" s="35"/>
      <c r="P376" s="35"/>
      <c r="Q376" s="35"/>
      <c r="R376" s="35"/>
      <c r="S376" s="71"/>
      <c r="T376" s="71"/>
      <c r="U376" s="71"/>
      <c r="V376" s="71"/>
      <c r="W376" s="71"/>
      <c r="X376" s="35"/>
      <c r="Y376" s="35"/>
      <c r="Z376" s="35"/>
      <c r="AA376" s="35"/>
      <c r="AB376" s="35"/>
      <c r="AC376" s="35"/>
      <c r="AD376" s="35"/>
      <c r="AE376" s="35"/>
      <c r="AF376" s="35"/>
      <c r="AG376" s="35"/>
      <c r="AH376" s="35"/>
      <c r="AI376" s="35"/>
      <c r="AJ376" s="35"/>
      <c r="AK376" s="35"/>
      <c r="AL376" s="35"/>
      <c r="AM376" s="35"/>
      <c r="AN376" s="35"/>
      <c r="AO376" s="35"/>
      <c r="AP376" s="35"/>
      <c r="AQ376" s="35"/>
      <c r="AR376" s="35"/>
      <c r="AS376" s="35"/>
      <c r="AT376" s="35"/>
      <c r="AU376" s="35"/>
      <c r="AV376" s="35"/>
      <c r="AW376" s="35"/>
      <c r="AX376" s="35"/>
      <c r="AY376" s="35"/>
      <c r="AZ376" s="35"/>
      <c r="BA376" s="35"/>
      <c r="BB376" s="35"/>
      <c r="BC376" s="35"/>
      <c r="BD376" s="35"/>
      <c r="BE376" s="35"/>
      <c r="BF376" s="35"/>
      <c r="BG376" s="35"/>
      <c r="BH376" s="35"/>
      <c r="BI376" s="35"/>
      <c r="BJ376" s="35"/>
      <c r="BK376" s="35"/>
      <c r="BL376" s="35"/>
      <c r="BM376" s="35"/>
      <c r="BN376" s="35"/>
      <c r="BO376" s="35"/>
      <c r="BP376" s="35"/>
      <c r="BQ376" s="35"/>
    </row>
    <row r="377" spans="2:69" ht="15.75" customHeight="1">
      <c r="B377" s="35"/>
      <c r="C377" s="35"/>
      <c r="D377" s="35"/>
      <c r="E377" s="35"/>
      <c r="F377" s="35"/>
      <c r="G377" s="35"/>
      <c r="H377" s="35"/>
      <c r="I377" s="35"/>
      <c r="J377" s="35"/>
      <c r="K377" s="66"/>
      <c r="L377" s="35"/>
      <c r="M377" s="35"/>
      <c r="N377" s="35"/>
      <c r="O377" s="35"/>
      <c r="P377" s="35"/>
      <c r="Q377" s="35"/>
      <c r="R377" s="35"/>
      <c r="S377" s="71"/>
      <c r="T377" s="71"/>
      <c r="U377" s="71"/>
      <c r="V377" s="71"/>
      <c r="W377" s="71"/>
      <c r="X377" s="35"/>
      <c r="Y377" s="35"/>
      <c r="Z377" s="35"/>
      <c r="AA377" s="35"/>
      <c r="AB377" s="35"/>
      <c r="AC377" s="35"/>
      <c r="AD377" s="35"/>
      <c r="AE377" s="35"/>
      <c r="AF377" s="35"/>
      <c r="AG377" s="35"/>
      <c r="AH377" s="35"/>
      <c r="AI377" s="35"/>
      <c r="AJ377" s="35"/>
      <c r="AK377" s="35"/>
      <c r="AL377" s="35"/>
      <c r="AM377" s="35"/>
      <c r="AN377" s="35"/>
      <c r="AO377" s="35"/>
      <c r="AP377" s="35"/>
      <c r="AQ377" s="35"/>
      <c r="AR377" s="35"/>
      <c r="AS377" s="35"/>
      <c r="AT377" s="35"/>
      <c r="AU377" s="35"/>
      <c r="AV377" s="35"/>
      <c r="AW377" s="35"/>
      <c r="AX377" s="35"/>
      <c r="AY377" s="35"/>
      <c r="AZ377" s="35"/>
      <c r="BA377" s="35"/>
      <c r="BB377" s="35"/>
      <c r="BC377" s="35"/>
      <c r="BD377" s="35"/>
      <c r="BE377" s="35"/>
      <c r="BF377" s="35"/>
      <c r="BG377" s="35"/>
      <c r="BH377" s="35"/>
      <c r="BI377" s="35"/>
      <c r="BJ377" s="35"/>
      <c r="BK377" s="35"/>
      <c r="BL377" s="35"/>
      <c r="BM377" s="35"/>
      <c r="BN377" s="35"/>
      <c r="BO377" s="35"/>
      <c r="BP377" s="35"/>
      <c r="BQ377" s="35"/>
    </row>
    <row r="378" spans="2:69" ht="15.75" customHeight="1">
      <c r="B378" s="35"/>
      <c r="C378" s="35"/>
      <c r="D378" s="35"/>
      <c r="E378" s="35"/>
      <c r="F378" s="35"/>
      <c r="G378" s="35"/>
      <c r="H378" s="35"/>
      <c r="I378" s="35"/>
      <c r="J378" s="35"/>
      <c r="K378" s="66"/>
      <c r="L378" s="35"/>
      <c r="M378" s="35"/>
      <c r="N378" s="35"/>
      <c r="O378" s="35"/>
      <c r="P378" s="35"/>
      <c r="Q378" s="35"/>
      <c r="R378" s="35"/>
      <c r="S378" s="71"/>
      <c r="T378" s="71"/>
      <c r="U378" s="71"/>
      <c r="V378" s="71"/>
      <c r="W378" s="71"/>
      <c r="X378" s="35"/>
      <c r="Y378" s="35"/>
      <c r="Z378" s="35"/>
      <c r="AA378" s="35"/>
      <c r="AB378" s="35"/>
      <c r="AC378" s="35"/>
      <c r="AD378" s="35"/>
      <c r="AE378" s="35"/>
      <c r="AF378" s="35"/>
      <c r="AG378" s="35"/>
      <c r="AH378" s="35"/>
      <c r="AI378" s="35"/>
      <c r="AJ378" s="35"/>
      <c r="AK378" s="35"/>
      <c r="AL378" s="35"/>
      <c r="AM378" s="35"/>
      <c r="AN378" s="35"/>
      <c r="AO378" s="35"/>
      <c r="AP378" s="35"/>
      <c r="AQ378" s="35"/>
      <c r="AR378" s="35"/>
      <c r="AS378" s="35"/>
      <c r="AT378" s="35"/>
      <c r="AU378" s="35"/>
      <c r="AV378" s="35"/>
      <c r="AW378" s="35"/>
      <c r="AX378" s="35"/>
      <c r="AY378" s="35"/>
      <c r="AZ378" s="35"/>
      <c r="BA378" s="35"/>
      <c r="BB378" s="35"/>
      <c r="BC378" s="35"/>
      <c r="BD378" s="35"/>
      <c r="BE378" s="35"/>
      <c r="BF378" s="35"/>
      <c r="BG378" s="35"/>
      <c r="BH378" s="35"/>
      <c r="BI378" s="35"/>
      <c r="BJ378" s="35"/>
      <c r="BK378" s="35"/>
      <c r="BL378" s="35"/>
      <c r="BM378" s="35"/>
      <c r="BN378" s="35"/>
      <c r="BO378" s="35"/>
      <c r="BP378" s="35"/>
      <c r="BQ378" s="35"/>
    </row>
    <row r="379" spans="2:69" ht="15.75" customHeight="1">
      <c r="B379" s="35"/>
      <c r="C379" s="35"/>
      <c r="D379" s="35"/>
      <c r="E379" s="35"/>
      <c r="F379" s="35"/>
      <c r="G379" s="35"/>
      <c r="H379" s="35"/>
      <c r="I379" s="35"/>
      <c r="J379" s="35"/>
      <c r="K379" s="66"/>
      <c r="L379" s="35"/>
      <c r="M379" s="35"/>
      <c r="N379" s="35"/>
      <c r="O379" s="35"/>
      <c r="P379" s="35"/>
      <c r="Q379" s="35"/>
      <c r="R379" s="35"/>
      <c r="S379" s="71"/>
      <c r="T379" s="71"/>
      <c r="U379" s="71"/>
      <c r="V379" s="71"/>
      <c r="W379" s="71"/>
      <c r="X379" s="35"/>
      <c r="Y379" s="35"/>
      <c r="Z379" s="35"/>
      <c r="AA379" s="35"/>
      <c r="AB379" s="35"/>
      <c r="AC379" s="35"/>
      <c r="AD379" s="35"/>
      <c r="AE379" s="35"/>
      <c r="AF379" s="35"/>
      <c r="AG379" s="35"/>
      <c r="AH379" s="35"/>
      <c r="AI379" s="35"/>
      <c r="AJ379" s="35"/>
      <c r="AK379" s="35"/>
      <c r="AL379" s="35"/>
      <c r="AM379" s="35"/>
      <c r="AN379" s="35"/>
      <c r="AO379" s="35"/>
      <c r="AP379" s="35"/>
      <c r="AQ379" s="35"/>
      <c r="AR379" s="35"/>
      <c r="AS379" s="35"/>
      <c r="AT379" s="35"/>
      <c r="AU379" s="35"/>
      <c r="AV379" s="35"/>
      <c r="AW379" s="35"/>
      <c r="AX379" s="35"/>
      <c r="AY379" s="35"/>
      <c r="AZ379" s="35"/>
      <c r="BA379" s="35"/>
      <c r="BB379" s="35"/>
      <c r="BC379" s="35"/>
      <c r="BD379" s="35"/>
      <c r="BE379" s="35"/>
      <c r="BF379" s="35"/>
      <c r="BG379" s="35"/>
      <c r="BH379" s="35"/>
      <c r="BI379" s="35"/>
      <c r="BJ379" s="35"/>
      <c r="BK379" s="35"/>
      <c r="BL379" s="35"/>
      <c r="BM379" s="35"/>
      <c r="BN379" s="35"/>
      <c r="BO379" s="35"/>
      <c r="BP379" s="35"/>
      <c r="BQ379" s="35"/>
    </row>
    <row r="380" spans="2:69" ht="15.75" customHeight="1">
      <c r="B380" s="35"/>
      <c r="C380" s="35"/>
      <c r="D380" s="35"/>
      <c r="E380" s="35"/>
      <c r="F380" s="35"/>
      <c r="G380" s="35"/>
      <c r="H380" s="35"/>
      <c r="I380" s="35"/>
      <c r="J380" s="35"/>
      <c r="K380" s="66"/>
      <c r="L380" s="35"/>
      <c r="M380" s="35"/>
      <c r="N380" s="35"/>
      <c r="O380" s="35"/>
      <c r="P380" s="35"/>
      <c r="Q380" s="35"/>
      <c r="R380" s="35"/>
      <c r="S380" s="71"/>
      <c r="T380" s="71"/>
      <c r="U380" s="71"/>
      <c r="V380" s="71"/>
      <c r="W380" s="71"/>
      <c r="X380" s="35"/>
      <c r="Y380" s="35"/>
      <c r="Z380" s="35"/>
      <c r="AA380" s="35"/>
      <c r="AB380" s="35"/>
      <c r="AC380" s="35"/>
      <c r="AD380" s="35"/>
      <c r="AE380" s="35"/>
      <c r="AF380" s="35"/>
      <c r="AG380" s="35"/>
      <c r="AH380" s="35"/>
      <c r="AI380" s="35"/>
      <c r="AJ380" s="35"/>
      <c r="AK380" s="35"/>
      <c r="AL380" s="35"/>
      <c r="AM380" s="35"/>
      <c r="AN380" s="35"/>
      <c r="AO380" s="35"/>
      <c r="AP380" s="35"/>
      <c r="AQ380" s="35"/>
      <c r="AR380" s="35"/>
      <c r="AS380" s="35"/>
      <c r="AT380" s="35"/>
      <c r="AU380" s="35"/>
      <c r="AV380" s="35"/>
      <c r="AW380" s="35"/>
      <c r="AX380" s="35"/>
      <c r="AY380" s="35"/>
      <c r="AZ380" s="35"/>
      <c r="BA380" s="35"/>
      <c r="BB380" s="35"/>
      <c r="BC380" s="35"/>
      <c r="BD380" s="35"/>
      <c r="BE380" s="35"/>
      <c r="BF380" s="35"/>
      <c r="BG380" s="35"/>
      <c r="BH380" s="35"/>
      <c r="BI380" s="35"/>
      <c r="BJ380" s="35"/>
      <c r="BK380" s="35"/>
      <c r="BL380" s="35"/>
      <c r="BM380" s="35"/>
      <c r="BN380" s="35"/>
      <c r="BO380" s="35"/>
      <c r="BP380" s="35"/>
      <c r="BQ380" s="35"/>
    </row>
    <row r="381" spans="2:69" ht="15.75" customHeight="1">
      <c r="B381" s="35"/>
      <c r="C381" s="35"/>
      <c r="D381" s="35"/>
      <c r="E381" s="35"/>
      <c r="F381" s="35"/>
      <c r="G381" s="35"/>
      <c r="H381" s="35"/>
      <c r="I381" s="35"/>
      <c r="J381" s="35"/>
      <c r="K381" s="66"/>
      <c r="L381" s="35"/>
      <c r="M381" s="35"/>
      <c r="N381" s="35"/>
      <c r="O381" s="35"/>
      <c r="P381" s="35"/>
      <c r="Q381" s="35"/>
      <c r="R381" s="35"/>
      <c r="S381" s="71"/>
      <c r="T381" s="71"/>
      <c r="U381" s="71"/>
      <c r="V381" s="71"/>
      <c r="W381" s="71"/>
      <c r="X381" s="35"/>
      <c r="Y381" s="35"/>
      <c r="Z381" s="35"/>
      <c r="AA381" s="35"/>
      <c r="AB381" s="35"/>
      <c r="AC381" s="35"/>
      <c r="AD381" s="35"/>
      <c r="AE381" s="35"/>
      <c r="AF381" s="35"/>
      <c r="AG381" s="35"/>
      <c r="AH381" s="35"/>
      <c r="AI381" s="35"/>
      <c r="AJ381" s="35"/>
      <c r="AK381" s="35"/>
      <c r="AL381" s="35"/>
      <c r="AM381" s="35"/>
      <c r="AN381" s="35"/>
      <c r="AO381" s="35"/>
      <c r="AP381" s="35"/>
      <c r="AQ381" s="35"/>
      <c r="AR381" s="35"/>
      <c r="AS381" s="35"/>
      <c r="AT381" s="35"/>
      <c r="AU381" s="35"/>
      <c r="AV381" s="35"/>
      <c r="AW381" s="35"/>
      <c r="AX381" s="35"/>
      <c r="AY381" s="35"/>
      <c r="AZ381" s="35"/>
      <c r="BA381" s="35"/>
      <c r="BB381" s="35"/>
      <c r="BC381" s="35"/>
      <c r="BD381" s="35"/>
      <c r="BE381" s="35"/>
      <c r="BF381" s="35"/>
      <c r="BG381" s="35"/>
      <c r="BH381" s="35"/>
      <c r="BI381" s="35"/>
      <c r="BJ381" s="35"/>
      <c r="BK381" s="35"/>
      <c r="BL381" s="35"/>
      <c r="BM381" s="35"/>
      <c r="BN381" s="35"/>
      <c r="BO381" s="35"/>
      <c r="BP381" s="35"/>
      <c r="BQ381" s="35"/>
    </row>
    <row r="382" spans="2:69" ht="15.75" customHeight="1">
      <c r="B382" s="35"/>
      <c r="C382" s="35"/>
      <c r="D382" s="35"/>
      <c r="E382" s="35"/>
      <c r="F382" s="35"/>
      <c r="G382" s="35"/>
      <c r="H382" s="35"/>
      <c r="I382" s="35"/>
      <c r="J382" s="35"/>
      <c r="K382" s="66"/>
      <c r="L382" s="35"/>
      <c r="M382" s="35"/>
      <c r="N382" s="35"/>
      <c r="O382" s="35"/>
      <c r="P382" s="35"/>
      <c r="Q382" s="35"/>
      <c r="R382" s="35"/>
      <c r="S382" s="71"/>
      <c r="T382" s="71"/>
      <c r="U382" s="71"/>
      <c r="V382" s="71"/>
      <c r="W382" s="71"/>
      <c r="X382" s="35"/>
      <c r="Y382" s="35"/>
      <c r="Z382" s="35"/>
      <c r="AA382" s="35"/>
      <c r="AB382" s="35"/>
      <c r="AC382" s="35"/>
      <c r="AD382" s="35"/>
      <c r="AE382" s="35"/>
      <c r="AF382" s="35"/>
      <c r="AG382" s="35"/>
      <c r="AH382" s="35"/>
      <c r="AI382" s="35"/>
      <c r="AJ382" s="35"/>
      <c r="AK382" s="35"/>
      <c r="AL382" s="35"/>
      <c r="AM382" s="35"/>
      <c r="AN382" s="35"/>
      <c r="AO382" s="35"/>
      <c r="AP382" s="35"/>
      <c r="AQ382" s="35"/>
      <c r="AR382" s="35"/>
      <c r="AS382" s="35"/>
      <c r="AT382" s="35"/>
      <c r="AU382" s="35"/>
      <c r="AV382" s="35"/>
      <c r="AW382" s="35"/>
      <c r="AX382" s="35"/>
      <c r="AY382" s="35"/>
      <c r="AZ382" s="35"/>
      <c r="BA382" s="35"/>
      <c r="BB382" s="35"/>
      <c r="BC382" s="35"/>
      <c r="BD382" s="35"/>
      <c r="BE382" s="35"/>
      <c r="BF382" s="35"/>
      <c r="BG382" s="35"/>
      <c r="BH382" s="35"/>
      <c r="BI382" s="35"/>
      <c r="BJ382" s="35"/>
      <c r="BK382" s="35"/>
      <c r="BL382" s="35"/>
      <c r="BM382" s="35"/>
      <c r="BN382" s="35"/>
      <c r="BO382" s="35"/>
      <c r="BP382" s="35"/>
      <c r="BQ382" s="35"/>
    </row>
    <row r="383" spans="2:69" ht="15.75" customHeight="1">
      <c r="B383" s="35"/>
      <c r="C383" s="35"/>
      <c r="D383" s="35"/>
      <c r="E383" s="35"/>
      <c r="F383" s="35"/>
      <c r="G383" s="35"/>
      <c r="H383" s="35"/>
      <c r="I383" s="35"/>
      <c r="J383" s="35"/>
      <c r="K383" s="66"/>
      <c r="L383" s="35"/>
      <c r="M383" s="35"/>
      <c r="N383" s="35"/>
      <c r="O383" s="35"/>
      <c r="P383" s="35"/>
      <c r="Q383" s="35"/>
      <c r="R383" s="35"/>
      <c r="S383" s="71"/>
      <c r="T383" s="71"/>
      <c r="U383" s="71"/>
      <c r="V383" s="71"/>
      <c r="W383" s="71"/>
      <c r="X383" s="35"/>
      <c r="Y383" s="35"/>
      <c r="Z383" s="35"/>
      <c r="AA383" s="35"/>
      <c r="AB383" s="35"/>
      <c r="AC383" s="35"/>
      <c r="AD383" s="35"/>
      <c r="AE383" s="35"/>
      <c r="AF383" s="35"/>
      <c r="AG383" s="35"/>
      <c r="AH383" s="35"/>
      <c r="AI383" s="35"/>
      <c r="AJ383" s="35"/>
      <c r="AK383" s="35"/>
      <c r="AL383" s="35"/>
      <c r="AM383" s="35"/>
      <c r="AN383" s="35"/>
      <c r="AO383" s="35"/>
      <c r="AP383" s="35"/>
      <c r="AQ383" s="35"/>
      <c r="AR383" s="35"/>
      <c r="AS383" s="35"/>
      <c r="AT383" s="35"/>
      <c r="AU383" s="35"/>
      <c r="AV383" s="35"/>
      <c r="AW383" s="35"/>
      <c r="AX383" s="35"/>
      <c r="AY383" s="35"/>
      <c r="AZ383" s="35"/>
      <c r="BA383" s="35"/>
      <c r="BB383" s="35"/>
      <c r="BC383" s="35"/>
      <c r="BD383" s="35"/>
      <c r="BE383" s="35"/>
      <c r="BF383" s="35"/>
      <c r="BG383" s="35"/>
      <c r="BH383" s="35"/>
      <c r="BI383" s="35"/>
      <c r="BJ383" s="35"/>
      <c r="BK383" s="35"/>
      <c r="BL383" s="35"/>
      <c r="BM383" s="35"/>
      <c r="BN383" s="35"/>
      <c r="BO383" s="35"/>
      <c r="BP383" s="35"/>
      <c r="BQ383" s="35"/>
    </row>
    <row r="384" spans="2:69" ht="15.75" customHeight="1">
      <c r="B384" s="35"/>
      <c r="C384" s="35"/>
      <c r="D384" s="35"/>
      <c r="E384" s="35"/>
      <c r="F384" s="35"/>
      <c r="G384" s="35"/>
      <c r="H384" s="35"/>
      <c r="I384" s="35"/>
      <c r="J384" s="35"/>
      <c r="K384" s="66"/>
      <c r="L384" s="35"/>
      <c r="M384" s="35"/>
      <c r="N384" s="35"/>
      <c r="O384" s="35"/>
      <c r="P384" s="35"/>
      <c r="Q384" s="35"/>
      <c r="R384" s="35"/>
      <c r="S384" s="71"/>
      <c r="T384" s="71"/>
      <c r="U384" s="71"/>
      <c r="V384" s="71"/>
      <c r="W384" s="71"/>
      <c r="X384" s="35"/>
      <c r="Y384" s="35"/>
      <c r="Z384" s="35"/>
      <c r="AA384" s="35"/>
      <c r="AB384" s="35"/>
      <c r="AC384" s="35"/>
      <c r="AD384" s="35"/>
      <c r="AE384" s="35"/>
      <c r="AF384" s="35"/>
      <c r="AG384" s="35"/>
      <c r="AH384" s="35"/>
      <c r="AI384" s="35"/>
      <c r="AJ384" s="35"/>
      <c r="AK384" s="35"/>
      <c r="AL384" s="35"/>
      <c r="AM384" s="35"/>
      <c r="AN384" s="35"/>
      <c r="AO384" s="35"/>
      <c r="AP384" s="35"/>
      <c r="AQ384" s="35"/>
      <c r="AR384" s="35"/>
      <c r="AS384" s="35"/>
      <c r="AT384" s="35"/>
      <c r="AU384" s="35"/>
      <c r="AV384" s="35"/>
      <c r="AW384" s="35"/>
      <c r="AX384" s="35"/>
      <c r="AY384" s="35"/>
      <c r="AZ384" s="35"/>
      <c r="BA384" s="35"/>
      <c r="BB384" s="35"/>
      <c r="BC384" s="35"/>
      <c r="BD384" s="35"/>
      <c r="BE384" s="35"/>
      <c r="BF384" s="35"/>
      <c r="BG384" s="35"/>
      <c r="BH384" s="35"/>
      <c r="BI384" s="35"/>
      <c r="BJ384" s="35"/>
      <c r="BK384" s="35"/>
      <c r="BL384" s="35"/>
      <c r="BM384" s="35"/>
      <c r="BN384" s="35"/>
      <c r="BO384" s="35"/>
      <c r="BP384" s="35"/>
      <c r="BQ384" s="35"/>
    </row>
    <row r="385" spans="2:69" ht="15.75" customHeight="1">
      <c r="B385" s="35"/>
      <c r="C385" s="35"/>
      <c r="D385" s="35"/>
      <c r="E385" s="35"/>
      <c r="F385" s="35"/>
      <c r="G385" s="35"/>
      <c r="H385" s="35"/>
      <c r="I385" s="35"/>
      <c r="J385" s="35"/>
      <c r="K385" s="66"/>
      <c r="L385" s="35"/>
      <c r="M385" s="35"/>
      <c r="N385" s="35"/>
      <c r="O385" s="35"/>
      <c r="P385" s="35"/>
      <c r="Q385" s="35"/>
      <c r="R385" s="35"/>
      <c r="S385" s="71"/>
      <c r="T385" s="71"/>
      <c r="U385" s="71"/>
      <c r="V385" s="71"/>
      <c r="W385" s="71"/>
      <c r="X385" s="35"/>
      <c r="Y385" s="35"/>
      <c r="Z385" s="35"/>
      <c r="AA385" s="35"/>
      <c r="AB385" s="35"/>
      <c r="AC385" s="35"/>
      <c r="AD385" s="35"/>
      <c r="AE385" s="35"/>
      <c r="AF385" s="35"/>
      <c r="AG385" s="35"/>
      <c r="AH385" s="35"/>
      <c r="AI385" s="35"/>
      <c r="AJ385" s="35"/>
      <c r="AK385" s="35"/>
      <c r="AL385" s="35"/>
      <c r="AM385" s="35"/>
      <c r="AN385" s="35"/>
      <c r="AO385" s="35"/>
      <c r="AP385" s="35"/>
      <c r="AQ385" s="35"/>
      <c r="AR385" s="35"/>
      <c r="AS385" s="35"/>
      <c r="AT385" s="35"/>
      <c r="AU385" s="35"/>
      <c r="AV385" s="35"/>
      <c r="AW385" s="35"/>
      <c r="AX385" s="35"/>
      <c r="AY385" s="35"/>
      <c r="AZ385" s="35"/>
      <c r="BA385" s="35"/>
      <c r="BB385" s="35"/>
      <c r="BC385" s="35"/>
      <c r="BD385" s="35"/>
      <c r="BE385" s="35"/>
      <c r="BF385" s="35"/>
      <c r="BG385" s="35"/>
      <c r="BH385" s="35"/>
      <c r="BI385" s="35"/>
      <c r="BJ385" s="35"/>
      <c r="BK385" s="35"/>
      <c r="BL385" s="35"/>
      <c r="BM385" s="35"/>
      <c r="BN385" s="35"/>
      <c r="BO385" s="35"/>
      <c r="BP385" s="35"/>
      <c r="BQ385" s="35"/>
    </row>
    <row r="386" spans="2:69" ht="15.75" customHeight="1">
      <c r="B386" s="35"/>
      <c r="C386" s="35"/>
      <c r="D386" s="35"/>
      <c r="E386" s="35"/>
      <c r="F386" s="35"/>
      <c r="G386" s="35"/>
      <c r="H386" s="35"/>
      <c r="I386" s="35"/>
      <c r="J386" s="35"/>
      <c r="K386" s="66"/>
      <c r="L386" s="35"/>
      <c r="M386" s="35"/>
      <c r="N386" s="35"/>
      <c r="O386" s="35"/>
      <c r="P386" s="35"/>
      <c r="Q386" s="35"/>
      <c r="R386" s="35"/>
      <c r="S386" s="71"/>
      <c r="T386" s="71"/>
      <c r="U386" s="71"/>
      <c r="V386" s="71"/>
      <c r="W386" s="71"/>
      <c r="X386" s="35"/>
      <c r="Y386" s="35"/>
      <c r="Z386" s="35"/>
      <c r="AA386" s="35"/>
      <c r="AB386" s="35"/>
      <c r="AC386" s="35"/>
      <c r="AD386" s="35"/>
      <c r="AE386" s="35"/>
      <c r="AF386" s="35"/>
      <c r="AG386" s="35"/>
      <c r="AH386" s="35"/>
      <c r="AI386" s="35"/>
      <c r="AJ386" s="35"/>
      <c r="AK386" s="35"/>
      <c r="AL386" s="35"/>
      <c r="AM386" s="35"/>
      <c r="AN386" s="35"/>
      <c r="AO386" s="35"/>
      <c r="AP386" s="35"/>
      <c r="AQ386" s="35"/>
      <c r="AR386" s="35"/>
      <c r="AS386" s="35"/>
      <c r="AT386" s="35"/>
      <c r="AU386" s="35"/>
      <c r="AV386" s="35"/>
      <c r="AW386" s="35"/>
      <c r="AX386" s="35"/>
      <c r="AY386" s="35"/>
      <c r="AZ386" s="35"/>
      <c r="BA386" s="35"/>
      <c r="BB386" s="35"/>
      <c r="BC386" s="35"/>
      <c r="BD386" s="35"/>
      <c r="BE386" s="35"/>
      <c r="BF386" s="35"/>
      <c r="BG386" s="35"/>
      <c r="BH386" s="35"/>
      <c r="BI386" s="35"/>
      <c r="BJ386" s="35"/>
      <c r="BK386" s="35"/>
      <c r="BL386" s="35"/>
      <c r="BM386" s="35"/>
      <c r="BN386" s="35"/>
      <c r="BO386" s="35"/>
      <c r="BP386" s="35"/>
      <c r="BQ386" s="35"/>
    </row>
    <row r="387" spans="2:69" ht="15.75" customHeight="1">
      <c r="B387" s="35"/>
      <c r="C387" s="35"/>
      <c r="D387" s="35"/>
      <c r="E387" s="35"/>
      <c r="F387" s="35"/>
      <c r="G387" s="35"/>
      <c r="H387" s="35"/>
      <c r="I387" s="35"/>
      <c r="J387" s="35"/>
      <c r="K387" s="66"/>
      <c r="L387" s="35"/>
      <c r="M387" s="35"/>
      <c r="N387" s="35"/>
      <c r="O387" s="35"/>
      <c r="P387" s="35"/>
      <c r="Q387" s="35"/>
      <c r="R387" s="35"/>
      <c r="S387" s="71"/>
      <c r="T387" s="71"/>
      <c r="U387" s="71"/>
      <c r="V387" s="71"/>
      <c r="W387" s="71"/>
      <c r="X387" s="35"/>
      <c r="Y387" s="35"/>
      <c r="Z387" s="35"/>
      <c r="AA387" s="35"/>
      <c r="AB387" s="35"/>
      <c r="AC387" s="35"/>
      <c r="AD387" s="35"/>
      <c r="AE387" s="35"/>
      <c r="AF387" s="35"/>
      <c r="AG387" s="35"/>
      <c r="AH387" s="35"/>
      <c r="AI387" s="35"/>
      <c r="AJ387" s="35"/>
      <c r="AK387" s="35"/>
      <c r="AL387" s="35"/>
      <c r="AM387" s="35"/>
      <c r="AN387" s="35"/>
      <c r="AO387" s="35"/>
      <c r="AP387" s="35"/>
      <c r="AQ387" s="35"/>
      <c r="AR387" s="35"/>
      <c r="AS387" s="35"/>
      <c r="AT387" s="35"/>
      <c r="AU387" s="35"/>
      <c r="AV387" s="35"/>
      <c r="AW387" s="35"/>
      <c r="AX387" s="35"/>
      <c r="AY387" s="35"/>
      <c r="AZ387" s="35"/>
      <c r="BA387" s="35"/>
      <c r="BB387" s="35"/>
      <c r="BC387" s="35"/>
      <c r="BD387" s="35"/>
      <c r="BE387" s="35"/>
      <c r="BF387" s="35"/>
      <c r="BG387" s="35"/>
      <c r="BH387" s="35"/>
      <c r="BI387" s="35"/>
      <c r="BJ387" s="35"/>
      <c r="BK387" s="35"/>
      <c r="BL387" s="35"/>
      <c r="BM387" s="35"/>
      <c r="BN387" s="35"/>
      <c r="BO387" s="35"/>
      <c r="BP387" s="35"/>
      <c r="BQ387" s="35"/>
    </row>
    <row r="388" spans="2:69" ht="15.75" customHeight="1">
      <c r="B388" s="35"/>
      <c r="C388" s="35"/>
      <c r="D388" s="35"/>
      <c r="E388" s="35"/>
      <c r="F388" s="35"/>
      <c r="G388" s="35"/>
      <c r="H388" s="35"/>
      <c r="I388" s="35"/>
      <c r="J388" s="35"/>
      <c r="K388" s="66"/>
      <c r="L388" s="35"/>
      <c r="M388" s="35"/>
      <c r="N388" s="35"/>
      <c r="O388" s="35"/>
      <c r="P388" s="35"/>
      <c r="Q388" s="35"/>
      <c r="R388" s="35"/>
      <c r="S388" s="71"/>
      <c r="T388" s="71"/>
      <c r="U388" s="71"/>
      <c r="V388" s="71"/>
      <c r="W388" s="71"/>
      <c r="X388" s="35"/>
      <c r="Y388" s="35"/>
      <c r="Z388" s="35"/>
      <c r="AA388" s="35"/>
      <c r="AB388" s="35"/>
      <c r="AC388" s="35"/>
      <c r="AD388" s="35"/>
      <c r="AE388" s="35"/>
      <c r="AF388" s="35"/>
      <c r="AG388" s="35"/>
      <c r="AH388" s="35"/>
      <c r="AI388" s="35"/>
      <c r="AJ388" s="35"/>
      <c r="AK388" s="35"/>
      <c r="AL388" s="35"/>
      <c r="AM388" s="35"/>
      <c r="AN388" s="35"/>
      <c r="AO388" s="35"/>
      <c r="AP388" s="35"/>
      <c r="AQ388" s="35"/>
      <c r="AR388" s="35"/>
      <c r="AS388" s="35"/>
      <c r="AT388" s="35"/>
      <c r="AU388" s="35"/>
      <c r="AV388" s="35"/>
      <c r="AW388" s="35"/>
      <c r="AX388" s="35"/>
      <c r="AY388" s="35"/>
      <c r="AZ388" s="35"/>
      <c r="BA388" s="35"/>
      <c r="BB388" s="35"/>
      <c r="BC388" s="35"/>
      <c r="BD388" s="35"/>
      <c r="BE388" s="35"/>
      <c r="BF388" s="35"/>
      <c r="BG388" s="35"/>
      <c r="BH388" s="35"/>
      <c r="BI388" s="35"/>
      <c r="BJ388" s="35"/>
      <c r="BK388" s="35"/>
      <c r="BL388" s="35"/>
      <c r="BM388" s="35"/>
      <c r="BN388" s="35"/>
      <c r="BO388" s="35"/>
      <c r="BP388" s="35"/>
      <c r="BQ388" s="35"/>
    </row>
    <row r="389" spans="2:69" ht="15.75" customHeight="1">
      <c r="B389" s="35"/>
      <c r="C389" s="35"/>
      <c r="D389" s="35"/>
      <c r="E389" s="35"/>
      <c r="F389" s="35"/>
      <c r="G389" s="35"/>
      <c r="H389" s="35"/>
      <c r="I389" s="35"/>
      <c r="J389" s="35"/>
      <c r="K389" s="66"/>
      <c r="L389" s="35"/>
      <c r="M389" s="35"/>
      <c r="N389" s="35"/>
      <c r="O389" s="35"/>
      <c r="P389" s="35"/>
      <c r="Q389" s="35"/>
      <c r="R389" s="35"/>
      <c r="S389" s="71"/>
      <c r="T389" s="71"/>
      <c r="U389" s="71"/>
      <c r="V389" s="71"/>
      <c r="W389" s="71"/>
      <c r="X389" s="35"/>
      <c r="Y389" s="35"/>
      <c r="Z389" s="35"/>
      <c r="AA389" s="35"/>
      <c r="AB389" s="35"/>
      <c r="AC389" s="35"/>
      <c r="AD389" s="35"/>
      <c r="AE389" s="35"/>
      <c r="AF389" s="35"/>
      <c r="AG389" s="35"/>
      <c r="AH389" s="35"/>
      <c r="AI389" s="35"/>
      <c r="AJ389" s="35"/>
      <c r="AK389" s="35"/>
      <c r="AL389" s="35"/>
      <c r="AM389" s="35"/>
      <c r="AN389" s="35"/>
      <c r="AO389" s="35"/>
      <c r="AP389" s="35"/>
      <c r="AQ389" s="35"/>
      <c r="AR389" s="35"/>
      <c r="AS389" s="35"/>
      <c r="AT389" s="35"/>
      <c r="AU389" s="35"/>
      <c r="AV389" s="35"/>
      <c r="AW389" s="35"/>
      <c r="AX389" s="35"/>
      <c r="AY389" s="35"/>
      <c r="AZ389" s="35"/>
      <c r="BA389" s="35"/>
      <c r="BB389" s="35"/>
      <c r="BC389" s="35"/>
      <c r="BD389" s="35"/>
      <c r="BE389" s="35"/>
      <c r="BF389" s="35"/>
      <c r="BG389" s="35"/>
      <c r="BH389" s="35"/>
      <c r="BI389" s="35"/>
      <c r="BJ389" s="35"/>
      <c r="BK389" s="35"/>
      <c r="BL389" s="35"/>
      <c r="BM389" s="35"/>
      <c r="BN389" s="35"/>
      <c r="BO389" s="35"/>
      <c r="BP389" s="35"/>
      <c r="BQ389" s="35"/>
    </row>
    <row r="390" spans="2:69" ht="15.75" customHeight="1">
      <c r="B390" s="35"/>
      <c r="C390" s="35"/>
      <c r="D390" s="35"/>
      <c r="E390" s="35"/>
      <c r="F390" s="35"/>
      <c r="G390" s="35"/>
      <c r="H390" s="35"/>
      <c r="I390" s="35"/>
      <c r="J390" s="35"/>
      <c r="K390" s="66"/>
      <c r="L390" s="35"/>
      <c r="M390" s="35"/>
      <c r="N390" s="35"/>
      <c r="O390" s="35"/>
      <c r="P390" s="35"/>
      <c r="Q390" s="35"/>
      <c r="R390" s="35"/>
      <c r="S390" s="71"/>
      <c r="T390" s="71"/>
      <c r="U390" s="71"/>
      <c r="V390" s="71"/>
      <c r="W390" s="71"/>
      <c r="X390" s="35"/>
      <c r="Y390" s="35"/>
      <c r="Z390" s="35"/>
      <c r="AA390" s="35"/>
      <c r="AB390" s="35"/>
      <c r="AC390" s="35"/>
      <c r="AD390" s="35"/>
      <c r="AE390" s="35"/>
      <c r="AF390" s="35"/>
      <c r="AG390" s="35"/>
      <c r="AH390" s="35"/>
      <c r="AI390" s="35"/>
      <c r="AJ390" s="35"/>
      <c r="AK390" s="35"/>
      <c r="AL390" s="35"/>
      <c r="AM390" s="35"/>
      <c r="AN390" s="35"/>
      <c r="AO390" s="35"/>
      <c r="AP390" s="35"/>
      <c r="AQ390" s="35"/>
      <c r="AR390" s="35"/>
      <c r="AS390" s="35"/>
      <c r="AT390" s="35"/>
      <c r="AU390" s="35"/>
      <c r="AV390" s="35"/>
      <c r="AW390" s="35"/>
      <c r="AX390" s="35"/>
      <c r="AY390" s="35"/>
      <c r="AZ390" s="35"/>
      <c r="BA390" s="35"/>
      <c r="BB390" s="35"/>
      <c r="BC390" s="35"/>
      <c r="BD390" s="35"/>
      <c r="BE390" s="35"/>
      <c r="BF390" s="35"/>
      <c r="BG390" s="35"/>
      <c r="BH390" s="35"/>
      <c r="BI390" s="35"/>
      <c r="BJ390" s="35"/>
      <c r="BK390" s="35"/>
      <c r="BL390" s="35"/>
      <c r="BM390" s="35"/>
      <c r="BN390" s="35"/>
      <c r="BO390" s="35"/>
      <c r="BP390" s="35"/>
      <c r="BQ390" s="35"/>
    </row>
    <row r="391" spans="2:69" ht="15.75" customHeight="1">
      <c r="B391" s="35"/>
      <c r="C391" s="35"/>
      <c r="D391" s="35"/>
      <c r="E391" s="35"/>
      <c r="F391" s="35"/>
      <c r="G391" s="35"/>
      <c r="H391" s="35"/>
      <c r="I391" s="35"/>
      <c r="J391" s="35"/>
      <c r="K391" s="66"/>
      <c r="L391" s="35"/>
      <c r="M391" s="35"/>
      <c r="N391" s="35"/>
      <c r="O391" s="35"/>
      <c r="P391" s="35"/>
      <c r="Q391" s="35"/>
      <c r="R391" s="35"/>
      <c r="S391" s="71"/>
      <c r="T391" s="71"/>
      <c r="U391" s="71"/>
      <c r="V391" s="71"/>
      <c r="W391" s="71"/>
      <c r="X391" s="35"/>
      <c r="Y391" s="35"/>
      <c r="Z391" s="35"/>
      <c r="AA391" s="35"/>
      <c r="AB391" s="35"/>
      <c r="AC391" s="35"/>
      <c r="AD391" s="35"/>
      <c r="AE391" s="35"/>
      <c r="AF391" s="35"/>
      <c r="AG391" s="35"/>
      <c r="AH391" s="35"/>
      <c r="AI391" s="35"/>
      <c r="AJ391" s="35"/>
      <c r="AK391" s="35"/>
      <c r="AL391" s="35"/>
      <c r="AM391" s="35"/>
      <c r="AN391" s="35"/>
      <c r="AO391" s="35"/>
      <c r="AP391" s="35"/>
      <c r="AQ391" s="35"/>
      <c r="AR391" s="35"/>
      <c r="AS391" s="35"/>
      <c r="AT391" s="35"/>
      <c r="AU391" s="35"/>
      <c r="AV391" s="35"/>
      <c r="AW391" s="35"/>
      <c r="AX391" s="35"/>
      <c r="AY391" s="35"/>
      <c r="AZ391" s="35"/>
      <c r="BA391" s="35"/>
      <c r="BB391" s="35"/>
      <c r="BC391" s="35"/>
      <c r="BD391" s="35"/>
      <c r="BE391" s="35"/>
      <c r="BF391" s="35"/>
      <c r="BG391" s="35"/>
      <c r="BH391" s="35"/>
      <c r="BI391" s="35"/>
      <c r="BJ391" s="35"/>
      <c r="BK391" s="35"/>
      <c r="BL391" s="35"/>
      <c r="BM391" s="35"/>
      <c r="BN391" s="35"/>
      <c r="BO391" s="35"/>
      <c r="BP391" s="35"/>
      <c r="BQ391" s="35"/>
    </row>
    <row r="392" spans="2:69" ht="15.75" customHeight="1">
      <c r="B392" s="35"/>
      <c r="C392" s="35"/>
      <c r="D392" s="35"/>
      <c r="E392" s="35"/>
      <c r="F392" s="35"/>
      <c r="G392" s="35"/>
      <c r="H392" s="35"/>
      <c r="I392" s="35"/>
      <c r="J392" s="35"/>
      <c r="K392" s="66"/>
      <c r="L392" s="35"/>
      <c r="M392" s="35"/>
      <c r="N392" s="35"/>
      <c r="O392" s="35"/>
      <c r="P392" s="35"/>
      <c r="Q392" s="35"/>
      <c r="R392" s="35"/>
      <c r="S392" s="71"/>
      <c r="T392" s="71"/>
      <c r="U392" s="71"/>
      <c r="V392" s="71"/>
      <c r="W392" s="71"/>
      <c r="X392" s="35"/>
      <c r="Y392" s="35"/>
      <c r="Z392" s="35"/>
      <c r="AA392" s="35"/>
      <c r="AB392" s="35"/>
      <c r="AC392" s="35"/>
      <c r="AD392" s="35"/>
      <c r="AE392" s="35"/>
      <c r="AF392" s="35"/>
      <c r="AG392" s="35"/>
      <c r="AH392" s="35"/>
      <c r="AI392" s="35"/>
      <c r="AJ392" s="35"/>
      <c r="AK392" s="35"/>
      <c r="AL392" s="35"/>
      <c r="AM392" s="35"/>
      <c r="AN392" s="35"/>
      <c r="AO392" s="35"/>
      <c r="AP392" s="35"/>
      <c r="AQ392" s="35"/>
      <c r="AR392" s="35"/>
      <c r="AS392" s="35"/>
      <c r="AT392" s="35"/>
      <c r="AU392" s="35"/>
      <c r="AV392" s="35"/>
      <c r="AW392" s="35"/>
      <c r="AX392" s="35"/>
      <c r="AY392" s="35"/>
      <c r="AZ392" s="35"/>
      <c r="BA392" s="35"/>
      <c r="BB392" s="35"/>
      <c r="BC392" s="35"/>
      <c r="BD392" s="35"/>
      <c r="BE392" s="35"/>
      <c r="BF392" s="35"/>
      <c r="BG392" s="35"/>
      <c r="BH392" s="35"/>
      <c r="BI392" s="35"/>
      <c r="BJ392" s="35"/>
      <c r="BK392" s="35"/>
      <c r="BL392" s="35"/>
      <c r="BM392" s="35"/>
      <c r="BN392" s="35"/>
      <c r="BO392" s="35"/>
      <c r="BP392" s="35"/>
      <c r="BQ392" s="35"/>
    </row>
    <row r="393" spans="2:69" ht="15.75" customHeight="1">
      <c r="B393" s="35"/>
      <c r="C393" s="35"/>
      <c r="D393" s="35"/>
      <c r="E393" s="35"/>
      <c r="F393" s="35"/>
      <c r="G393" s="35"/>
      <c r="H393" s="35"/>
      <c r="I393" s="35"/>
      <c r="J393" s="35"/>
      <c r="K393" s="66"/>
      <c r="L393" s="35"/>
      <c r="M393" s="35"/>
      <c r="N393" s="35"/>
      <c r="O393" s="35"/>
      <c r="P393" s="35"/>
      <c r="Q393" s="35"/>
      <c r="R393" s="35"/>
      <c r="S393" s="71"/>
      <c r="T393" s="71"/>
      <c r="U393" s="71"/>
      <c r="V393" s="71"/>
      <c r="W393" s="71"/>
      <c r="X393" s="35"/>
      <c r="Y393" s="35"/>
      <c r="Z393" s="35"/>
      <c r="AA393" s="35"/>
      <c r="AB393" s="35"/>
      <c r="AC393" s="35"/>
      <c r="AD393" s="35"/>
      <c r="AE393" s="35"/>
      <c r="AF393" s="35"/>
      <c r="AG393" s="35"/>
      <c r="AH393" s="35"/>
      <c r="AI393" s="35"/>
      <c r="AJ393" s="35"/>
      <c r="AK393" s="35"/>
      <c r="AL393" s="35"/>
      <c r="AM393" s="35"/>
      <c r="AN393" s="35"/>
      <c r="AO393" s="35"/>
      <c r="AP393" s="35"/>
      <c r="AQ393" s="35"/>
      <c r="AR393" s="35"/>
      <c r="AS393" s="35"/>
      <c r="AT393" s="35"/>
      <c r="AU393" s="35"/>
      <c r="AV393" s="35"/>
      <c r="AW393" s="35"/>
      <c r="AX393" s="35"/>
      <c r="AY393" s="35"/>
      <c r="AZ393" s="35"/>
      <c r="BA393" s="35"/>
      <c r="BB393" s="35"/>
      <c r="BC393" s="35"/>
      <c r="BD393" s="35"/>
      <c r="BE393" s="35"/>
      <c r="BF393" s="35"/>
      <c r="BG393" s="35"/>
      <c r="BH393" s="35"/>
      <c r="BI393" s="35"/>
      <c r="BJ393" s="35"/>
      <c r="BK393" s="35"/>
      <c r="BL393" s="35"/>
      <c r="BM393" s="35"/>
      <c r="BN393" s="35"/>
      <c r="BO393" s="35"/>
      <c r="BP393" s="35"/>
      <c r="BQ393" s="35"/>
    </row>
    <row r="394" spans="2:69" ht="15.75" customHeight="1">
      <c r="B394" s="35"/>
      <c r="C394" s="35"/>
      <c r="D394" s="35"/>
      <c r="E394" s="35"/>
      <c r="F394" s="35"/>
      <c r="G394" s="35"/>
      <c r="H394" s="35"/>
      <c r="I394" s="35"/>
      <c r="J394" s="35"/>
      <c r="K394" s="66"/>
      <c r="L394" s="35"/>
      <c r="M394" s="35"/>
      <c r="N394" s="35"/>
      <c r="O394" s="35"/>
      <c r="P394" s="35"/>
      <c r="Q394" s="35"/>
      <c r="R394" s="35"/>
      <c r="S394" s="71"/>
      <c r="T394" s="71"/>
      <c r="U394" s="71"/>
      <c r="V394" s="71"/>
      <c r="W394" s="71"/>
      <c r="X394" s="35"/>
      <c r="Y394" s="35"/>
      <c r="Z394" s="35"/>
      <c r="AA394" s="35"/>
      <c r="AB394" s="35"/>
      <c r="AC394" s="35"/>
      <c r="AD394" s="35"/>
      <c r="AE394" s="35"/>
      <c r="AF394" s="35"/>
      <c r="AG394" s="35"/>
      <c r="AH394" s="35"/>
      <c r="AI394" s="35"/>
      <c r="AJ394" s="35"/>
      <c r="AK394" s="35"/>
      <c r="AL394" s="35"/>
      <c r="AM394" s="35"/>
      <c r="AN394" s="35"/>
      <c r="AO394" s="35"/>
      <c r="AP394" s="35"/>
      <c r="AQ394" s="35"/>
      <c r="AR394" s="35"/>
      <c r="AS394" s="35"/>
      <c r="AT394" s="35"/>
      <c r="AU394" s="35"/>
      <c r="AV394" s="35"/>
      <c r="AW394" s="35"/>
      <c r="AX394" s="35"/>
      <c r="AY394" s="35"/>
      <c r="AZ394" s="35"/>
      <c r="BA394" s="35"/>
      <c r="BB394" s="35"/>
      <c r="BC394" s="35"/>
      <c r="BD394" s="35"/>
      <c r="BE394" s="35"/>
      <c r="BF394" s="35"/>
      <c r="BG394" s="35"/>
      <c r="BH394" s="35"/>
      <c r="BI394" s="35"/>
      <c r="BJ394" s="35"/>
      <c r="BK394" s="35"/>
      <c r="BL394" s="35"/>
      <c r="BM394" s="35"/>
      <c r="BN394" s="35"/>
      <c r="BO394" s="35"/>
      <c r="BP394" s="35"/>
      <c r="BQ394" s="35"/>
    </row>
    <row r="395" spans="2:69" ht="15.75" customHeight="1">
      <c r="B395" s="35"/>
      <c r="C395" s="35"/>
      <c r="D395" s="35"/>
      <c r="E395" s="35"/>
      <c r="F395" s="35"/>
      <c r="G395" s="35"/>
      <c r="H395" s="35"/>
      <c r="I395" s="35"/>
      <c r="J395" s="35"/>
      <c r="K395" s="66"/>
      <c r="L395" s="35"/>
      <c r="M395" s="35"/>
      <c r="N395" s="35"/>
      <c r="O395" s="35"/>
      <c r="P395" s="35"/>
      <c r="Q395" s="35"/>
      <c r="R395" s="35"/>
      <c r="S395" s="71"/>
      <c r="T395" s="71"/>
      <c r="U395" s="71"/>
      <c r="V395" s="71"/>
      <c r="W395" s="71"/>
      <c r="X395" s="35"/>
      <c r="Y395" s="35"/>
      <c r="Z395" s="35"/>
      <c r="AA395" s="35"/>
      <c r="AB395" s="35"/>
      <c r="AC395" s="35"/>
      <c r="AD395" s="35"/>
      <c r="AE395" s="35"/>
      <c r="AF395" s="35"/>
      <c r="AG395" s="35"/>
      <c r="AH395" s="35"/>
      <c r="AI395" s="35"/>
      <c r="AJ395" s="35"/>
      <c r="AK395" s="35"/>
      <c r="AL395" s="35"/>
      <c r="AM395" s="35"/>
      <c r="AN395" s="35"/>
      <c r="AO395" s="35"/>
      <c r="AP395" s="35"/>
      <c r="AQ395" s="35"/>
      <c r="AR395" s="35"/>
      <c r="AS395" s="35"/>
      <c r="AT395" s="35"/>
      <c r="AU395" s="35"/>
      <c r="AV395" s="35"/>
      <c r="AW395" s="35"/>
      <c r="AX395" s="35"/>
      <c r="AY395" s="35"/>
      <c r="AZ395" s="35"/>
      <c r="BA395" s="35"/>
      <c r="BB395" s="35"/>
      <c r="BC395" s="35"/>
      <c r="BD395" s="35"/>
      <c r="BE395" s="35"/>
      <c r="BF395" s="35"/>
      <c r="BG395" s="35"/>
      <c r="BH395" s="35"/>
      <c r="BI395" s="35"/>
      <c r="BJ395" s="35"/>
      <c r="BK395" s="35"/>
      <c r="BL395" s="35"/>
      <c r="BM395" s="35"/>
      <c r="BN395" s="35"/>
      <c r="BO395" s="35"/>
      <c r="BP395" s="35"/>
      <c r="BQ395" s="35"/>
    </row>
    <row r="396" spans="2:69" ht="15.75" customHeight="1">
      <c r="B396" s="35"/>
      <c r="C396" s="35"/>
      <c r="D396" s="35"/>
      <c r="E396" s="35"/>
      <c r="F396" s="35"/>
      <c r="G396" s="35"/>
      <c r="H396" s="35"/>
      <c r="I396" s="35"/>
      <c r="J396" s="35"/>
      <c r="K396" s="66"/>
      <c r="L396" s="35"/>
      <c r="M396" s="35"/>
      <c r="N396" s="35"/>
      <c r="O396" s="35"/>
      <c r="P396" s="35"/>
      <c r="Q396" s="35"/>
      <c r="R396" s="35"/>
      <c r="S396" s="71"/>
      <c r="T396" s="71"/>
      <c r="U396" s="71"/>
      <c r="V396" s="71"/>
      <c r="W396" s="71"/>
      <c r="X396" s="35"/>
      <c r="Y396" s="35"/>
      <c r="Z396" s="35"/>
      <c r="AA396" s="35"/>
      <c r="AB396" s="35"/>
      <c r="AC396" s="35"/>
      <c r="AD396" s="35"/>
      <c r="AE396" s="35"/>
      <c r="AF396" s="35"/>
      <c r="AG396" s="35"/>
      <c r="AH396" s="35"/>
      <c r="AI396" s="35"/>
      <c r="AJ396" s="35"/>
      <c r="AK396" s="35"/>
      <c r="AL396" s="35"/>
      <c r="AM396" s="35"/>
      <c r="AN396" s="35"/>
      <c r="AO396" s="35"/>
      <c r="AP396" s="35"/>
      <c r="AQ396" s="35"/>
      <c r="AR396" s="35"/>
      <c r="AS396" s="35"/>
      <c r="AT396" s="35"/>
      <c r="AU396" s="35"/>
      <c r="AV396" s="35"/>
      <c r="AW396" s="35"/>
      <c r="AX396" s="35"/>
      <c r="AY396" s="35"/>
      <c r="AZ396" s="35"/>
      <c r="BA396" s="35"/>
      <c r="BB396" s="35"/>
      <c r="BC396" s="35"/>
      <c r="BD396" s="35"/>
      <c r="BE396" s="35"/>
      <c r="BF396" s="35"/>
      <c r="BG396" s="35"/>
      <c r="BH396" s="35"/>
      <c r="BI396" s="35"/>
      <c r="BJ396" s="35"/>
      <c r="BK396" s="35"/>
      <c r="BL396" s="35"/>
      <c r="BM396" s="35"/>
      <c r="BN396" s="35"/>
      <c r="BO396" s="35"/>
      <c r="BP396" s="35"/>
      <c r="BQ396" s="35"/>
    </row>
    <row r="397" spans="2:69" ht="15.75" customHeight="1">
      <c r="B397" s="35"/>
      <c r="C397" s="35"/>
      <c r="D397" s="35"/>
      <c r="E397" s="35"/>
      <c r="F397" s="35"/>
      <c r="G397" s="35"/>
      <c r="H397" s="35"/>
      <c r="I397" s="35"/>
      <c r="J397" s="35"/>
      <c r="K397" s="66"/>
      <c r="L397" s="35"/>
      <c r="M397" s="35"/>
      <c r="N397" s="35"/>
      <c r="O397" s="35"/>
      <c r="P397" s="35"/>
      <c r="Q397" s="35"/>
      <c r="R397" s="35"/>
      <c r="S397" s="71"/>
      <c r="T397" s="71"/>
      <c r="U397" s="71"/>
      <c r="V397" s="71"/>
      <c r="W397" s="71"/>
      <c r="X397" s="35"/>
      <c r="Y397" s="35"/>
      <c r="Z397" s="35"/>
      <c r="AA397" s="35"/>
      <c r="AB397" s="35"/>
      <c r="AC397" s="35"/>
      <c r="AD397" s="35"/>
      <c r="AE397" s="35"/>
      <c r="AF397" s="35"/>
      <c r="AG397" s="35"/>
      <c r="AH397" s="35"/>
      <c r="AI397" s="35"/>
      <c r="AJ397" s="35"/>
      <c r="AK397" s="35"/>
      <c r="AL397" s="35"/>
      <c r="AM397" s="35"/>
      <c r="AN397" s="35"/>
      <c r="AO397" s="35"/>
      <c r="AP397" s="35"/>
      <c r="AQ397" s="35"/>
      <c r="AR397" s="35"/>
      <c r="AS397" s="35"/>
      <c r="AT397" s="35"/>
      <c r="AU397" s="35"/>
      <c r="AV397" s="35"/>
      <c r="AW397" s="35"/>
      <c r="AX397" s="35"/>
      <c r="AY397" s="35"/>
      <c r="AZ397" s="35"/>
      <c r="BA397" s="35"/>
      <c r="BB397" s="35"/>
      <c r="BC397" s="35"/>
      <c r="BD397" s="35"/>
      <c r="BE397" s="35"/>
      <c r="BF397" s="35"/>
      <c r="BG397" s="35"/>
      <c r="BH397" s="35"/>
      <c r="BI397" s="35"/>
      <c r="BJ397" s="35"/>
      <c r="BK397" s="35"/>
      <c r="BL397" s="35"/>
      <c r="BM397" s="35"/>
      <c r="BN397" s="35"/>
      <c r="BO397" s="35"/>
      <c r="BP397" s="35"/>
      <c r="BQ397" s="35"/>
    </row>
    <row r="398" spans="2:69" ht="15.75" customHeight="1">
      <c r="B398" s="35"/>
      <c r="C398" s="35"/>
      <c r="D398" s="35"/>
      <c r="E398" s="35"/>
      <c r="F398" s="35"/>
      <c r="G398" s="35"/>
      <c r="H398" s="35"/>
      <c r="I398" s="35"/>
      <c r="J398" s="35"/>
      <c r="K398" s="66"/>
      <c r="L398" s="35"/>
      <c r="M398" s="35"/>
      <c r="N398" s="35"/>
      <c r="O398" s="35"/>
      <c r="P398" s="35"/>
      <c r="Q398" s="35"/>
      <c r="R398" s="35"/>
      <c r="S398" s="71"/>
      <c r="T398" s="71"/>
      <c r="U398" s="71"/>
      <c r="V398" s="71"/>
      <c r="W398" s="71"/>
      <c r="X398" s="35"/>
      <c r="Y398" s="35"/>
      <c r="Z398" s="35"/>
      <c r="AA398" s="35"/>
      <c r="AB398" s="35"/>
      <c r="AC398" s="35"/>
      <c r="AD398" s="35"/>
      <c r="AE398" s="35"/>
      <c r="AF398" s="35"/>
      <c r="AG398" s="35"/>
      <c r="AH398" s="35"/>
      <c r="AI398" s="35"/>
      <c r="AJ398" s="35"/>
      <c r="AK398" s="35"/>
      <c r="AL398" s="35"/>
      <c r="AM398" s="35"/>
      <c r="AN398" s="35"/>
      <c r="AO398" s="35"/>
      <c r="AP398" s="35"/>
      <c r="AQ398" s="35"/>
      <c r="AR398" s="35"/>
      <c r="AS398" s="35"/>
      <c r="AT398" s="35"/>
      <c r="AU398" s="35"/>
      <c r="AV398" s="35"/>
      <c r="AW398" s="35"/>
      <c r="AX398" s="35"/>
      <c r="AY398" s="35"/>
      <c r="AZ398" s="35"/>
      <c r="BA398" s="35"/>
      <c r="BB398" s="35"/>
      <c r="BC398" s="35"/>
      <c r="BD398" s="35"/>
      <c r="BE398" s="35"/>
      <c r="BF398" s="35"/>
      <c r="BG398" s="35"/>
      <c r="BH398" s="35"/>
      <c r="BI398" s="35"/>
      <c r="BJ398" s="35"/>
      <c r="BK398" s="35"/>
      <c r="BL398" s="35"/>
      <c r="BM398" s="35"/>
      <c r="BN398" s="35"/>
      <c r="BO398" s="35"/>
      <c r="BP398" s="35"/>
      <c r="BQ398" s="35"/>
    </row>
    <row r="399" spans="2:69" ht="15.75" customHeight="1">
      <c r="B399" s="35"/>
      <c r="C399" s="35"/>
      <c r="D399" s="35"/>
      <c r="E399" s="35"/>
      <c r="F399" s="35"/>
      <c r="G399" s="35"/>
      <c r="H399" s="35"/>
      <c r="I399" s="35"/>
      <c r="J399" s="35"/>
      <c r="K399" s="66"/>
      <c r="L399" s="35"/>
      <c r="M399" s="35"/>
      <c r="N399" s="35"/>
      <c r="O399" s="35"/>
      <c r="P399" s="35"/>
      <c r="Q399" s="35"/>
      <c r="R399" s="35"/>
      <c r="S399" s="71"/>
      <c r="T399" s="71"/>
      <c r="U399" s="71"/>
      <c r="V399" s="71"/>
      <c r="W399" s="71"/>
      <c r="X399" s="35"/>
      <c r="Y399" s="35"/>
      <c r="Z399" s="35"/>
      <c r="AA399" s="35"/>
      <c r="AB399" s="35"/>
      <c r="AC399" s="35"/>
      <c r="AD399" s="35"/>
      <c r="AE399" s="35"/>
      <c r="AF399" s="35"/>
      <c r="AG399" s="35"/>
      <c r="AH399" s="35"/>
      <c r="AI399" s="35"/>
      <c r="AJ399" s="35"/>
      <c r="AK399" s="35"/>
      <c r="AL399" s="35"/>
      <c r="AM399" s="35"/>
      <c r="AN399" s="35"/>
      <c r="AO399" s="35"/>
      <c r="AP399" s="35"/>
      <c r="AQ399" s="35"/>
      <c r="AR399" s="35"/>
      <c r="AS399" s="35"/>
      <c r="AT399" s="35"/>
      <c r="AU399" s="35"/>
      <c r="AV399" s="35"/>
      <c r="AW399" s="35"/>
      <c r="AX399" s="35"/>
      <c r="AY399" s="35"/>
      <c r="AZ399" s="35"/>
      <c r="BA399" s="35"/>
      <c r="BB399" s="35"/>
      <c r="BC399" s="35"/>
      <c r="BD399" s="35"/>
      <c r="BE399" s="35"/>
      <c r="BF399" s="35"/>
      <c r="BG399" s="35"/>
      <c r="BH399" s="35"/>
      <c r="BI399" s="35"/>
      <c r="BJ399" s="35"/>
      <c r="BK399" s="35"/>
      <c r="BL399" s="35"/>
      <c r="BM399" s="35"/>
      <c r="BN399" s="35"/>
      <c r="BO399" s="35"/>
      <c r="BP399" s="35"/>
      <c r="BQ399" s="35"/>
    </row>
    <row r="400" spans="2:69" ht="15.75" customHeight="1">
      <c r="B400" s="35"/>
      <c r="C400" s="35"/>
      <c r="D400" s="35"/>
      <c r="E400" s="35"/>
      <c r="F400" s="35"/>
      <c r="G400" s="35"/>
      <c r="H400" s="35"/>
      <c r="I400" s="35"/>
      <c r="J400" s="35"/>
      <c r="K400" s="66"/>
      <c r="L400" s="35"/>
      <c r="M400" s="35"/>
      <c r="N400" s="35"/>
      <c r="O400" s="35"/>
      <c r="P400" s="35"/>
      <c r="Q400" s="35"/>
      <c r="R400" s="35"/>
      <c r="S400" s="71"/>
      <c r="T400" s="71"/>
      <c r="U400" s="71"/>
      <c r="V400" s="71"/>
      <c r="W400" s="71"/>
      <c r="X400" s="35"/>
      <c r="Y400" s="35"/>
      <c r="Z400" s="35"/>
      <c r="AA400" s="35"/>
      <c r="AB400" s="35"/>
      <c r="AC400" s="35"/>
      <c r="AD400" s="35"/>
      <c r="AE400" s="35"/>
      <c r="AF400" s="35"/>
      <c r="AG400" s="35"/>
      <c r="AH400" s="35"/>
      <c r="AI400" s="35"/>
      <c r="AJ400" s="35"/>
      <c r="AK400" s="35"/>
      <c r="AL400" s="35"/>
      <c r="AM400" s="35"/>
      <c r="AN400" s="35"/>
      <c r="AO400" s="35"/>
      <c r="AP400" s="35"/>
      <c r="AQ400" s="35"/>
      <c r="AR400" s="35"/>
      <c r="AS400" s="35"/>
      <c r="AT400" s="35"/>
      <c r="AU400" s="35"/>
      <c r="AV400" s="35"/>
      <c r="AW400" s="35"/>
      <c r="AX400" s="35"/>
      <c r="AY400" s="35"/>
      <c r="AZ400" s="35"/>
      <c r="BA400" s="35"/>
      <c r="BB400" s="35"/>
      <c r="BC400" s="35"/>
      <c r="BD400" s="35"/>
      <c r="BE400" s="35"/>
      <c r="BF400" s="35"/>
      <c r="BG400" s="35"/>
      <c r="BH400" s="35"/>
      <c r="BI400" s="35"/>
      <c r="BJ400" s="35"/>
      <c r="BK400" s="35"/>
      <c r="BL400" s="35"/>
      <c r="BM400" s="35"/>
      <c r="BN400" s="35"/>
      <c r="BO400" s="35"/>
      <c r="BP400" s="35"/>
      <c r="BQ400" s="35"/>
    </row>
    <row r="401" spans="2:69" ht="15.75" customHeight="1">
      <c r="B401" s="35"/>
      <c r="C401" s="35"/>
      <c r="D401" s="35"/>
      <c r="E401" s="35"/>
      <c r="F401" s="35"/>
      <c r="G401" s="35"/>
      <c r="H401" s="35"/>
      <c r="I401" s="35"/>
      <c r="J401" s="35"/>
      <c r="K401" s="66"/>
      <c r="L401" s="35"/>
      <c r="M401" s="35"/>
      <c r="N401" s="35"/>
      <c r="O401" s="35"/>
      <c r="P401" s="35"/>
      <c r="Q401" s="35"/>
      <c r="R401" s="35"/>
      <c r="S401" s="71"/>
      <c r="T401" s="71"/>
      <c r="U401" s="71"/>
      <c r="V401" s="71"/>
      <c r="W401" s="71"/>
      <c r="X401" s="35"/>
      <c r="Y401" s="35"/>
      <c r="Z401" s="35"/>
      <c r="AA401" s="35"/>
      <c r="AB401" s="35"/>
      <c r="AC401" s="35"/>
      <c r="AD401" s="35"/>
      <c r="AE401" s="35"/>
      <c r="AF401" s="35"/>
      <c r="AG401" s="35"/>
      <c r="AH401" s="35"/>
      <c r="AI401" s="35"/>
      <c r="AJ401" s="35"/>
      <c r="AK401" s="35"/>
      <c r="AL401" s="35"/>
      <c r="AM401" s="35"/>
      <c r="AN401" s="35"/>
      <c r="AO401" s="35"/>
      <c r="AP401" s="35"/>
      <c r="AQ401" s="35"/>
      <c r="AR401" s="35"/>
      <c r="AS401" s="35"/>
      <c r="AT401" s="35"/>
      <c r="AU401" s="35"/>
      <c r="AV401" s="35"/>
      <c r="AW401" s="35"/>
      <c r="AX401" s="35"/>
      <c r="AY401" s="35"/>
      <c r="AZ401" s="35"/>
      <c r="BA401" s="35"/>
      <c r="BB401" s="35"/>
      <c r="BC401" s="35"/>
      <c r="BD401" s="35"/>
      <c r="BE401" s="35"/>
      <c r="BF401" s="35"/>
      <c r="BG401" s="35"/>
      <c r="BH401" s="35"/>
      <c r="BI401" s="35"/>
      <c r="BJ401" s="35"/>
      <c r="BK401" s="35"/>
      <c r="BL401" s="35"/>
      <c r="BM401" s="35"/>
      <c r="BN401" s="35"/>
      <c r="BO401" s="35"/>
      <c r="BP401" s="35"/>
      <c r="BQ401" s="35"/>
    </row>
    <row r="402" spans="2:69" ht="15.75" customHeight="1">
      <c r="B402" s="35"/>
      <c r="C402" s="35"/>
      <c r="D402" s="35"/>
      <c r="E402" s="35"/>
      <c r="F402" s="35"/>
      <c r="G402" s="35"/>
      <c r="H402" s="35"/>
      <c r="I402" s="35"/>
      <c r="J402" s="35"/>
      <c r="K402" s="66"/>
      <c r="L402" s="35"/>
      <c r="M402" s="35"/>
      <c r="N402" s="35"/>
      <c r="O402" s="35"/>
      <c r="P402" s="35"/>
      <c r="Q402" s="35"/>
      <c r="R402" s="35"/>
      <c r="S402" s="71"/>
      <c r="T402" s="71"/>
      <c r="U402" s="71"/>
      <c r="V402" s="71"/>
      <c r="W402" s="71"/>
      <c r="X402" s="35"/>
      <c r="Y402" s="35"/>
      <c r="Z402" s="35"/>
      <c r="AA402" s="35"/>
      <c r="AB402" s="35"/>
      <c r="AC402" s="35"/>
      <c r="AD402" s="35"/>
      <c r="AE402" s="35"/>
      <c r="AF402" s="35"/>
      <c r="AG402" s="35"/>
      <c r="AH402" s="35"/>
      <c r="AI402" s="35"/>
      <c r="AJ402" s="35"/>
      <c r="AK402" s="35"/>
      <c r="AL402" s="35"/>
      <c r="AM402" s="35"/>
      <c r="AN402" s="35"/>
      <c r="AO402" s="35"/>
      <c r="AP402" s="35"/>
      <c r="AQ402" s="35"/>
      <c r="AR402" s="35"/>
      <c r="AS402" s="35"/>
      <c r="AT402" s="35"/>
      <c r="AU402" s="35"/>
      <c r="AV402" s="35"/>
      <c r="AW402" s="35"/>
      <c r="AX402" s="35"/>
      <c r="AY402" s="35"/>
      <c r="AZ402" s="35"/>
      <c r="BA402" s="35"/>
      <c r="BB402" s="35"/>
      <c r="BC402" s="35"/>
      <c r="BD402" s="35"/>
      <c r="BE402" s="35"/>
      <c r="BF402" s="35"/>
      <c r="BG402" s="35"/>
      <c r="BH402" s="35"/>
      <c r="BI402" s="35"/>
      <c r="BJ402" s="35"/>
      <c r="BK402" s="35"/>
      <c r="BL402" s="35"/>
      <c r="BM402" s="35"/>
      <c r="BN402" s="35"/>
      <c r="BO402" s="35"/>
      <c r="BP402" s="35"/>
      <c r="BQ402" s="35"/>
    </row>
    <row r="403" spans="2:69" ht="15.75" customHeight="1">
      <c r="B403" s="35"/>
      <c r="C403" s="35"/>
      <c r="D403" s="35"/>
      <c r="E403" s="35"/>
      <c r="F403" s="35"/>
      <c r="G403" s="35"/>
      <c r="H403" s="35"/>
      <c r="I403" s="35"/>
      <c r="J403" s="35"/>
      <c r="K403" s="66"/>
      <c r="L403" s="35"/>
      <c r="M403" s="35"/>
      <c r="N403" s="35"/>
      <c r="O403" s="35"/>
      <c r="P403" s="35"/>
      <c r="Q403" s="35"/>
      <c r="R403" s="35"/>
      <c r="S403" s="71"/>
      <c r="T403" s="71"/>
      <c r="U403" s="71"/>
      <c r="V403" s="71"/>
      <c r="W403" s="71"/>
      <c r="X403" s="35"/>
      <c r="Y403" s="35"/>
      <c r="Z403" s="35"/>
      <c r="AA403" s="35"/>
      <c r="AB403" s="35"/>
      <c r="AC403" s="35"/>
      <c r="AD403" s="35"/>
      <c r="AE403" s="35"/>
      <c r="AF403" s="35"/>
      <c r="AG403" s="35"/>
      <c r="AH403" s="35"/>
      <c r="AI403" s="35"/>
      <c r="AJ403" s="35"/>
      <c r="AK403" s="35"/>
      <c r="AL403" s="35"/>
      <c r="AM403" s="35"/>
      <c r="AN403" s="35"/>
      <c r="AO403" s="35"/>
      <c r="AP403" s="35"/>
      <c r="AQ403" s="35"/>
      <c r="AR403" s="35"/>
      <c r="AS403" s="35"/>
      <c r="AT403" s="35"/>
      <c r="AU403" s="35"/>
      <c r="AV403" s="35"/>
      <c r="AW403" s="35"/>
      <c r="AX403" s="35"/>
      <c r="AY403" s="35"/>
      <c r="AZ403" s="35"/>
      <c r="BA403" s="35"/>
      <c r="BB403" s="35"/>
      <c r="BC403" s="35"/>
      <c r="BD403" s="35"/>
      <c r="BE403" s="35"/>
      <c r="BF403" s="35"/>
      <c r="BG403" s="35"/>
      <c r="BH403" s="35"/>
      <c r="BI403" s="35"/>
      <c r="BJ403" s="35"/>
      <c r="BK403" s="35"/>
      <c r="BL403" s="35"/>
      <c r="BM403" s="35"/>
      <c r="BN403" s="35"/>
      <c r="BO403" s="35"/>
      <c r="BP403" s="35"/>
      <c r="BQ403" s="35"/>
    </row>
    <row r="404" spans="2:69" ht="15.75" customHeight="1">
      <c r="B404" s="35"/>
      <c r="C404" s="35"/>
      <c r="D404" s="35"/>
      <c r="E404" s="35"/>
      <c r="F404" s="35"/>
      <c r="G404" s="35"/>
      <c r="H404" s="35"/>
      <c r="I404" s="35"/>
      <c r="J404" s="35"/>
      <c r="K404" s="66"/>
      <c r="L404" s="35"/>
      <c r="M404" s="35"/>
      <c r="N404" s="35"/>
      <c r="O404" s="35"/>
      <c r="P404" s="35"/>
      <c r="Q404" s="35"/>
      <c r="R404" s="35"/>
      <c r="S404" s="71"/>
      <c r="T404" s="71"/>
      <c r="U404" s="71"/>
      <c r="V404" s="71"/>
      <c r="W404" s="71"/>
      <c r="X404" s="35"/>
      <c r="Y404" s="35"/>
      <c r="Z404" s="35"/>
      <c r="AA404" s="35"/>
      <c r="AB404" s="35"/>
      <c r="AC404" s="35"/>
      <c r="AD404" s="35"/>
      <c r="AE404" s="35"/>
      <c r="AF404" s="35"/>
      <c r="AG404" s="35"/>
      <c r="AH404" s="35"/>
      <c r="AI404" s="35"/>
      <c r="AJ404" s="35"/>
      <c r="AK404" s="35"/>
      <c r="AL404" s="35"/>
      <c r="AM404" s="35"/>
      <c r="AN404" s="35"/>
      <c r="AO404" s="35"/>
      <c r="AP404" s="35"/>
      <c r="AQ404" s="35"/>
      <c r="AR404" s="35"/>
      <c r="AS404" s="35"/>
      <c r="AT404" s="35"/>
      <c r="AU404" s="35"/>
      <c r="AV404" s="35"/>
      <c r="AW404" s="35"/>
      <c r="AX404" s="35"/>
      <c r="AY404" s="35"/>
      <c r="AZ404" s="35"/>
      <c r="BA404" s="35"/>
      <c r="BB404" s="35"/>
      <c r="BC404" s="35"/>
      <c r="BD404" s="35"/>
      <c r="BE404" s="35"/>
      <c r="BF404" s="35"/>
      <c r="BG404" s="35"/>
      <c r="BH404" s="35"/>
      <c r="BI404" s="35"/>
      <c r="BJ404" s="35"/>
      <c r="BK404" s="35"/>
      <c r="BL404" s="35"/>
      <c r="BM404" s="35"/>
      <c r="BN404" s="35"/>
      <c r="BO404" s="35"/>
      <c r="BP404" s="35"/>
      <c r="BQ404" s="35"/>
    </row>
    <row r="405" spans="2:69" ht="15.75" customHeight="1">
      <c r="B405" s="35"/>
      <c r="C405" s="35"/>
      <c r="D405" s="35"/>
      <c r="E405" s="35"/>
      <c r="F405" s="35"/>
      <c r="G405" s="35"/>
      <c r="H405" s="35"/>
      <c r="I405" s="35"/>
      <c r="J405" s="35"/>
      <c r="K405" s="66"/>
      <c r="L405" s="35"/>
      <c r="M405" s="35"/>
      <c r="N405" s="35"/>
      <c r="O405" s="35"/>
      <c r="P405" s="35"/>
      <c r="Q405" s="35"/>
      <c r="R405" s="35"/>
      <c r="S405" s="71"/>
      <c r="T405" s="71"/>
      <c r="U405" s="71"/>
      <c r="V405" s="71"/>
      <c r="W405" s="71"/>
      <c r="X405" s="35"/>
      <c r="Y405" s="35"/>
      <c r="Z405" s="35"/>
      <c r="AA405" s="35"/>
      <c r="AB405" s="35"/>
      <c r="AC405" s="35"/>
      <c r="AD405" s="35"/>
      <c r="AE405" s="35"/>
      <c r="AF405" s="35"/>
      <c r="AG405" s="35"/>
      <c r="AH405" s="35"/>
      <c r="AI405" s="35"/>
      <c r="AJ405" s="35"/>
      <c r="AK405" s="35"/>
      <c r="AL405" s="35"/>
      <c r="AM405" s="35"/>
      <c r="AN405" s="35"/>
      <c r="AO405" s="35"/>
      <c r="AP405" s="35"/>
      <c r="AQ405" s="35"/>
      <c r="AR405" s="35"/>
      <c r="AS405" s="35"/>
      <c r="AT405" s="35"/>
      <c r="AU405" s="35"/>
      <c r="AV405" s="35"/>
      <c r="AW405" s="35"/>
      <c r="AX405" s="35"/>
      <c r="AY405" s="35"/>
      <c r="AZ405" s="35"/>
      <c r="BA405" s="35"/>
      <c r="BB405" s="35"/>
      <c r="BC405" s="35"/>
      <c r="BD405" s="35"/>
      <c r="BE405" s="35"/>
      <c r="BF405" s="35"/>
      <c r="BG405" s="35"/>
      <c r="BH405" s="35"/>
      <c r="BI405" s="35"/>
      <c r="BJ405" s="35"/>
      <c r="BK405" s="35"/>
      <c r="BL405" s="35"/>
      <c r="BM405" s="35"/>
      <c r="BN405" s="35"/>
      <c r="BO405" s="35"/>
      <c r="BP405" s="35"/>
      <c r="BQ405" s="35"/>
    </row>
    <row r="406" spans="2:69" ht="15.75" customHeight="1">
      <c r="B406" s="35"/>
      <c r="C406" s="35"/>
      <c r="D406" s="35"/>
      <c r="E406" s="35"/>
      <c r="F406" s="35"/>
      <c r="G406" s="35"/>
      <c r="H406" s="35"/>
      <c r="I406" s="35"/>
      <c r="J406" s="35"/>
      <c r="K406" s="66"/>
      <c r="L406" s="35"/>
      <c r="M406" s="35"/>
      <c r="N406" s="35"/>
      <c r="O406" s="35"/>
      <c r="P406" s="35"/>
      <c r="Q406" s="35"/>
      <c r="R406" s="35"/>
      <c r="S406" s="71"/>
      <c r="T406" s="71"/>
      <c r="U406" s="71"/>
      <c r="V406" s="71"/>
      <c r="W406" s="71"/>
      <c r="X406" s="35"/>
      <c r="Y406" s="35"/>
      <c r="Z406" s="35"/>
      <c r="AA406" s="35"/>
      <c r="AB406" s="35"/>
      <c r="AC406" s="35"/>
      <c r="AD406" s="35"/>
      <c r="AE406" s="35"/>
      <c r="AF406" s="35"/>
      <c r="AG406" s="35"/>
      <c r="AH406" s="35"/>
      <c r="AI406" s="35"/>
      <c r="AJ406" s="35"/>
      <c r="AK406" s="35"/>
      <c r="AL406" s="35"/>
      <c r="AM406" s="35"/>
      <c r="AN406" s="35"/>
      <c r="AO406" s="35"/>
      <c r="AP406" s="35"/>
      <c r="AQ406" s="35"/>
      <c r="AR406" s="35"/>
      <c r="AS406" s="35"/>
      <c r="AT406" s="35"/>
      <c r="AU406" s="35"/>
      <c r="AV406" s="35"/>
      <c r="AW406" s="35"/>
      <c r="AX406" s="35"/>
      <c r="AY406" s="35"/>
      <c r="AZ406" s="35"/>
      <c r="BA406" s="35"/>
      <c r="BB406" s="35"/>
      <c r="BC406" s="35"/>
      <c r="BD406" s="35"/>
      <c r="BE406" s="35"/>
      <c r="BF406" s="35"/>
      <c r="BG406" s="35"/>
      <c r="BH406" s="35"/>
      <c r="BI406" s="35"/>
      <c r="BJ406" s="35"/>
      <c r="BK406" s="35"/>
      <c r="BL406" s="35"/>
      <c r="BM406" s="35"/>
      <c r="BN406" s="35"/>
      <c r="BO406" s="35"/>
      <c r="BP406" s="35"/>
      <c r="BQ406" s="35"/>
    </row>
    <row r="407" spans="2:69" ht="15.75" customHeight="1">
      <c r="B407" s="35"/>
      <c r="C407" s="35"/>
      <c r="D407" s="35"/>
      <c r="E407" s="35"/>
      <c r="F407" s="35"/>
      <c r="G407" s="35"/>
      <c r="H407" s="35"/>
      <c r="I407" s="35"/>
      <c r="J407" s="35"/>
      <c r="K407" s="66"/>
      <c r="L407" s="35"/>
      <c r="M407" s="35"/>
      <c r="N407" s="35"/>
      <c r="O407" s="35"/>
      <c r="P407" s="35"/>
      <c r="Q407" s="35"/>
      <c r="R407" s="35"/>
      <c r="S407" s="71"/>
      <c r="T407" s="71"/>
      <c r="U407" s="71"/>
      <c r="V407" s="71"/>
      <c r="W407" s="71"/>
      <c r="X407" s="35"/>
      <c r="Y407" s="35"/>
      <c r="Z407" s="35"/>
      <c r="AA407" s="35"/>
      <c r="AB407" s="35"/>
      <c r="AC407" s="35"/>
      <c r="AD407" s="35"/>
      <c r="AE407" s="35"/>
      <c r="AF407" s="35"/>
      <c r="AG407" s="35"/>
      <c r="AH407" s="35"/>
      <c r="AI407" s="35"/>
      <c r="AJ407" s="35"/>
      <c r="AK407" s="35"/>
      <c r="AL407" s="35"/>
      <c r="AM407" s="35"/>
      <c r="AN407" s="35"/>
      <c r="AO407" s="35"/>
      <c r="AP407" s="35"/>
      <c r="AQ407" s="35"/>
      <c r="AR407" s="35"/>
      <c r="AS407" s="35"/>
      <c r="AT407" s="35"/>
      <c r="AU407" s="35"/>
      <c r="AV407" s="35"/>
      <c r="AW407" s="35"/>
      <c r="AX407" s="35"/>
      <c r="AY407" s="35"/>
      <c r="AZ407" s="35"/>
      <c r="BA407" s="35"/>
      <c r="BB407" s="35"/>
      <c r="BC407" s="35"/>
      <c r="BD407" s="35"/>
      <c r="BE407" s="35"/>
      <c r="BF407" s="35"/>
      <c r="BG407" s="35"/>
      <c r="BH407" s="35"/>
      <c r="BI407" s="35"/>
      <c r="BJ407" s="35"/>
      <c r="BK407" s="35"/>
      <c r="BL407" s="35"/>
      <c r="BM407" s="35"/>
      <c r="BN407" s="35"/>
      <c r="BO407" s="35"/>
      <c r="BP407" s="35"/>
      <c r="BQ407" s="35"/>
    </row>
    <row r="408" spans="2:69" ht="15.75" customHeight="1">
      <c r="B408" s="35"/>
      <c r="C408" s="35"/>
      <c r="D408" s="35"/>
      <c r="E408" s="35"/>
      <c r="F408" s="35"/>
      <c r="G408" s="35"/>
      <c r="H408" s="35"/>
      <c r="I408" s="35"/>
      <c r="J408" s="35"/>
      <c r="K408" s="66"/>
      <c r="L408" s="35"/>
      <c r="M408" s="35"/>
      <c r="N408" s="35"/>
      <c r="O408" s="35"/>
      <c r="P408" s="35"/>
      <c r="Q408" s="35"/>
      <c r="R408" s="35"/>
      <c r="S408" s="71"/>
      <c r="T408" s="71"/>
      <c r="U408" s="71"/>
      <c r="V408" s="71"/>
      <c r="W408" s="71"/>
      <c r="X408" s="35"/>
      <c r="Y408" s="35"/>
      <c r="Z408" s="35"/>
      <c r="AA408" s="35"/>
      <c r="AB408" s="35"/>
      <c r="AC408" s="35"/>
      <c r="AD408" s="35"/>
      <c r="AE408" s="35"/>
      <c r="AF408" s="35"/>
      <c r="AG408" s="35"/>
      <c r="AH408" s="35"/>
      <c r="AI408" s="35"/>
      <c r="AJ408" s="35"/>
      <c r="AK408" s="35"/>
      <c r="AL408" s="35"/>
      <c r="AM408" s="35"/>
      <c r="AN408" s="35"/>
      <c r="AO408" s="35"/>
      <c r="AP408" s="35"/>
      <c r="AQ408" s="35"/>
      <c r="AR408" s="35"/>
      <c r="AS408" s="35"/>
      <c r="AT408" s="35"/>
      <c r="AU408" s="35"/>
      <c r="AV408" s="35"/>
      <c r="AW408" s="35"/>
      <c r="AX408" s="35"/>
      <c r="AY408" s="35"/>
      <c r="AZ408" s="35"/>
      <c r="BA408" s="35"/>
      <c r="BB408" s="35"/>
      <c r="BC408" s="35"/>
      <c r="BD408" s="35"/>
      <c r="BE408" s="35"/>
      <c r="BF408" s="35"/>
      <c r="BG408" s="35"/>
      <c r="BH408" s="35"/>
      <c r="BI408" s="35"/>
      <c r="BJ408" s="35"/>
      <c r="BK408" s="35"/>
      <c r="BL408" s="35"/>
      <c r="BM408" s="35"/>
      <c r="BN408" s="35"/>
      <c r="BO408" s="35"/>
      <c r="BP408" s="35"/>
      <c r="BQ408" s="35"/>
    </row>
    <row r="409" spans="2:69" ht="15.75" customHeight="1">
      <c r="B409" s="35"/>
      <c r="C409" s="35"/>
      <c r="D409" s="35"/>
      <c r="E409" s="35"/>
      <c r="F409" s="35"/>
      <c r="G409" s="35"/>
      <c r="H409" s="35"/>
      <c r="I409" s="35"/>
      <c r="J409" s="35"/>
      <c r="K409" s="66"/>
      <c r="L409" s="35"/>
      <c r="M409" s="35"/>
      <c r="N409" s="35"/>
      <c r="O409" s="35"/>
      <c r="P409" s="35"/>
      <c r="Q409" s="35"/>
      <c r="R409" s="35"/>
      <c r="S409" s="71"/>
      <c r="T409" s="71"/>
      <c r="U409" s="71"/>
      <c r="V409" s="71"/>
      <c r="W409" s="71"/>
      <c r="X409" s="35"/>
      <c r="Y409" s="35"/>
      <c r="Z409" s="35"/>
      <c r="AA409" s="35"/>
      <c r="AB409" s="35"/>
      <c r="AC409" s="35"/>
      <c r="AD409" s="35"/>
      <c r="AE409" s="35"/>
      <c r="AF409" s="35"/>
      <c r="AG409" s="35"/>
      <c r="AH409" s="35"/>
      <c r="AI409" s="35"/>
      <c r="AJ409" s="35"/>
      <c r="AK409" s="35"/>
      <c r="AL409" s="35"/>
      <c r="AM409" s="35"/>
      <c r="AN409" s="35"/>
      <c r="AO409" s="35"/>
      <c r="AP409" s="35"/>
      <c r="AQ409" s="35"/>
      <c r="AR409" s="35"/>
      <c r="AS409" s="35"/>
      <c r="AT409" s="35"/>
      <c r="AU409" s="35"/>
      <c r="AV409" s="35"/>
      <c r="AW409" s="35"/>
      <c r="AX409" s="35"/>
      <c r="AY409" s="35"/>
      <c r="AZ409" s="35"/>
      <c r="BA409" s="35"/>
      <c r="BB409" s="35"/>
      <c r="BC409" s="35"/>
      <c r="BD409" s="35"/>
      <c r="BE409" s="35"/>
      <c r="BF409" s="35"/>
      <c r="BG409" s="35"/>
      <c r="BH409" s="35"/>
      <c r="BI409" s="35"/>
      <c r="BJ409" s="35"/>
      <c r="BK409" s="35"/>
      <c r="BL409" s="35"/>
      <c r="BM409" s="35"/>
      <c r="BN409" s="35"/>
      <c r="BO409" s="35"/>
      <c r="BP409" s="35"/>
      <c r="BQ409" s="35"/>
    </row>
    <row r="410" spans="2:69" ht="15.75" customHeight="1">
      <c r="B410" s="35"/>
      <c r="C410" s="35"/>
      <c r="D410" s="35"/>
      <c r="E410" s="35"/>
      <c r="F410" s="35"/>
      <c r="G410" s="35"/>
      <c r="H410" s="35"/>
      <c r="I410" s="35"/>
      <c r="J410" s="35"/>
      <c r="K410" s="66"/>
      <c r="L410" s="35"/>
      <c r="M410" s="35"/>
      <c r="N410" s="35"/>
      <c r="O410" s="35"/>
      <c r="P410" s="35"/>
      <c r="Q410" s="35"/>
      <c r="R410" s="35"/>
      <c r="S410" s="71"/>
      <c r="T410" s="71"/>
      <c r="U410" s="71"/>
      <c r="V410" s="71"/>
      <c r="W410" s="71"/>
      <c r="X410" s="35"/>
      <c r="Y410" s="35"/>
      <c r="Z410" s="35"/>
      <c r="AA410" s="35"/>
      <c r="AB410" s="35"/>
      <c r="AC410" s="35"/>
      <c r="AD410" s="35"/>
      <c r="AE410" s="35"/>
      <c r="AF410" s="35"/>
      <c r="AG410" s="35"/>
      <c r="AH410" s="35"/>
      <c r="AI410" s="35"/>
      <c r="AJ410" s="35"/>
      <c r="AK410" s="35"/>
      <c r="AL410" s="35"/>
      <c r="AM410" s="35"/>
      <c r="AN410" s="35"/>
      <c r="AO410" s="35"/>
      <c r="AP410" s="35"/>
      <c r="AQ410" s="35"/>
      <c r="AR410" s="35"/>
      <c r="AS410" s="35"/>
      <c r="AT410" s="35"/>
      <c r="AU410" s="35"/>
      <c r="AV410" s="35"/>
      <c r="AW410" s="35"/>
      <c r="AX410" s="35"/>
      <c r="AY410" s="35"/>
      <c r="AZ410" s="35"/>
      <c r="BA410" s="35"/>
      <c r="BB410" s="35"/>
      <c r="BC410" s="35"/>
      <c r="BD410" s="35"/>
      <c r="BE410" s="35"/>
      <c r="BF410" s="35"/>
      <c r="BG410" s="35"/>
      <c r="BH410" s="35"/>
      <c r="BI410" s="35"/>
      <c r="BJ410" s="35"/>
      <c r="BK410" s="35"/>
      <c r="BL410" s="35"/>
      <c r="BM410" s="35"/>
      <c r="BN410" s="35"/>
      <c r="BO410" s="35"/>
      <c r="BP410" s="35"/>
      <c r="BQ410" s="35"/>
    </row>
    <row r="411" spans="2:69" ht="15.75" customHeight="1">
      <c r="B411" s="35"/>
      <c r="C411" s="35"/>
      <c r="D411" s="35"/>
      <c r="E411" s="35"/>
      <c r="F411" s="35"/>
      <c r="G411" s="35"/>
      <c r="H411" s="35"/>
      <c r="I411" s="35"/>
      <c r="J411" s="35"/>
      <c r="K411" s="66"/>
      <c r="L411" s="35"/>
      <c r="M411" s="35"/>
      <c r="N411" s="35"/>
      <c r="O411" s="35"/>
      <c r="P411" s="35"/>
      <c r="Q411" s="35"/>
      <c r="R411" s="35"/>
      <c r="S411" s="71"/>
      <c r="T411" s="71"/>
      <c r="U411" s="71"/>
      <c r="V411" s="71"/>
      <c r="W411" s="71"/>
      <c r="X411" s="35"/>
      <c r="Y411" s="35"/>
      <c r="Z411" s="35"/>
      <c r="AA411" s="35"/>
      <c r="AB411" s="35"/>
      <c r="AC411" s="35"/>
      <c r="AD411" s="35"/>
      <c r="AE411" s="35"/>
      <c r="AF411" s="35"/>
      <c r="AG411" s="35"/>
      <c r="AH411" s="35"/>
      <c r="AI411" s="35"/>
      <c r="AJ411" s="35"/>
      <c r="AK411" s="35"/>
      <c r="AL411" s="35"/>
      <c r="AM411" s="35"/>
      <c r="AN411" s="35"/>
      <c r="AO411" s="35"/>
      <c r="AP411" s="35"/>
      <c r="AQ411" s="35"/>
      <c r="AR411" s="35"/>
      <c r="AS411" s="35"/>
      <c r="AT411" s="35"/>
      <c r="AU411" s="35"/>
      <c r="AV411" s="35"/>
      <c r="AW411" s="35"/>
      <c r="AX411" s="35"/>
      <c r="AY411" s="35"/>
      <c r="AZ411" s="35"/>
      <c r="BA411" s="35"/>
      <c r="BB411" s="35"/>
      <c r="BC411" s="35"/>
      <c r="BD411" s="35"/>
      <c r="BE411" s="35"/>
      <c r="BF411" s="35"/>
      <c r="BG411" s="35"/>
      <c r="BH411" s="35"/>
      <c r="BI411" s="35"/>
      <c r="BJ411" s="35"/>
      <c r="BK411" s="35"/>
      <c r="BL411" s="35"/>
      <c r="BM411" s="35"/>
      <c r="BN411" s="35"/>
      <c r="BO411" s="35"/>
      <c r="BP411" s="35"/>
      <c r="BQ411" s="35"/>
    </row>
    <row r="412" spans="2:69" ht="15.75" customHeight="1">
      <c r="B412" s="35"/>
      <c r="C412" s="35"/>
      <c r="D412" s="35"/>
      <c r="E412" s="35"/>
      <c r="F412" s="35"/>
      <c r="G412" s="35"/>
      <c r="H412" s="35"/>
      <c r="I412" s="35"/>
      <c r="J412" s="35"/>
      <c r="K412" s="66"/>
      <c r="L412" s="35"/>
      <c r="M412" s="35"/>
      <c r="N412" s="35"/>
      <c r="O412" s="35"/>
      <c r="P412" s="35"/>
      <c r="Q412" s="35"/>
      <c r="R412" s="35"/>
      <c r="S412" s="71"/>
      <c r="T412" s="71"/>
      <c r="U412" s="71"/>
      <c r="V412" s="71"/>
      <c r="W412" s="71"/>
      <c r="X412" s="35"/>
      <c r="Y412" s="35"/>
      <c r="Z412" s="35"/>
      <c r="AA412" s="35"/>
      <c r="AB412" s="35"/>
      <c r="AC412" s="35"/>
      <c r="AD412" s="35"/>
      <c r="AE412" s="35"/>
      <c r="AF412" s="35"/>
      <c r="AG412" s="35"/>
      <c r="AH412" s="35"/>
      <c r="AI412" s="35"/>
      <c r="AJ412" s="35"/>
      <c r="AK412" s="35"/>
      <c r="AL412" s="35"/>
      <c r="AM412" s="35"/>
      <c r="AN412" s="35"/>
      <c r="AO412" s="35"/>
      <c r="AP412" s="35"/>
      <c r="AQ412" s="35"/>
      <c r="AR412" s="35"/>
      <c r="AS412" s="35"/>
      <c r="AT412" s="35"/>
      <c r="AU412" s="35"/>
      <c r="AV412" s="35"/>
      <c r="AW412" s="35"/>
      <c r="AX412" s="35"/>
      <c r="AY412" s="35"/>
      <c r="AZ412" s="35"/>
      <c r="BA412" s="35"/>
      <c r="BB412" s="35"/>
      <c r="BC412" s="35"/>
      <c r="BD412" s="35"/>
      <c r="BE412" s="35"/>
      <c r="BF412" s="35"/>
      <c r="BG412" s="35"/>
      <c r="BH412" s="35"/>
      <c r="BI412" s="35"/>
      <c r="BJ412" s="35"/>
      <c r="BK412" s="35"/>
      <c r="BL412" s="35"/>
      <c r="BM412" s="35"/>
      <c r="BN412" s="35"/>
      <c r="BO412" s="35"/>
      <c r="BP412" s="35"/>
      <c r="BQ412" s="35"/>
    </row>
    <row r="413" spans="2:69" ht="15.75" customHeight="1">
      <c r="B413" s="35"/>
      <c r="C413" s="35"/>
      <c r="D413" s="35"/>
      <c r="E413" s="35"/>
      <c r="F413" s="35"/>
      <c r="G413" s="35"/>
      <c r="H413" s="35"/>
      <c r="I413" s="35"/>
      <c r="J413" s="35"/>
      <c r="K413" s="66"/>
      <c r="L413" s="35"/>
      <c r="M413" s="35"/>
      <c r="N413" s="35"/>
      <c r="O413" s="35"/>
      <c r="P413" s="35"/>
      <c r="Q413" s="35"/>
      <c r="R413" s="35"/>
      <c r="S413" s="71"/>
      <c r="T413" s="71"/>
      <c r="U413" s="71"/>
      <c r="V413" s="71"/>
      <c r="W413" s="71"/>
      <c r="X413" s="35"/>
      <c r="Y413" s="35"/>
      <c r="Z413" s="35"/>
      <c r="AA413" s="35"/>
      <c r="AB413" s="35"/>
      <c r="AC413" s="35"/>
      <c r="AD413" s="35"/>
      <c r="AE413" s="35"/>
      <c r="AF413" s="35"/>
      <c r="AG413" s="35"/>
      <c r="AH413" s="35"/>
      <c r="AI413" s="35"/>
      <c r="AJ413" s="35"/>
      <c r="AK413" s="35"/>
      <c r="AL413" s="35"/>
      <c r="AM413" s="35"/>
      <c r="AN413" s="35"/>
      <c r="AO413" s="35"/>
      <c r="AP413" s="35"/>
      <c r="AQ413" s="35"/>
      <c r="AR413" s="35"/>
      <c r="AS413" s="35"/>
      <c r="AT413" s="35"/>
      <c r="AU413" s="35"/>
      <c r="AV413" s="35"/>
      <c r="AW413" s="35"/>
      <c r="AX413" s="35"/>
      <c r="AY413" s="35"/>
      <c r="AZ413" s="35"/>
      <c r="BA413" s="35"/>
      <c r="BB413" s="35"/>
      <c r="BC413" s="35"/>
      <c r="BD413" s="35"/>
      <c r="BE413" s="35"/>
      <c r="BF413" s="35"/>
      <c r="BG413" s="35"/>
      <c r="BH413" s="35"/>
      <c r="BI413" s="35"/>
      <c r="BJ413" s="35"/>
      <c r="BK413" s="35"/>
      <c r="BL413" s="35"/>
      <c r="BM413" s="35"/>
      <c r="BN413" s="35"/>
      <c r="BO413" s="35"/>
      <c r="BP413" s="35"/>
      <c r="BQ413" s="35"/>
    </row>
    <row r="414" spans="2:69" ht="15.75" customHeight="1">
      <c r="B414" s="35"/>
      <c r="C414" s="35"/>
      <c r="D414" s="35"/>
      <c r="E414" s="35"/>
      <c r="F414" s="35"/>
      <c r="G414" s="35"/>
      <c r="H414" s="35"/>
      <c r="I414" s="35"/>
      <c r="J414" s="35"/>
      <c r="K414" s="66"/>
      <c r="L414" s="35"/>
      <c r="M414" s="35"/>
      <c r="N414" s="35"/>
      <c r="O414" s="35"/>
      <c r="P414" s="35"/>
      <c r="Q414" s="35"/>
      <c r="R414" s="35"/>
      <c r="S414" s="71"/>
      <c r="T414" s="71"/>
      <c r="U414" s="71"/>
      <c r="V414" s="71"/>
      <c r="W414" s="71"/>
      <c r="X414" s="35"/>
      <c r="Y414" s="35"/>
      <c r="Z414" s="35"/>
      <c r="AA414" s="35"/>
      <c r="AB414" s="35"/>
      <c r="AC414" s="35"/>
      <c r="AD414" s="35"/>
      <c r="AE414" s="35"/>
      <c r="AF414" s="35"/>
      <c r="AG414" s="35"/>
      <c r="AH414" s="35"/>
      <c r="AI414" s="35"/>
      <c r="AJ414" s="35"/>
      <c r="AK414" s="35"/>
      <c r="AL414" s="35"/>
      <c r="AM414" s="35"/>
      <c r="AN414" s="35"/>
      <c r="AO414" s="35"/>
      <c r="AP414" s="35"/>
      <c r="AQ414" s="35"/>
      <c r="AR414" s="35"/>
      <c r="AS414" s="35"/>
      <c r="AT414" s="35"/>
      <c r="AU414" s="35"/>
      <c r="AV414" s="35"/>
      <c r="AW414" s="35"/>
      <c r="AX414" s="35"/>
      <c r="AY414" s="35"/>
      <c r="AZ414" s="35"/>
      <c r="BA414" s="35"/>
      <c r="BB414" s="35"/>
      <c r="BC414" s="35"/>
      <c r="BD414" s="35"/>
      <c r="BE414" s="35"/>
      <c r="BF414" s="35"/>
      <c r="BG414" s="35"/>
      <c r="BH414" s="35"/>
      <c r="BI414" s="35"/>
      <c r="BJ414" s="35"/>
      <c r="BK414" s="35"/>
      <c r="BL414" s="35"/>
      <c r="BM414" s="35"/>
      <c r="BN414" s="35"/>
      <c r="BO414" s="35"/>
      <c r="BP414" s="35"/>
      <c r="BQ414" s="35"/>
    </row>
    <row r="415" spans="2:69" ht="15.75" customHeight="1">
      <c r="B415" s="35"/>
      <c r="C415" s="35"/>
      <c r="D415" s="35"/>
      <c r="E415" s="35"/>
      <c r="F415" s="35"/>
      <c r="G415" s="35"/>
      <c r="H415" s="35"/>
      <c r="I415" s="35"/>
      <c r="J415" s="35"/>
      <c r="K415" s="66"/>
      <c r="L415" s="35"/>
      <c r="M415" s="35"/>
      <c r="N415" s="35"/>
      <c r="O415" s="35"/>
      <c r="P415" s="35"/>
      <c r="Q415" s="35"/>
      <c r="R415" s="35"/>
      <c r="S415" s="71"/>
      <c r="T415" s="71"/>
      <c r="U415" s="71"/>
      <c r="V415" s="71"/>
      <c r="W415" s="71"/>
      <c r="X415" s="35"/>
      <c r="Y415" s="35"/>
      <c r="Z415" s="35"/>
      <c r="AA415" s="35"/>
      <c r="AB415" s="35"/>
      <c r="AC415" s="35"/>
      <c r="AD415" s="35"/>
      <c r="AE415" s="35"/>
      <c r="AF415" s="35"/>
      <c r="AG415" s="35"/>
      <c r="AH415" s="35"/>
      <c r="AI415" s="35"/>
      <c r="AJ415" s="35"/>
      <c r="AK415" s="35"/>
      <c r="AL415" s="35"/>
      <c r="AM415" s="35"/>
      <c r="AN415" s="35"/>
      <c r="AO415" s="35"/>
      <c r="AP415" s="35"/>
      <c r="AQ415" s="35"/>
      <c r="AR415" s="35"/>
      <c r="AS415" s="35"/>
      <c r="AT415" s="35"/>
      <c r="AU415" s="35"/>
      <c r="AV415" s="35"/>
      <c r="AW415" s="35"/>
      <c r="AX415" s="35"/>
      <c r="AY415" s="35"/>
      <c r="AZ415" s="35"/>
      <c r="BA415" s="35"/>
      <c r="BB415" s="35"/>
      <c r="BC415" s="35"/>
      <c r="BD415" s="35"/>
      <c r="BE415" s="35"/>
      <c r="BF415" s="35"/>
      <c r="BG415" s="35"/>
      <c r="BH415" s="35"/>
      <c r="BI415" s="35"/>
      <c r="BJ415" s="35"/>
      <c r="BK415" s="35"/>
      <c r="BL415" s="35"/>
      <c r="BM415" s="35"/>
      <c r="BN415" s="35"/>
      <c r="BO415" s="35"/>
      <c r="BP415" s="35"/>
      <c r="BQ415" s="35"/>
    </row>
    <row r="416" spans="2:69" ht="15.75" customHeight="1">
      <c r="B416" s="35"/>
      <c r="C416" s="35"/>
      <c r="D416" s="35"/>
      <c r="E416" s="35"/>
      <c r="F416" s="35"/>
      <c r="G416" s="35"/>
      <c r="H416" s="35"/>
      <c r="I416" s="35"/>
      <c r="J416" s="35"/>
      <c r="K416" s="66"/>
      <c r="L416" s="35"/>
      <c r="M416" s="35"/>
      <c r="N416" s="35"/>
      <c r="O416" s="35"/>
      <c r="P416" s="35"/>
      <c r="Q416" s="35"/>
      <c r="R416" s="35"/>
      <c r="S416" s="71"/>
      <c r="T416" s="71"/>
      <c r="U416" s="71"/>
      <c r="V416" s="71"/>
      <c r="W416" s="71"/>
      <c r="X416" s="35"/>
      <c r="Y416" s="35"/>
      <c r="Z416" s="35"/>
      <c r="AA416" s="35"/>
      <c r="AB416" s="35"/>
      <c r="AC416" s="35"/>
      <c r="AD416" s="35"/>
      <c r="AE416" s="35"/>
      <c r="AF416" s="35"/>
      <c r="AG416" s="35"/>
      <c r="AH416" s="35"/>
      <c r="AI416" s="35"/>
      <c r="AJ416" s="35"/>
      <c r="AK416" s="35"/>
      <c r="AL416" s="35"/>
      <c r="AM416" s="35"/>
      <c r="AN416" s="35"/>
      <c r="AO416" s="35"/>
      <c r="AP416" s="35"/>
      <c r="AQ416" s="35"/>
      <c r="AR416" s="35"/>
      <c r="AS416" s="35"/>
      <c r="AT416" s="35"/>
      <c r="AU416" s="35"/>
      <c r="AV416" s="35"/>
      <c r="AW416" s="35"/>
      <c r="AX416" s="35"/>
      <c r="AY416" s="35"/>
      <c r="AZ416" s="35"/>
      <c r="BA416" s="35"/>
      <c r="BB416" s="35"/>
      <c r="BC416" s="35"/>
      <c r="BD416" s="35"/>
      <c r="BE416" s="35"/>
      <c r="BF416" s="35"/>
      <c r="BG416" s="35"/>
      <c r="BH416" s="35"/>
      <c r="BI416" s="35"/>
      <c r="BJ416" s="35"/>
      <c r="BK416" s="35"/>
      <c r="BL416" s="35"/>
      <c r="BM416" s="35"/>
      <c r="BN416" s="35"/>
      <c r="BO416" s="35"/>
      <c r="BP416" s="35"/>
      <c r="BQ416" s="35"/>
    </row>
    <row r="417" spans="2:69" ht="15.75" customHeight="1">
      <c r="B417" s="35"/>
      <c r="C417" s="35"/>
      <c r="D417" s="35"/>
      <c r="E417" s="35"/>
      <c r="F417" s="35"/>
      <c r="G417" s="35"/>
      <c r="H417" s="35"/>
      <c r="I417" s="35"/>
      <c r="J417" s="35"/>
      <c r="K417" s="66"/>
      <c r="L417" s="35"/>
      <c r="M417" s="35"/>
      <c r="N417" s="35"/>
      <c r="O417" s="35"/>
      <c r="P417" s="35"/>
      <c r="Q417" s="35"/>
      <c r="R417" s="35"/>
      <c r="S417" s="71"/>
      <c r="T417" s="71"/>
      <c r="U417" s="71"/>
      <c r="V417" s="71"/>
      <c r="W417" s="71"/>
      <c r="X417" s="35"/>
      <c r="Y417" s="35"/>
      <c r="Z417" s="35"/>
      <c r="AA417" s="35"/>
      <c r="AB417" s="35"/>
      <c r="AC417" s="35"/>
      <c r="AD417" s="35"/>
      <c r="AE417" s="35"/>
      <c r="AF417" s="35"/>
      <c r="AG417" s="35"/>
      <c r="AH417" s="35"/>
      <c r="AI417" s="35"/>
      <c r="AJ417" s="35"/>
      <c r="AK417" s="35"/>
      <c r="AL417" s="35"/>
      <c r="AM417" s="35"/>
      <c r="AN417" s="35"/>
      <c r="AO417" s="35"/>
      <c r="AP417" s="35"/>
      <c r="AQ417" s="35"/>
      <c r="AR417" s="35"/>
      <c r="AS417" s="35"/>
      <c r="AT417" s="35"/>
      <c r="AU417" s="35"/>
      <c r="AV417" s="35"/>
      <c r="AW417" s="35"/>
      <c r="AX417" s="35"/>
      <c r="AY417" s="35"/>
      <c r="AZ417" s="35"/>
      <c r="BA417" s="35"/>
      <c r="BB417" s="35"/>
      <c r="BC417" s="35"/>
      <c r="BD417" s="35"/>
      <c r="BE417" s="35"/>
      <c r="BF417" s="35"/>
      <c r="BG417" s="35"/>
      <c r="BH417" s="35"/>
      <c r="BI417" s="35"/>
      <c r="BJ417" s="35"/>
      <c r="BK417" s="35"/>
      <c r="BL417" s="35"/>
      <c r="BM417" s="35"/>
      <c r="BN417" s="35"/>
      <c r="BO417" s="35"/>
      <c r="BP417" s="35"/>
      <c r="BQ417" s="35"/>
    </row>
    <row r="418" spans="2:69" ht="15.75" customHeight="1">
      <c r="B418" s="35"/>
      <c r="C418" s="35"/>
      <c r="D418" s="35"/>
      <c r="E418" s="35"/>
      <c r="F418" s="35"/>
      <c r="G418" s="35"/>
      <c r="H418" s="35"/>
      <c r="I418" s="35"/>
      <c r="J418" s="35"/>
      <c r="K418" s="66"/>
      <c r="L418" s="35"/>
      <c r="M418" s="35"/>
      <c r="N418" s="35"/>
      <c r="O418" s="35"/>
      <c r="P418" s="35"/>
      <c r="Q418" s="35"/>
      <c r="R418" s="35"/>
      <c r="S418" s="71"/>
      <c r="T418" s="71"/>
      <c r="U418" s="71"/>
      <c r="V418" s="71"/>
      <c r="W418" s="71"/>
      <c r="X418" s="35"/>
      <c r="Y418" s="35"/>
      <c r="Z418" s="35"/>
      <c r="AA418" s="35"/>
      <c r="AB418" s="35"/>
      <c r="AC418" s="35"/>
      <c r="AD418" s="35"/>
      <c r="AE418" s="35"/>
      <c r="AF418" s="35"/>
      <c r="AG418" s="35"/>
      <c r="AH418" s="35"/>
      <c r="AI418" s="35"/>
      <c r="AJ418" s="35"/>
      <c r="AK418" s="35"/>
      <c r="AL418" s="35"/>
      <c r="AM418" s="35"/>
      <c r="AN418" s="35"/>
      <c r="AO418" s="35"/>
      <c r="AP418" s="35"/>
      <c r="AQ418" s="35"/>
      <c r="AR418" s="35"/>
      <c r="AS418" s="35"/>
      <c r="AT418" s="35"/>
      <c r="AU418" s="35"/>
      <c r="AV418" s="35"/>
      <c r="AW418" s="35"/>
      <c r="AX418" s="35"/>
      <c r="AY418" s="35"/>
      <c r="AZ418" s="35"/>
      <c r="BA418" s="35"/>
      <c r="BB418" s="35"/>
      <c r="BC418" s="35"/>
      <c r="BD418" s="35"/>
      <c r="BE418" s="35"/>
      <c r="BF418" s="35"/>
      <c r="BG418" s="35"/>
      <c r="BH418" s="35"/>
      <c r="BI418" s="35"/>
      <c r="BJ418" s="35"/>
      <c r="BK418" s="35"/>
      <c r="BL418" s="35"/>
      <c r="BM418" s="35"/>
      <c r="BN418" s="35"/>
      <c r="BO418" s="35"/>
      <c r="BP418" s="35"/>
      <c r="BQ418" s="35"/>
    </row>
    <row r="419" spans="2:69" ht="15.75" customHeight="1">
      <c r="B419" s="35"/>
      <c r="C419" s="35"/>
      <c r="D419" s="35"/>
      <c r="E419" s="35"/>
      <c r="F419" s="35"/>
      <c r="G419" s="35"/>
      <c r="H419" s="35"/>
      <c r="I419" s="35"/>
      <c r="J419" s="35"/>
      <c r="K419" s="66"/>
      <c r="L419" s="35"/>
      <c r="M419" s="35"/>
      <c r="N419" s="35"/>
      <c r="O419" s="35"/>
      <c r="P419" s="35"/>
      <c r="Q419" s="35"/>
      <c r="R419" s="35"/>
      <c r="S419" s="71"/>
      <c r="T419" s="71"/>
      <c r="U419" s="71"/>
      <c r="V419" s="71"/>
      <c r="W419" s="71"/>
      <c r="X419" s="35"/>
      <c r="Y419" s="35"/>
      <c r="Z419" s="35"/>
      <c r="AA419" s="35"/>
      <c r="AB419" s="35"/>
      <c r="AC419" s="35"/>
      <c r="AD419" s="35"/>
      <c r="AE419" s="35"/>
      <c r="AF419" s="35"/>
      <c r="AG419" s="35"/>
      <c r="AH419" s="35"/>
      <c r="AI419" s="35"/>
      <c r="AJ419" s="35"/>
      <c r="AK419" s="35"/>
      <c r="AL419" s="35"/>
      <c r="AM419" s="35"/>
      <c r="AN419" s="35"/>
      <c r="AO419" s="35"/>
      <c r="AP419" s="35"/>
      <c r="AQ419" s="35"/>
      <c r="AR419" s="35"/>
      <c r="AS419" s="35"/>
      <c r="AT419" s="35"/>
      <c r="AU419" s="35"/>
      <c r="AV419" s="35"/>
      <c r="AW419" s="35"/>
      <c r="AX419" s="35"/>
      <c r="AY419" s="35"/>
      <c r="AZ419" s="35"/>
      <c r="BA419" s="35"/>
      <c r="BB419" s="35"/>
      <c r="BC419" s="35"/>
      <c r="BD419" s="35"/>
      <c r="BE419" s="35"/>
      <c r="BF419" s="35"/>
      <c r="BG419" s="35"/>
      <c r="BH419" s="35"/>
      <c r="BI419" s="35"/>
      <c r="BJ419" s="35"/>
      <c r="BK419" s="35"/>
      <c r="BL419" s="35"/>
      <c r="BM419" s="35"/>
      <c r="BN419" s="35"/>
      <c r="BO419" s="35"/>
      <c r="BP419" s="35"/>
      <c r="BQ419" s="35"/>
    </row>
    <row r="420" spans="2:69" ht="15.75" customHeight="1">
      <c r="B420" s="35"/>
      <c r="C420" s="35"/>
      <c r="D420" s="35"/>
      <c r="E420" s="35"/>
      <c r="F420" s="35"/>
      <c r="G420" s="35"/>
      <c r="H420" s="35"/>
      <c r="I420" s="35"/>
      <c r="J420" s="35"/>
      <c r="K420" s="66"/>
      <c r="L420" s="35"/>
      <c r="M420" s="35"/>
      <c r="N420" s="35"/>
      <c r="O420" s="35"/>
      <c r="P420" s="35"/>
      <c r="Q420" s="35"/>
      <c r="R420" s="35"/>
      <c r="S420" s="71"/>
      <c r="T420" s="71"/>
      <c r="U420" s="71"/>
      <c r="V420" s="71"/>
      <c r="W420" s="71"/>
      <c r="X420" s="35"/>
      <c r="Y420" s="35"/>
      <c r="Z420" s="35"/>
      <c r="AA420" s="35"/>
      <c r="AB420" s="35"/>
      <c r="AC420" s="35"/>
      <c r="AD420" s="35"/>
      <c r="AE420" s="35"/>
      <c r="AF420" s="35"/>
      <c r="AG420" s="35"/>
      <c r="AH420" s="35"/>
      <c r="AI420" s="35"/>
      <c r="AJ420" s="35"/>
      <c r="AK420" s="35"/>
      <c r="AL420" s="35"/>
      <c r="AM420" s="35"/>
      <c r="AN420" s="35"/>
      <c r="AO420" s="35"/>
      <c r="AP420" s="35"/>
      <c r="AQ420" s="35"/>
      <c r="AR420" s="35"/>
      <c r="AS420" s="35"/>
      <c r="AT420" s="35"/>
      <c r="AU420" s="35"/>
      <c r="AV420" s="35"/>
      <c r="AW420" s="35"/>
      <c r="AX420" s="35"/>
      <c r="AY420" s="35"/>
      <c r="AZ420" s="35"/>
      <c r="BA420" s="35"/>
      <c r="BB420" s="35"/>
      <c r="BC420" s="35"/>
      <c r="BD420" s="35"/>
      <c r="BE420" s="35"/>
      <c r="BF420" s="35"/>
      <c r="BG420" s="35"/>
      <c r="BH420" s="35"/>
      <c r="BI420" s="35"/>
      <c r="BJ420" s="35"/>
      <c r="BK420" s="35"/>
      <c r="BL420" s="35"/>
      <c r="BM420" s="35"/>
      <c r="BN420" s="35"/>
      <c r="BO420" s="35"/>
      <c r="BP420" s="35"/>
      <c r="BQ420" s="35"/>
    </row>
    <row r="421" spans="2:69" ht="15.75" customHeight="1">
      <c r="B421" s="35"/>
      <c r="C421" s="35"/>
      <c r="D421" s="35"/>
      <c r="E421" s="35"/>
      <c r="F421" s="35"/>
      <c r="G421" s="35"/>
      <c r="H421" s="35"/>
      <c r="I421" s="35"/>
      <c r="J421" s="35"/>
      <c r="K421" s="66"/>
      <c r="L421" s="35"/>
      <c r="M421" s="35"/>
      <c r="N421" s="35"/>
      <c r="O421" s="35"/>
      <c r="P421" s="35"/>
      <c r="Q421" s="35"/>
      <c r="R421" s="35"/>
      <c r="S421" s="71"/>
      <c r="T421" s="71"/>
      <c r="U421" s="71"/>
      <c r="V421" s="71"/>
      <c r="W421" s="71"/>
      <c r="X421" s="35"/>
      <c r="Y421" s="35"/>
      <c r="Z421" s="35"/>
      <c r="AA421" s="35"/>
      <c r="AB421" s="35"/>
      <c r="AC421" s="35"/>
      <c r="AD421" s="35"/>
      <c r="AE421" s="35"/>
      <c r="AF421" s="35"/>
      <c r="AG421" s="35"/>
      <c r="AH421" s="35"/>
      <c r="AI421" s="35"/>
      <c r="AJ421" s="35"/>
      <c r="AK421" s="35"/>
      <c r="AL421" s="35"/>
      <c r="AM421" s="35"/>
      <c r="AN421" s="35"/>
      <c r="AO421" s="35"/>
      <c r="AP421" s="35"/>
      <c r="AQ421" s="35"/>
      <c r="AR421" s="35"/>
      <c r="AS421" s="35"/>
      <c r="AT421" s="35"/>
      <c r="AU421" s="35"/>
      <c r="AV421" s="35"/>
      <c r="AW421" s="35"/>
      <c r="AX421" s="35"/>
      <c r="AY421" s="35"/>
      <c r="AZ421" s="35"/>
      <c r="BA421" s="35"/>
      <c r="BB421" s="35"/>
      <c r="BC421" s="35"/>
      <c r="BD421" s="35"/>
      <c r="BE421" s="35"/>
      <c r="BF421" s="35"/>
      <c r="BG421" s="35"/>
      <c r="BH421" s="35"/>
      <c r="BI421" s="35"/>
      <c r="BJ421" s="35"/>
      <c r="BK421" s="35"/>
      <c r="BL421" s="35"/>
      <c r="BM421" s="35"/>
      <c r="BN421" s="35"/>
      <c r="BO421" s="35"/>
      <c r="BP421" s="35"/>
      <c r="BQ421" s="35"/>
    </row>
    <row r="422" spans="2:69" ht="15.75" customHeight="1">
      <c r="B422" s="35"/>
      <c r="C422" s="35"/>
      <c r="D422" s="35"/>
      <c r="E422" s="35"/>
      <c r="F422" s="35"/>
      <c r="G422" s="35"/>
      <c r="H422" s="35"/>
      <c r="I422" s="35"/>
      <c r="J422" s="35"/>
      <c r="K422" s="66"/>
      <c r="L422" s="35"/>
      <c r="M422" s="35"/>
      <c r="N422" s="35"/>
      <c r="O422" s="35"/>
      <c r="P422" s="35"/>
      <c r="Q422" s="35"/>
      <c r="R422" s="35"/>
      <c r="S422" s="71"/>
      <c r="T422" s="71"/>
      <c r="U422" s="71"/>
      <c r="V422" s="71"/>
      <c r="W422" s="71"/>
      <c r="X422" s="35"/>
      <c r="Y422" s="35"/>
      <c r="Z422" s="35"/>
      <c r="AA422" s="35"/>
      <c r="AB422" s="35"/>
      <c r="AC422" s="35"/>
      <c r="AD422" s="35"/>
      <c r="AE422" s="35"/>
      <c r="AF422" s="35"/>
      <c r="AG422" s="35"/>
      <c r="AH422" s="35"/>
      <c r="AI422" s="35"/>
      <c r="AJ422" s="35"/>
      <c r="AK422" s="35"/>
      <c r="AL422" s="35"/>
      <c r="AM422" s="35"/>
      <c r="AN422" s="35"/>
      <c r="AO422" s="35"/>
      <c r="AP422" s="35"/>
      <c r="AQ422" s="35"/>
      <c r="AR422" s="35"/>
      <c r="AS422" s="35"/>
      <c r="AT422" s="35"/>
      <c r="AU422" s="35"/>
      <c r="AV422" s="35"/>
      <c r="AW422" s="35"/>
      <c r="AX422" s="35"/>
      <c r="AY422" s="35"/>
      <c r="AZ422" s="35"/>
      <c r="BA422" s="35"/>
      <c r="BB422" s="35"/>
      <c r="BC422" s="35"/>
      <c r="BD422" s="35"/>
      <c r="BE422" s="35"/>
      <c r="BF422" s="35"/>
      <c r="BG422" s="35"/>
      <c r="BH422" s="35"/>
      <c r="BI422" s="35"/>
      <c r="BJ422" s="35"/>
      <c r="BK422" s="35"/>
      <c r="BL422" s="35"/>
      <c r="BM422" s="35"/>
      <c r="BN422" s="35"/>
      <c r="BO422" s="35"/>
      <c r="BP422" s="35"/>
      <c r="BQ422" s="35"/>
    </row>
    <row r="423" spans="2:69" ht="15.75" customHeight="1">
      <c r="B423" s="35"/>
      <c r="C423" s="35"/>
      <c r="D423" s="35"/>
      <c r="E423" s="35"/>
      <c r="F423" s="35"/>
      <c r="G423" s="35"/>
      <c r="H423" s="35"/>
      <c r="I423" s="35"/>
      <c r="J423" s="35"/>
      <c r="K423" s="66"/>
      <c r="L423" s="35"/>
      <c r="M423" s="35"/>
      <c r="N423" s="35"/>
      <c r="O423" s="35"/>
      <c r="P423" s="35"/>
      <c r="Q423" s="35"/>
      <c r="R423" s="35"/>
      <c r="S423" s="71"/>
      <c r="T423" s="71"/>
      <c r="U423" s="71"/>
      <c r="V423" s="71"/>
      <c r="W423" s="71"/>
      <c r="X423" s="35"/>
      <c r="Y423" s="35"/>
      <c r="Z423" s="35"/>
      <c r="AA423" s="35"/>
      <c r="AB423" s="35"/>
      <c r="AC423" s="35"/>
      <c r="AD423" s="35"/>
      <c r="AE423" s="35"/>
      <c r="AF423" s="35"/>
      <c r="AG423" s="35"/>
      <c r="AH423" s="35"/>
      <c r="AI423" s="35"/>
      <c r="AJ423" s="35"/>
      <c r="AK423" s="35"/>
      <c r="AL423" s="35"/>
      <c r="AM423" s="35"/>
      <c r="AN423" s="35"/>
      <c r="AO423" s="35"/>
      <c r="AP423" s="35"/>
      <c r="AQ423" s="35"/>
      <c r="AR423" s="35"/>
      <c r="AS423" s="35"/>
      <c r="AT423" s="35"/>
      <c r="AU423" s="35"/>
      <c r="AV423" s="35"/>
      <c r="AW423" s="35"/>
      <c r="AX423" s="35"/>
      <c r="AY423" s="35"/>
      <c r="AZ423" s="35"/>
      <c r="BA423" s="35"/>
      <c r="BB423" s="35"/>
      <c r="BC423" s="35"/>
      <c r="BD423" s="35"/>
      <c r="BE423" s="35"/>
      <c r="BF423" s="35"/>
      <c r="BG423" s="35"/>
      <c r="BH423" s="35"/>
      <c r="BI423" s="35"/>
      <c r="BJ423" s="35"/>
      <c r="BK423" s="35"/>
      <c r="BL423" s="35"/>
      <c r="BM423" s="35"/>
      <c r="BN423" s="35"/>
      <c r="BO423" s="35"/>
      <c r="BP423" s="35"/>
      <c r="BQ423" s="35"/>
    </row>
    <row r="424" spans="2:69" ht="15.75" customHeight="1">
      <c r="B424" s="35"/>
      <c r="C424" s="35"/>
      <c r="D424" s="35"/>
      <c r="E424" s="35"/>
      <c r="F424" s="35"/>
      <c r="G424" s="35"/>
      <c r="H424" s="35"/>
      <c r="I424" s="35"/>
      <c r="J424" s="35"/>
      <c r="K424" s="66"/>
      <c r="L424" s="35"/>
      <c r="M424" s="35"/>
      <c r="N424" s="35"/>
      <c r="O424" s="35"/>
      <c r="P424" s="35"/>
      <c r="Q424" s="35"/>
      <c r="R424" s="35"/>
      <c r="S424" s="71"/>
      <c r="T424" s="71"/>
      <c r="U424" s="71"/>
      <c r="V424" s="71"/>
      <c r="W424" s="71"/>
      <c r="X424" s="35"/>
      <c r="Y424" s="35"/>
      <c r="Z424" s="35"/>
      <c r="AA424" s="35"/>
      <c r="AB424" s="35"/>
      <c r="AC424" s="35"/>
      <c r="AD424" s="35"/>
      <c r="AE424" s="35"/>
      <c r="AF424" s="35"/>
      <c r="AG424" s="35"/>
      <c r="AH424" s="35"/>
      <c r="AI424" s="35"/>
      <c r="AJ424" s="35"/>
      <c r="AK424" s="35"/>
      <c r="AL424" s="35"/>
      <c r="AM424" s="35"/>
      <c r="AN424" s="35"/>
      <c r="AO424" s="35"/>
      <c r="AP424" s="35"/>
      <c r="AQ424" s="35"/>
      <c r="AR424" s="35"/>
      <c r="AS424" s="35"/>
      <c r="AT424" s="35"/>
      <c r="AU424" s="35"/>
      <c r="AV424" s="35"/>
      <c r="AW424" s="35"/>
      <c r="AX424" s="35"/>
      <c r="AY424" s="35"/>
      <c r="AZ424" s="35"/>
      <c r="BA424" s="35"/>
      <c r="BB424" s="35"/>
      <c r="BC424" s="35"/>
      <c r="BD424" s="35"/>
      <c r="BE424" s="35"/>
      <c r="BF424" s="35"/>
      <c r="BG424" s="35"/>
      <c r="BH424" s="35"/>
      <c r="BI424" s="35"/>
      <c r="BJ424" s="35"/>
      <c r="BK424" s="35"/>
      <c r="BL424" s="35"/>
      <c r="BM424" s="35"/>
      <c r="BN424" s="35"/>
      <c r="BO424" s="35"/>
      <c r="BP424" s="35"/>
      <c r="BQ424" s="35"/>
    </row>
    <row r="425" spans="2:69" ht="15.75" customHeight="1">
      <c r="B425" s="35"/>
      <c r="C425" s="35"/>
      <c r="D425" s="35"/>
      <c r="E425" s="35"/>
      <c r="F425" s="35"/>
      <c r="G425" s="35"/>
      <c r="H425" s="35"/>
      <c r="I425" s="35"/>
      <c r="J425" s="35"/>
      <c r="K425" s="66"/>
      <c r="L425" s="35"/>
      <c r="M425" s="35"/>
      <c r="N425" s="35"/>
      <c r="O425" s="35"/>
      <c r="P425" s="35"/>
      <c r="Q425" s="35"/>
      <c r="R425" s="35"/>
      <c r="S425" s="71"/>
      <c r="T425" s="71"/>
      <c r="U425" s="71"/>
      <c r="V425" s="71"/>
      <c r="W425" s="71"/>
      <c r="X425" s="35"/>
      <c r="Y425" s="35"/>
      <c r="Z425" s="35"/>
      <c r="AA425" s="35"/>
      <c r="AB425" s="35"/>
      <c r="AC425" s="35"/>
      <c r="AD425" s="35"/>
      <c r="AE425" s="35"/>
      <c r="AF425" s="35"/>
      <c r="AG425" s="35"/>
      <c r="AH425" s="35"/>
      <c r="AI425" s="35"/>
      <c r="AJ425" s="35"/>
      <c r="AK425" s="35"/>
      <c r="AL425" s="35"/>
      <c r="AM425" s="35"/>
      <c r="AN425" s="35"/>
      <c r="AO425" s="35"/>
      <c r="AP425" s="35"/>
      <c r="AQ425" s="35"/>
      <c r="AR425" s="35"/>
      <c r="AS425" s="35"/>
      <c r="AT425" s="35"/>
      <c r="AU425" s="35"/>
      <c r="AV425" s="35"/>
      <c r="AW425" s="35"/>
      <c r="AX425" s="35"/>
      <c r="AY425" s="35"/>
      <c r="AZ425" s="35"/>
      <c r="BA425" s="35"/>
      <c r="BB425" s="35"/>
      <c r="BC425" s="35"/>
      <c r="BD425" s="35"/>
      <c r="BE425" s="35"/>
      <c r="BF425" s="35"/>
      <c r="BG425" s="35"/>
      <c r="BH425" s="35"/>
      <c r="BI425" s="35"/>
      <c r="BJ425" s="35"/>
      <c r="BK425" s="35"/>
      <c r="BL425" s="35"/>
      <c r="BM425" s="35"/>
      <c r="BN425" s="35"/>
      <c r="BO425" s="35"/>
      <c r="BP425" s="35"/>
      <c r="BQ425" s="35"/>
    </row>
    <row r="426" spans="2:69" ht="15.75" customHeight="1">
      <c r="B426" s="35"/>
      <c r="C426" s="35"/>
      <c r="D426" s="35"/>
      <c r="E426" s="35"/>
      <c r="F426" s="35"/>
      <c r="G426" s="35"/>
      <c r="H426" s="35"/>
      <c r="I426" s="35"/>
      <c r="J426" s="35"/>
      <c r="K426" s="66"/>
      <c r="L426" s="35"/>
      <c r="M426" s="35"/>
      <c r="N426" s="35"/>
      <c r="O426" s="35"/>
      <c r="P426" s="35"/>
      <c r="Q426" s="35"/>
      <c r="R426" s="35"/>
      <c r="S426" s="71"/>
      <c r="T426" s="71"/>
      <c r="U426" s="71"/>
      <c r="V426" s="71"/>
      <c r="W426" s="71"/>
      <c r="X426" s="35"/>
      <c r="Y426" s="35"/>
      <c r="Z426" s="35"/>
      <c r="AA426" s="35"/>
      <c r="AB426" s="35"/>
      <c r="AC426" s="35"/>
      <c r="AD426" s="35"/>
      <c r="AE426" s="35"/>
      <c r="AF426" s="35"/>
      <c r="AG426" s="35"/>
      <c r="AH426" s="35"/>
      <c r="AI426" s="35"/>
      <c r="AJ426" s="35"/>
      <c r="AK426" s="35"/>
      <c r="AL426" s="35"/>
      <c r="AM426" s="35"/>
      <c r="AN426" s="35"/>
      <c r="AO426" s="35"/>
      <c r="AP426" s="35"/>
      <c r="AQ426" s="35"/>
      <c r="AR426" s="35"/>
      <c r="AS426" s="35"/>
      <c r="AT426" s="35"/>
      <c r="AU426" s="35"/>
      <c r="AV426" s="35"/>
      <c r="AW426" s="35"/>
      <c r="AX426" s="35"/>
      <c r="AY426" s="35"/>
      <c r="AZ426" s="35"/>
      <c r="BA426" s="35"/>
      <c r="BB426" s="35"/>
      <c r="BC426" s="35"/>
      <c r="BD426" s="35"/>
      <c r="BE426" s="35"/>
      <c r="BF426" s="35"/>
      <c r="BG426" s="35"/>
      <c r="BH426" s="35"/>
      <c r="BI426" s="35"/>
      <c r="BJ426" s="35"/>
      <c r="BK426" s="35"/>
      <c r="BL426" s="35"/>
      <c r="BM426" s="35"/>
      <c r="BN426" s="35"/>
      <c r="BO426" s="35"/>
      <c r="BP426" s="35"/>
      <c r="BQ426" s="35"/>
    </row>
    <row r="427" spans="2:69" ht="15.75" customHeight="1">
      <c r="B427" s="35"/>
      <c r="C427" s="35"/>
      <c r="D427" s="35"/>
      <c r="E427" s="35"/>
      <c r="F427" s="35"/>
      <c r="G427" s="35"/>
      <c r="H427" s="35"/>
      <c r="I427" s="35"/>
      <c r="J427" s="35"/>
      <c r="K427" s="66"/>
      <c r="L427" s="35"/>
      <c r="M427" s="35"/>
      <c r="N427" s="35"/>
      <c r="O427" s="35"/>
      <c r="P427" s="35"/>
      <c r="Q427" s="35"/>
      <c r="R427" s="35"/>
      <c r="S427" s="71"/>
      <c r="T427" s="71"/>
      <c r="U427" s="71"/>
      <c r="V427" s="71"/>
      <c r="W427" s="71"/>
      <c r="X427" s="35"/>
      <c r="Y427" s="35"/>
      <c r="Z427" s="35"/>
      <c r="AA427" s="35"/>
      <c r="AB427" s="35"/>
      <c r="AC427" s="35"/>
      <c r="AD427" s="35"/>
      <c r="AE427" s="35"/>
      <c r="AF427" s="35"/>
      <c r="AG427" s="35"/>
      <c r="AH427" s="35"/>
      <c r="AI427" s="35"/>
      <c r="AJ427" s="35"/>
      <c r="AK427" s="35"/>
      <c r="AL427" s="35"/>
      <c r="AM427" s="35"/>
      <c r="AN427" s="35"/>
      <c r="AO427" s="35"/>
      <c r="AP427" s="35"/>
      <c r="AQ427" s="35"/>
      <c r="AR427" s="35"/>
      <c r="AS427" s="35"/>
      <c r="AT427" s="35"/>
      <c r="AU427" s="35"/>
      <c r="AV427" s="35"/>
      <c r="AW427" s="35"/>
      <c r="AX427" s="35"/>
      <c r="AY427" s="35"/>
      <c r="AZ427" s="35"/>
      <c r="BA427" s="35"/>
      <c r="BB427" s="35"/>
      <c r="BC427" s="35"/>
      <c r="BD427" s="35"/>
      <c r="BE427" s="35"/>
      <c r="BF427" s="35"/>
      <c r="BG427" s="35"/>
      <c r="BH427" s="35"/>
      <c r="BI427" s="35"/>
      <c r="BJ427" s="35"/>
      <c r="BK427" s="35"/>
      <c r="BL427" s="35"/>
      <c r="BM427" s="35"/>
      <c r="BN427" s="35"/>
      <c r="BO427" s="35"/>
      <c r="BP427" s="35"/>
      <c r="BQ427" s="35"/>
    </row>
    <row r="428" spans="2:69" ht="15.75" customHeight="1">
      <c r="B428" s="35"/>
      <c r="C428" s="35"/>
      <c r="D428" s="35"/>
      <c r="E428" s="35"/>
      <c r="F428" s="35"/>
      <c r="G428" s="35"/>
      <c r="H428" s="35"/>
      <c r="I428" s="35"/>
      <c r="J428" s="35"/>
      <c r="K428" s="66"/>
      <c r="L428" s="35"/>
      <c r="M428" s="35"/>
      <c r="N428" s="35"/>
      <c r="O428" s="35"/>
      <c r="P428" s="35"/>
      <c r="Q428" s="35"/>
      <c r="R428" s="35"/>
      <c r="S428" s="71"/>
      <c r="T428" s="71"/>
      <c r="U428" s="71"/>
      <c r="V428" s="71"/>
      <c r="W428" s="71"/>
      <c r="X428" s="35"/>
      <c r="Y428" s="35"/>
      <c r="Z428" s="35"/>
      <c r="AA428" s="35"/>
      <c r="AB428" s="35"/>
      <c r="AC428" s="35"/>
      <c r="AD428" s="35"/>
      <c r="AE428" s="35"/>
      <c r="AF428" s="35"/>
      <c r="AG428" s="35"/>
      <c r="AH428" s="35"/>
      <c r="AI428" s="35"/>
      <c r="AJ428" s="35"/>
      <c r="AK428" s="35"/>
      <c r="AL428" s="35"/>
      <c r="AM428" s="35"/>
      <c r="AN428" s="35"/>
      <c r="AO428" s="35"/>
      <c r="AP428" s="35"/>
      <c r="AQ428" s="35"/>
      <c r="AR428" s="35"/>
      <c r="AS428" s="35"/>
      <c r="AT428" s="35"/>
      <c r="AU428" s="35"/>
      <c r="AV428" s="35"/>
      <c r="AW428" s="35"/>
      <c r="AX428" s="35"/>
      <c r="AY428" s="35"/>
      <c r="AZ428" s="35"/>
      <c r="BA428" s="35"/>
      <c r="BB428" s="35"/>
      <c r="BC428" s="35"/>
      <c r="BD428" s="35"/>
      <c r="BE428" s="35"/>
      <c r="BF428" s="35"/>
      <c r="BG428" s="35"/>
      <c r="BH428" s="35"/>
      <c r="BI428" s="35"/>
      <c r="BJ428" s="35"/>
      <c r="BK428" s="35"/>
      <c r="BL428" s="35"/>
      <c r="BM428" s="35"/>
      <c r="BN428" s="35"/>
      <c r="BO428" s="35"/>
      <c r="BP428" s="35"/>
      <c r="BQ428" s="35"/>
    </row>
    <row r="429" spans="2:69" ht="15.75" customHeight="1">
      <c r="B429" s="35"/>
      <c r="C429" s="35"/>
      <c r="D429" s="35"/>
      <c r="E429" s="35"/>
      <c r="F429" s="35"/>
      <c r="G429" s="35"/>
      <c r="H429" s="35"/>
      <c r="I429" s="35"/>
      <c r="J429" s="35"/>
      <c r="K429" s="66"/>
      <c r="L429" s="35"/>
      <c r="M429" s="35"/>
      <c r="N429" s="35"/>
      <c r="O429" s="35"/>
      <c r="P429" s="35"/>
      <c r="Q429" s="35"/>
      <c r="R429" s="35"/>
      <c r="S429" s="71"/>
      <c r="T429" s="71"/>
      <c r="U429" s="71"/>
      <c r="V429" s="71"/>
      <c r="W429" s="71"/>
      <c r="X429" s="35"/>
      <c r="Y429" s="35"/>
      <c r="Z429" s="35"/>
      <c r="AA429" s="35"/>
      <c r="AB429" s="35"/>
      <c r="AC429" s="35"/>
      <c r="AD429" s="35"/>
      <c r="AE429" s="35"/>
      <c r="AF429" s="35"/>
      <c r="AG429" s="35"/>
      <c r="AH429" s="35"/>
      <c r="AI429" s="35"/>
      <c r="AJ429" s="35"/>
      <c r="AK429" s="35"/>
      <c r="AL429" s="35"/>
      <c r="AM429" s="35"/>
      <c r="AN429" s="35"/>
      <c r="AO429" s="35"/>
      <c r="AP429" s="35"/>
      <c r="AQ429" s="35"/>
      <c r="AR429" s="35"/>
      <c r="AS429" s="35"/>
      <c r="AT429" s="35"/>
      <c r="AU429" s="35"/>
      <c r="AV429" s="35"/>
      <c r="AW429" s="35"/>
      <c r="AX429" s="35"/>
      <c r="AY429" s="35"/>
      <c r="AZ429" s="35"/>
      <c r="BA429" s="35"/>
      <c r="BB429" s="35"/>
      <c r="BC429" s="35"/>
      <c r="BD429" s="35"/>
      <c r="BE429" s="35"/>
      <c r="BF429" s="35"/>
      <c r="BG429" s="35"/>
      <c r="BH429" s="35"/>
      <c r="BI429" s="35"/>
      <c r="BJ429" s="35"/>
      <c r="BK429" s="35"/>
      <c r="BL429" s="35"/>
      <c r="BM429" s="35"/>
      <c r="BN429" s="35"/>
      <c r="BO429" s="35"/>
      <c r="BP429" s="35"/>
      <c r="BQ429" s="35"/>
    </row>
    <row r="430" spans="2:69" ht="15.75" customHeight="1">
      <c r="B430" s="35"/>
      <c r="C430" s="35"/>
      <c r="D430" s="35"/>
      <c r="E430" s="35"/>
      <c r="F430" s="35"/>
      <c r="G430" s="35"/>
      <c r="H430" s="35"/>
      <c r="I430" s="35"/>
      <c r="J430" s="35"/>
      <c r="K430" s="66"/>
      <c r="L430" s="35"/>
      <c r="M430" s="35"/>
      <c r="N430" s="35"/>
      <c r="O430" s="35"/>
      <c r="P430" s="35"/>
      <c r="Q430" s="35"/>
      <c r="R430" s="35"/>
      <c r="S430" s="71"/>
      <c r="T430" s="71"/>
      <c r="U430" s="71"/>
      <c r="V430" s="71"/>
      <c r="W430" s="71"/>
      <c r="X430" s="35"/>
      <c r="Y430" s="35"/>
      <c r="Z430" s="35"/>
      <c r="AA430" s="35"/>
      <c r="AB430" s="35"/>
      <c r="AC430" s="35"/>
      <c r="AD430" s="35"/>
      <c r="AE430" s="35"/>
      <c r="AF430" s="35"/>
      <c r="AG430" s="35"/>
      <c r="AH430" s="35"/>
      <c r="AI430" s="35"/>
      <c r="AJ430" s="35"/>
      <c r="AK430" s="35"/>
      <c r="AL430" s="35"/>
      <c r="AM430" s="35"/>
      <c r="AN430" s="35"/>
      <c r="AO430" s="35"/>
      <c r="AP430" s="35"/>
      <c r="AQ430" s="35"/>
      <c r="AR430" s="35"/>
      <c r="AS430" s="35"/>
      <c r="AT430" s="35"/>
      <c r="AU430" s="35"/>
      <c r="AV430" s="35"/>
      <c r="AW430" s="35"/>
      <c r="AX430" s="35"/>
      <c r="AY430" s="35"/>
      <c r="AZ430" s="35"/>
      <c r="BA430" s="35"/>
      <c r="BB430" s="35"/>
      <c r="BC430" s="35"/>
      <c r="BD430" s="35"/>
      <c r="BE430" s="35"/>
      <c r="BF430" s="35"/>
      <c r="BG430" s="35"/>
      <c r="BH430" s="35"/>
      <c r="BI430" s="35"/>
      <c r="BJ430" s="35"/>
      <c r="BK430" s="35"/>
      <c r="BL430" s="35"/>
      <c r="BM430" s="35"/>
      <c r="BN430" s="35"/>
      <c r="BO430" s="35"/>
      <c r="BP430" s="35"/>
      <c r="BQ430" s="35"/>
    </row>
    <row r="431" spans="2:69" ht="15.75" customHeight="1">
      <c r="B431" s="35"/>
      <c r="C431" s="35"/>
      <c r="D431" s="35"/>
      <c r="E431" s="35"/>
      <c r="F431" s="35"/>
      <c r="G431" s="35"/>
      <c r="H431" s="35"/>
      <c r="I431" s="35"/>
      <c r="J431" s="35"/>
      <c r="K431" s="66"/>
      <c r="L431" s="35"/>
      <c r="M431" s="35"/>
      <c r="N431" s="35"/>
      <c r="O431" s="35"/>
      <c r="P431" s="35"/>
      <c r="Q431" s="35"/>
      <c r="R431" s="35"/>
      <c r="S431" s="71"/>
      <c r="T431" s="71"/>
      <c r="U431" s="71"/>
      <c r="V431" s="71"/>
      <c r="W431" s="71"/>
      <c r="X431" s="35"/>
      <c r="Y431" s="35"/>
      <c r="Z431" s="35"/>
      <c r="AA431" s="35"/>
      <c r="AB431" s="35"/>
      <c r="AC431" s="35"/>
      <c r="AD431" s="35"/>
      <c r="AE431" s="35"/>
      <c r="AF431" s="35"/>
      <c r="AG431" s="35"/>
      <c r="AH431" s="35"/>
      <c r="AI431" s="35"/>
      <c r="AJ431" s="35"/>
      <c r="AK431" s="35"/>
      <c r="AL431" s="35"/>
      <c r="AM431" s="35"/>
      <c r="AN431" s="35"/>
      <c r="AO431" s="35"/>
      <c r="AP431" s="35"/>
      <c r="AQ431" s="35"/>
      <c r="AR431" s="35"/>
      <c r="AS431" s="35"/>
      <c r="AT431" s="35"/>
      <c r="AU431" s="35"/>
      <c r="AV431" s="35"/>
      <c r="AW431" s="35"/>
      <c r="AX431" s="35"/>
      <c r="AY431" s="35"/>
      <c r="AZ431" s="35"/>
      <c r="BA431" s="35"/>
      <c r="BB431" s="35"/>
      <c r="BC431" s="35"/>
      <c r="BD431" s="35"/>
      <c r="BE431" s="35"/>
      <c r="BF431" s="35"/>
      <c r="BG431" s="35"/>
      <c r="BH431" s="35"/>
      <c r="BI431" s="35"/>
      <c r="BJ431" s="35"/>
      <c r="BK431" s="35"/>
      <c r="BL431" s="35"/>
      <c r="BM431" s="35"/>
      <c r="BN431" s="35"/>
      <c r="BO431" s="35"/>
      <c r="BP431" s="35"/>
      <c r="BQ431" s="35"/>
    </row>
    <row r="432" spans="2:69" ht="15.75" customHeight="1">
      <c r="B432" s="35"/>
      <c r="C432" s="35"/>
      <c r="D432" s="35"/>
      <c r="E432" s="35"/>
      <c r="F432" s="35"/>
      <c r="G432" s="35"/>
      <c r="H432" s="35"/>
      <c r="I432" s="35"/>
      <c r="J432" s="35"/>
      <c r="K432" s="66"/>
      <c r="L432" s="35"/>
      <c r="M432" s="35"/>
      <c r="N432" s="35"/>
      <c r="O432" s="35"/>
      <c r="P432" s="35"/>
      <c r="Q432" s="35"/>
      <c r="R432" s="35"/>
      <c r="S432" s="71"/>
      <c r="T432" s="71"/>
      <c r="U432" s="71"/>
      <c r="V432" s="71"/>
      <c r="W432" s="71"/>
      <c r="X432" s="35"/>
      <c r="Y432" s="35"/>
      <c r="Z432" s="35"/>
      <c r="AA432" s="35"/>
      <c r="AB432" s="35"/>
      <c r="AC432" s="35"/>
      <c r="AD432" s="35"/>
      <c r="AE432" s="35"/>
      <c r="AF432" s="35"/>
      <c r="AG432" s="35"/>
      <c r="AH432" s="35"/>
      <c r="AI432" s="35"/>
      <c r="AJ432" s="35"/>
      <c r="AK432" s="35"/>
      <c r="AL432" s="35"/>
      <c r="AM432" s="35"/>
      <c r="AN432" s="35"/>
      <c r="AO432" s="35"/>
      <c r="AP432" s="35"/>
      <c r="AQ432" s="35"/>
      <c r="AR432" s="35"/>
      <c r="AS432" s="35"/>
      <c r="AT432" s="35"/>
      <c r="AU432" s="35"/>
      <c r="AV432" s="35"/>
      <c r="AW432" s="35"/>
      <c r="AX432" s="35"/>
      <c r="AY432" s="35"/>
      <c r="AZ432" s="35"/>
      <c r="BA432" s="35"/>
      <c r="BB432" s="35"/>
      <c r="BC432" s="35"/>
      <c r="BD432" s="35"/>
      <c r="BE432" s="35"/>
      <c r="BF432" s="35"/>
      <c r="BG432" s="35"/>
      <c r="BH432" s="35"/>
      <c r="BI432" s="35"/>
      <c r="BJ432" s="35"/>
      <c r="BK432" s="35"/>
      <c r="BL432" s="35"/>
      <c r="BM432" s="35"/>
      <c r="BN432" s="35"/>
      <c r="BO432" s="35"/>
      <c r="BP432" s="35"/>
      <c r="BQ432" s="35"/>
    </row>
    <row r="433" spans="2:69" ht="15.75" customHeight="1">
      <c r="B433" s="35"/>
      <c r="C433" s="35"/>
      <c r="D433" s="35"/>
      <c r="E433" s="35"/>
      <c r="F433" s="35"/>
      <c r="G433" s="35"/>
      <c r="H433" s="35"/>
      <c r="I433" s="35"/>
      <c r="J433" s="35"/>
      <c r="K433" s="66"/>
      <c r="L433" s="35"/>
      <c r="M433" s="35"/>
      <c r="N433" s="35"/>
      <c r="O433" s="35"/>
      <c r="P433" s="35"/>
      <c r="Q433" s="35"/>
      <c r="R433" s="35"/>
      <c r="S433" s="71"/>
      <c r="T433" s="71"/>
      <c r="U433" s="71"/>
      <c r="V433" s="71"/>
      <c r="W433" s="71"/>
      <c r="X433" s="35"/>
      <c r="Y433" s="35"/>
      <c r="Z433" s="35"/>
      <c r="AA433" s="35"/>
      <c r="AB433" s="35"/>
      <c r="AC433" s="35"/>
      <c r="AD433" s="35"/>
      <c r="AE433" s="35"/>
      <c r="AF433" s="35"/>
      <c r="AG433" s="35"/>
      <c r="AH433" s="35"/>
      <c r="AI433" s="35"/>
      <c r="AJ433" s="35"/>
      <c r="AK433" s="35"/>
      <c r="AL433" s="35"/>
      <c r="AM433" s="35"/>
      <c r="AN433" s="35"/>
      <c r="AO433" s="35"/>
      <c r="AP433" s="35"/>
      <c r="AQ433" s="35"/>
      <c r="AR433" s="35"/>
      <c r="AS433" s="35"/>
      <c r="AT433" s="35"/>
      <c r="AU433" s="35"/>
      <c r="AV433" s="35"/>
      <c r="AW433" s="35"/>
      <c r="AX433" s="35"/>
      <c r="AY433" s="35"/>
      <c r="AZ433" s="35"/>
      <c r="BA433" s="35"/>
      <c r="BB433" s="35"/>
      <c r="BC433" s="35"/>
      <c r="BD433" s="35"/>
      <c r="BE433" s="35"/>
      <c r="BF433" s="35"/>
      <c r="BG433" s="35"/>
      <c r="BH433" s="35"/>
      <c r="BI433" s="35"/>
      <c r="BJ433" s="35"/>
      <c r="BK433" s="35"/>
      <c r="BL433" s="35"/>
      <c r="BM433" s="35"/>
      <c r="BN433" s="35"/>
      <c r="BO433" s="35"/>
      <c r="BP433" s="35"/>
      <c r="BQ433" s="35"/>
    </row>
    <row r="434" spans="2:69" ht="15.75" customHeight="1">
      <c r="B434" s="35"/>
      <c r="C434" s="35"/>
      <c r="D434" s="35"/>
      <c r="E434" s="35"/>
      <c r="F434" s="35"/>
      <c r="G434" s="35"/>
      <c r="H434" s="35"/>
      <c r="I434" s="35"/>
      <c r="J434" s="35"/>
      <c r="K434" s="66"/>
      <c r="L434" s="35"/>
      <c r="M434" s="35"/>
      <c r="N434" s="35"/>
      <c r="O434" s="35"/>
      <c r="P434" s="35"/>
      <c r="Q434" s="35"/>
      <c r="R434" s="35"/>
      <c r="S434" s="71"/>
      <c r="T434" s="71"/>
      <c r="U434" s="71"/>
      <c r="V434" s="71"/>
      <c r="W434" s="71"/>
      <c r="X434" s="35"/>
      <c r="Y434" s="35"/>
      <c r="Z434" s="35"/>
      <c r="AA434" s="35"/>
      <c r="AB434" s="35"/>
      <c r="AC434" s="35"/>
      <c r="AD434" s="35"/>
      <c r="AE434" s="35"/>
      <c r="AF434" s="35"/>
      <c r="AG434" s="35"/>
      <c r="AH434" s="35"/>
      <c r="AI434" s="35"/>
      <c r="AJ434" s="35"/>
      <c r="AK434" s="35"/>
      <c r="AL434" s="35"/>
      <c r="AM434" s="35"/>
      <c r="AN434" s="35"/>
      <c r="AO434" s="35"/>
      <c r="AP434" s="35"/>
      <c r="AQ434" s="35"/>
      <c r="AR434" s="35"/>
      <c r="AS434" s="35"/>
      <c r="AT434" s="35"/>
      <c r="AU434" s="35"/>
      <c r="AV434" s="35"/>
      <c r="AW434" s="35"/>
      <c r="AX434" s="35"/>
      <c r="AY434" s="35"/>
      <c r="AZ434" s="35"/>
      <c r="BA434" s="35"/>
      <c r="BB434" s="35"/>
      <c r="BC434" s="35"/>
      <c r="BD434" s="35"/>
      <c r="BE434" s="35"/>
      <c r="BF434" s="35"/>
      <c r="BG434" s="35"/>
      <c r="BH434" s="35"/>
      <c r="BI434" s="35"/>
      <c r="BJ434" s="35"/>
      <c r="BK434" s="35"/>
      <c r="BL434" s="35"/>
      <c r="BM434" s="35"/>
      <c r="BN434" s="35"/>
      <c r="BO434" s="35"/>
      <c r="BP434" s="35"/>
      <c r="BQ434" s="35"/>
    </row>
    <row r="435" spans="2:69" ht="15.75" customHeight="1">
      <c r="B435" s="35"/>
      <c r="C435" s="35"/>
      <c r="D435" s="35"/>
      <c r="E435" s="35"/>
      <c r="F435" s="35"/>
      <c r="G435" s="35"/>
      <c r="H435" s="35"/>
      <c r="I435" s="35"/>
      <c r="J435" s="35"/>
      <c r="K435" s="66"/>
      <c r="L435" s="35"/>
      <c r="M435" s="35"/>
      <c r="N435" s="35"/>
      <c r="O435" s="35"/>
      <c r="P435" s="35"/>
      <c r="Q435" s="35"/>
      <c r="R435" s="35"/>
      <c r="S435" s="71"/>
      <c r="T435" s="71"/>
      <c r="U435" s="71"/>
      <c r="V435" s="71"/>
      <c r="W435" s="71"/>
      <c r="X435" s="35"/>
      <c r="Y435" s="35"/>
      <c r="Z435" s="35"/>
      <c r="AA435" s="35"/>
      <c r="AB435" s="35"/>
      <c r="AC435" s="35"/>
      <c r="AD435" s="35"/>
      <c r="AE435" s="35"/>
      <c r="AF435" s="35"/>
      <c r="AG435" s="35"/>
      <c r="AH435" s="35"/>
      <c r="AI435" s="35"/>
      <c r="AJ435" s="35"/>
      <c r="AK435" s="35"/>
      <c r="AL435" s="35"/>
      <c r="AM435" s="35"/>
      <c r="AN435" s="35"/>
      <c r="AO435" s="35"/>
      <c r="AP435" s="35"/>
      <c r="AQ435" s="35"/>
      <c r="AR435" s="35"/>
      <c r="AS435" s="35"/>
      <c r="AT435" s="35"/>
      <c r="AU435" s="35"/>
      <c r="AV435" s="35"/>
      <c r="AW435" s="35"/>
      <c r="AX435" s="35"/>
      <c r="AY435" s="35"/>
      <c r="AZ435" s="35"/>
      <c r="BA435" s="35"/>
      <c r="BB435" s="35"/>
      <c r="BC435" s="35"/>
      <c r="BD435" s="35"/>
      <c r="BE435" s="35"/>
      <c r="BF435" s="35"/>
      <c r="BG435" s="35"/>
      <c r="BH435" s="35"/>
      <c r="BI435" s="35"/>
      <c r="BJ435" s="35"/>
      <c r="BK435" s="35"/>
      <c r="BL435" s="35"/>
      <c r="BM435" s="35"/>
      <c r="BN435" s="35"/>
      <c r="BO435" s="35"/>
      <c r="BP435" s="35"/>
      <c r="BQ435" s="35"/>
    </row>
    <row r="436" spans="2:69" ht="15.75" customHeight="1">
      <c r="B436" s="35"/>
      <c r="C436" s="35"/>
      <c r="D436" s="35"/>
      <c r="E436" s="35"/>
      <c r="F436" s="35"/>
      <c r="G436" s="35"/>
      <c r="H436" s="35"/>
      <c r="I436" s="35"/>
      <c r="J436" s="35"/>
      <c r="K436" s="66"/>
      <c r="L436" s="35"/>
      <c r="M436" s="35"/>
      <c r="N436" s="35"/>
      <c r="O436" s="35"/>
      <c r="P436" s="35"/>
      <c r="Q436" s="35"/>
      <c r="R436" s="35"/>
      <c r="S436" s="71"/>
      <c r="T436" s="71"/>
      <c r="U436" s="71"/>
      <c r="V436" s="71"/>
      <c r="W436" s="71"/>
      <c r="X436" s="35"/>
      <c r="Y436" s="35"/>
      <c r="Z436" s="35"/>
      <c r="AA436" s="35"/>
      <c r="AB436" s="35"/>
      <c r="AC436" s="35"/>
      <c r="AD436" s="35"/>
      <c r="AE436" s="35"/>
      <c r="AF436" s="35"/>
      <c r="AG436" s="35"/>
      <c r="AH436" s="35"/>
      <c r="AI436" s="35"/>
      <c r="AJ436" s="35"/>
      <c r="AK436" s="35"/>
      <c r="AL436" s="35"/>
      <c r="AM436" s="35"/>
      <c r="AN436" s="35"/>
      <c r="AO436" s="35"/>
      <c r="AP436" s="35"/>
      <c r="AQ436" s="35"/>
      <c r="AR436" s="35"/>
      <c r="AS436" s="35"/>
      <c r="AT436" s="35"/>
      <c r="AU436" s="35"/>
      <c r="AV436" s="35"/>
      <c r="AW436" s="35"/>
      <c r="AX436" s="35"/>
      <c r="AY436" s="35"/>
      <c r="AZ436" s="35"/>
      <c r="BA436" s="35"/>
      <c r="BB436" s="35"/>
      <c r="BC436" s="35"/>
      <c r="BD436" s="35"/>
      <c r="BE436" s="35"/>
      <c r="BF436" s="35"/>
      <c r="BG436" s="35"/>
      <c r="BH436" s="35"/>
      <c r="BI436" s="35"/>
      <c r="BJ436" s="35"/>
      <c r="BK436" s="35"/>
      <c r="BL436" s="35"/>
      <c r="BM436" s="35"/>
      <c r="BN436" s="35"/>
      <c r="BO436" s="35"/>
      <c r="BP436" s="35"/>
      <c r="BQ436" s="35"/>
    </row>
    <row r="437" spans="2:69" ht="15.75" customHeight="1">
      <c r="B437" s="35"/>
      <c r="C437" s="35"/>
      <c r="D437" s="35"/>
      <c r="E437" s="35"/>
      <c r="F437" s="35"/>
      <c r="G437" s="35"/>
      <c r="H437" s="35"/>
      <c r="I437" s="35"/>
      <c r="J437" s="35"/>
      <c r="K437" s="66"/>
      <c r="L437" s="35"/>
      <c r="M437" s="35"/>
      <c r="N437" s="35"/>
      <c r="O437" s="35"/>
      <c r="P437" s="35"/>
      <c r="Q437" s="35"/>
      <c r="R437" s="35"/>
      <c r="S437" s="71"/>
      <c r="T437" s="71"/>
      <c r="U437" s="71"/>
      <c r="V437" s="71"/>
      <c r="W437" s="71"/>
      <c r="X437" s="35"/>
      <c r="Y437" s="35"/>
      <c r="Z437" s="35"/>
      <c r="AA437" s="35"/>
      <c r="AB437" s="35"/>
      <c r="AC437" s="35"/>
      <c r="AD437" s="35"/>
      <c r="AE437" s="35"/>
      <c r="AF437" s="35"/>
      <c r="AG437" s="35"/>
      <c r="AH437" s="35"/>
      <c r="AI437" s="35"/>
      <c r="AJ437" s="35"/>
      <c r="AK437" s="35"/>
      <c r="AL437" s="35"/>
      <c r="AM437" s="35"/>
      <c r="AN437" s="35"/>
      <c r="AO437" s="35"/>
      <c r="AP437" s="35"/>
      <c r="AQ437" s="35"/>
      <c r="AR437" s="35"/>
      <c r="AS437" s="35"/>
      <c r="AT437" s="35"/>
      <c r="AU437" s="35"/>
      <c r="AV437" s="35"/>
      <c r="AW437" s="35"/>
      <c r="AX437" s="35"/>
      <c r="AY437" s="35"/>
      <c r="AZ437" s="35"/>
      <c r="BA437" s="35"/>
      <c r="BB437" s="35"/>
      <c r="BC437" s="35"/>
      <c r="BD437" s="35"/>
      <c r="BE437" s="35"/>
      <c r="BF437" s="35"/>
      <c r="BG437" s="35"/>
      <c r="BH437" s="35"/>
      <c r="BI437" s="35"/>
      <c r="BJ437" s="35"/>
      <c r="BK437" s="35"/>
      <c r="BL437" s="35"/>
      <c r="BM437" s="35"/>
      <c r="BN437" s="35"/>
      <c r="BO437" s="35"/>
      <c r="BP437" s="35"/>
      <c r="BQ437" s="35"/>
    </row>
    <row r="438" spans="2:69" ht="15.75" customHeight="1">
      <c r="B438" s="35"/>
      <c r="C438" s="35"/>
      <c r="D438" s="35"/>
      <c r="E438" s="35"/>
      <c r="F438" s="35"/>
      <c r="G438" s="35"/>
      <c r="H438" s="35"/>
      <c r="I438" s="35"/>
      <c r="J438" s="35"/>
      <c r="K438" s="66"/>
      <c r="L438" s="35"/>
      <c r="M438" s="35"/>
      <c r="N438" s="35"/>
      <c r="O438" s="35"/>
      <c r="P438" s="35"/>
      <c r="Q438" s="35"/>
      <c r="R438" s="35"/>
      <c r="S438" s="71"/>
      <c r="T438" s="71"/>
      <c r="U438" s="71"/>
      <c r="V438" s="71"/>
      <c r="W438" s="71"/>
      <c r="X438" s="35"/>
      <c r="Y438" s="35"/>
      <c r="Z438" s="35"/>
      <c r="AA438" s="35"/>
      <c r="AB438" s="35"/>
      <c r="AC438" s="35"/>
      <c r="AD438" s="35"/>
      <c r="AE438" s="35"/>
      <c r="AF438" s="35"/>
      <c r="AG438" s="35"/>
      <c r="AH438" s="35"/>
      <c r="AI438" s="35"/>
      <c r="AJ438" s="35"/>
      <c r="AK438" s="35"/>
      <c r="AL438" s="35"/>
      <c r="AM438" s="35"/>
      <c r="AN438" s="35"/>
      <c r="AO438" s="35"/>
      <c r="AP438" s="35"/>
      <c r="AQ438" s="35"/>
      <c r="AR438" s="35"/>
      <c r="AS438" s="35"/>
      <c r="AT438" s="35"/>
      <c r="AU438" s="35"/>
      <c r="AV438" s="35"/>
      <c r="AW438" s="35"/>
      <c r="AX438" s="35"/>
      <c r="AY438" s="35"/>
      <c r="AZ438" s="35"/>
      <c r="BA438" s="35"/>
      <c r="BB438" s="35"/>
      <c r="BC438" s="35"/>
      <c r="BD438" s="35"/>
      <c r="BE438" s="35"/>
      <c r="BF438" s="35"/>
      <c r="BG438" s="35"/>
      <c r="BH438" s="35"/>
      <c r="BI438" s="35"/>
      <c r="BJ438" s="35"/>
      <c r="BK438" s="35"/>
      <c r="BL438" s="35"/>
      <c r="BM438" s="35"/>
      <c r="BN438" s="35"/>
      <c r="BO438" s="35"/>
      <c r="BP438" s="35"/>
      <c r="BQ438" s="35"/>
    </row>
    <row r="439" spans="2:69" ht="15.75" customHeight="1">
      <c r="B439" s="35"/>
      <c r="C439" s="35"/>
      <c r="D439" s="35"/>
      <c r="E439" s="35"/>
      <c r="F439" s="35"/>
      <c r="G439" s="35"/>
      <c r="H439" s="35"/>
      <c r="I439" s="35"/>
      <c r="J439" s="35"/>
      <c r="K439" s="66"/>
      <c r="L439" s="35"/>
      <c r="M439" s="35"/>
      <c r="N439" s="35"/>
      <c r="O439" s="35"/>
      <c r="P439" s="35"/>
      <c r="Q439" s="35"/>
      <c r="R439" s="35"/>
      <c r="S439" s="71"/>
      <c r="T439" s="71"/>
      <c r="U439" s="71"/>
      <c r="V439" s="71"/>
      <c r="W439" s="71"/>
      <c r="X439" s="35"/>
      <c r="Y439" s="35"/>
      <c r="Z439" s="35"/>
      <c r="AA439" s="35"/>
      <c r="AB439" s="35"/>
      <c r="AC439" s="35"/>
      <c r="AD439" s="35"/>
      <c r="AE439" s="35"/>
      <c r="AF439" s="35"/>
      <c r="AG439" s="35"/>
      <c r="AH439" s="35"/>
      <c r="AI439" s="35"/>
      <c r="AJ439" s="35"/>
      <c r="AK439" s="35"/>
      <c r="AL439" s="35"/>
      <c r="AM439" s="35"/>
      <c r="AN439" s="35"/>
      <c r="AO439" s="35"/>
      <c r="AP439" s="35"/>
      <c r="AQ439" s="35"/>
      <c r="AR439" s="35"/>
      <c r="AS439" s="35"/>
      <c r="AT439" s="35"/>
      <c r="AU439" s="35"/>
      <c r="AV439" s="35"/>
      <c r="AW439" s="35"/>
      <c r="AX439" s="35"/>
      <c r="AY439" s="35"/>
      <c r="AZ439" s="35"/>
      <c r="BA439" s="35"/>
      <c r="BB439" s="35"/>
      <c r="BC439" s="35"/>
      <c r="BD439" s="35"/>
      <c r="BE439" s="35"/>
      <c r="BF439" s="35"/>
      <c r="BG439" s="35"/>
      <c r="BH439" s="35"/>
      <c r="BI439" s="35"/>
      <c r="BJ439" s="35"/>
      <c r="BK439" s="35"/>
      <c r="BL439" s="35"/>
      <c r="BM439" s="35"/>
      <c r="BN439" s="35"/>
      <c r="BO439" s="35"/>
      <c r="BP439" s="35"/>
      <c r="BQ439" s="35"/>
    </row>
    <row r="440" spans="2:69" ht="15.75" customHeight="1">
      <c r="B440" s="35"/>
      <c r="C440" s="35"/>
      <c r="D440" s="35"/>
      <c r="E440" s="35"/>
      <c r="F440" s="35"/>
      <c r="G440" s="35"/>
      <c r="H440" s="35"/>
      <c r="I440" s="35"/>
      <c r="J440" s="35"/>
      <c r="K440" s="66"/>
      <c r="L440" s="35"/>
      <c r="M440" s="35"/>
      <c r="N440" s="35"/>
      <c r="O440" s="35"/>
      <c r="P440" s="35"/>
      <c r="Q440" s="35"/>
      <c r="R440" s="35"/>
      <c r="S440" s="71"/>
      <c r="T440" s="71"/>
      <c r="U440" s="71"/>
      <c r="V440" s="71"/>
      <c r="W440" s="71"/>
      <c r="X440" s="35"/>
      <c r="Y440" s="35"/>
      <c r="Z440" s="35"/>
      <c r="AA440" s="35"/>
      <c r="AB440" s="35"/>
      <c r="AC440" s="35"/>
      <c r="AD440" s="35"/>
      <c r="AE440" s="35"/>
      <c r="AF440" s="35"/>
      <c r="AG440" s="35"/>
      <c r="AH440" s="35"/>
      <c r="AI440" s="35"/>
      <c r="AJ440" s="35"/>
      <c r="AK440" s="35"/>
      <c r="AL440" s="35"/>
      <c r="AM440" s="35"/>
      <c r="AN440" s="35"/>
      <c r="AO440" s="35"/>
      <c r="AP440" s="35"/>
      <c r="AQ440" s="35"/>
      <c r="AR440" s="35"/>
      <c r="AS440" s="35"/>
      <c r="AT440" s="35"/>
      <c r="AU440" s="35"/>
      <c r="AV440" s="35"/>
      <c r="AW440" s="35"/>
      <c r="AX440" s="35"/>
      <c r="AY440" s="35"/>
      <c r="AZ440" s="35"/>
      <c r="BA440" s="35"/>
      <c r="BB440" s="35"/>
      <c r="BC440" s="35"/>
      <c r="BD440" s="35"/>
      <c r="BE440" s="35"/>
      <c r="BF440" s="35"/>
      <c r="BG440" s="35"/>
      <c r="BH440" s="35"/>
      <c r="BI440" s="35"/>
      <c r="BJ440" s="35"/>
      <c r="BK440" s="35"/>
      <c r="BL440" s="35"/>
      <c r="BM440" s="35"/>
      <c r="BN440" s="35"/>
      <c r="BO440" s="35"/>
      <c r="BP440" s="35"/>
      <c r="BQ440" s="35"/>
    </row>
    <row r="441" spans="2:69" ht="15.75" customHeight="1">
      <c r="B441" s="35"/>
      <c r="C441" s="35"/>
      <c r="D441" s="35"/>
      <c r="E441" s="35"/>
      <c r="F441" s="35"/>
      <c r="G441" s="35"/>
      <c r="H441" s="35"/>
      <c r="I441" s="35"/>
      <c r="J441" s="35"/>
      <c r="K441" s="66"/>
      <c r="L441" s="35"/>
      <c r="M441" s="35"/>
      <c r="N441" s="35"/>
      <c r="O441" s="35"/>
      <c r="P441" s="35"/>
      <c r="Q441" s="35"/>
      <c r="R441" s="35"/>
      <c r="S441" s="71"/>
      <c r="T441" s="71"/>
      <c r="U441" s="71"/>
      <c r="V441" s="71"/>
      <c r="W441" s="71"/>
      <c r="X441" s="35"/>
      <c r="Y441" s="35"/>
      <c r="Z441" s="35"/>
      <c r="AA441" s="35"/>
      <c r="AB441" s="35"/>
      <c r="AC441" s="35"/>
      <c r="AD441" s="35"/>
      <c r="AE441" s="35"/>
      <c r="AF441" s="35"/>
      <c r="AG441" s="35"/>
      <c r="AH441" s="35"/>
      <c r="AI441" s="35"/>
      <c r="AJ441" s="35"/>
      <c r="AK441" s="35"/>
      <c r="AL441" s="35"/>
      <c r="AM441" s="35"/>
      <c r="AN441" s="35"/>
      <c r="AO441" s="35"/>
      <c r="AP441" s="35"/>
      <c r="AQ441" s="35"/>
      <c r="AR441" s="35"/>
      <c r="AS441" s="35"/>
      <c r="AT441" s="35"/>
      <c r="AU441" s="35"/>
      <c r="AV441" s="35"/>
      <c r="AW441" s="35"/>
      <c r="AX441" s="35"/>
      <c r="AY441" s="35"/>
      <c r="AZ441" s="35"/>
      <c r="BA441" s="35"/>
      <c r="BB441" s="35"/>
      <c r="BC441" s="35"/>
      <c r="BD441" s="35"/>
      <c r="BE441" s="35"/>
      <c r="BF441" s="35"/>
      <c r="BG441" s="35"/>
      <c r="BH441" s="35"/>
      <c r="BI441" s="35"/>
      <c r="BJ441" s="35"/>
      <c r="BK441" s="35"/>
      <c r="BL441" s="35"/>
      <c r="BM441" s="35"/>
      <c r="BN441" s="35"/>
      <c r="BO441" s="35"/>
      <c r="BP441" s="35"/>
      <c r="BQ441" s="35"/>
    </row>
    <row r="442" spans="2:69" ht="15.75" customHeight="1">
      <c r="B442" s="35"/>
      <c r="C442" s="35"/>
      <c r="D442" s="35"/>
      <c r="E442" s="35"/>
      <c r="F442" s="35"/>
      <c r="G442" s="35"/>
      <c r="H442" s="35"/>
      <c r="I442" s="35"/>
      <c r="J442" s="35"/>
      <c r="K442" s="66"/>
      <c r="L442" s="35"/>
      <c r="M442" s="35"/>
      <c r="N442" s="35"/>
      <c r="O442" s="35"/>
      <c r="P442" s="35"/>
      <c r="Q442" s="35"/>
      <c r="R442" s="35"/>
      <c r="S442" s="71"/>
      <c r="T442" s="71"/>
      <c r="U442" s="71"/>
      <c r="V442" s="71"/>
      <c r="W442" s="71"/>
      <c r="X442" s="35"/>
      <c r="Y442" s="35"/>
      <c r="Z442" s="35"/>
      <c r="AA442" s="35"/>
      <c r="AB442" s="35"/>
      <c r="AC442" s="35"/>
      <c r="AD442" s="35"/>
      <c r="AE442" s="35"/>
      <c r="AF442" s="35"/>
      <c r="AG442" s="35"/>
      <c r="AH442" s="35"/>
      <c r="AI442" s="35"/>
      <c r="AJ442" s="35"/>
      <c r="AK442" s="35"/>
      <c r="AL442" s="35"/>
      <c r="AM442" s="35"/>
      <c r="AN442" s="35"/>
      <c r="AO442" s="35"/>
      <c r="AP442" s="35"/>
      <c r="AQ442" s="35"/>
      <c r="AR442" s="35"/>
      <c r="AS442" s="35"/>
      <c r="AT442" s="35"/>
      <c r="AU442" s="35"/>
      <c r="AV442" s="35"/>
      <c r="AW442" s="35"/>
      <c r="AX442" s="35"/>
      <c r="AY442" s="35"/>
      <c r="AZ442" s="35"/>
      <c r="BA442" s="35"/>
      <c r="BB442" s="35"/>
      <c r="BC442" s="35"/>
      <c r="BD442" s="35"/>
      <c r="BE442" s="35"/>
      <c r="BF442" s="35"/>
      <c r="BG442" s="35"/>
      <c r="BH442" s="35"/>
      <c r="BI442" s="35"/>
      <c r="BJ442" s="35"/>
      <c r="BK442" s="35"/>
      <c r="BL442" s="35"/>
      <c r="BM442" s="35"/>
      <c r="BN442" s="35"/>
      <c r="BO442" s="35"/>
      <c r="BP442" s="35"/>
      <c r="BQ442" s="35"/>
    </row>
    <row r="443" spans="2:69" ht="15.75" customHeight="1">
      <c r="B443" s="35"/>
      <c r="C443" s="35"/>
      <c r="D443" s="35"/>
      <c r="E443" s="35"/>
      <c r="F443" s="35"/>
      <c r="G443" s="35"/>
      <c r="H443" s="35"/>
      <c r="I443" s="35"/>
      <c r="J443" s="35"/>
      <c r="K443" s="66"/>
      <c r="L443" s="35"/>
      <c r="M443" s="35"/>
      <c r="N443" s="35"/>
      <c r="O443" s="35"/>
      <c r="P443" s="35"/>
      <c r="Q443" s="35"/>
      <c r="R443" s="35"/>
      <c r="S443" s="71"/>
      <c r="T443" s="71"/>
      <c r="U443" s="71"/>
      <c r="V443" s="71"/>
      <c r="W443" s="71"/>
      <c r="X443" s="35"/>
      <c r="Y443" s="35"/>
      <c r="Z443" s="35"/>
      <c r="AA443" s="35"/>
      <c r="AB443" s="35"/>
      <c r="AC443" s="35"/>
      <c r="AD443" s="35"/>
      <c r="AE443" s="35"/>
      <c r="AF443" s="35"/>
      <c r="AG443" s="35"/>
      <c r="AH443" s="35"/>
      <c r="AI443" s="35"/>
      <c r="AJ443" s="35"/>
      <c r="AK443" s="35"/>
      <c r="AL443" s="35"/>
      <c r="AM443" s="35"/>
      <c r="AN443" s="35"/>
      <c r="AO443" s="35"/>
      <c r="AP443" s="35"/>
      <c r="AQ443" s="35"/>
      <c r="AR443" s="35"/>
      <c r="AS443" s="35"/>
      <c r="AT443" s="35"/>
      <c r="AU443" s="35"/>
      <c r="AV443" s="35"/>
      <c r="AW443" s="35"/>
      <c r="AX443" s="35"/>
      <c r="AY443" s="35"/>
      <c r="AZ443" s="35"/>
      <c r="BA443" s="35"/>
      <c r="BB443" s="35"/>
      <c r="BC443" s="35"/>
      <c r="BD443" s="35"/>
      <c r="BE443" s="35"/>
      <c r="BF443" s="35"/>
      <c r="BG443" s="35"/>
      <c r="BH443" s="35"/>
      <c r="BI443" s="35"/>
      <c r="BJ443" s="35"/>
      <c r="BK443" s="35"/>
      <c r="BL443" s="35"/>
      <c r="BM443" s="35"/>
      <c r="BN443" s="35"/>
      <c r="BO443" s="35"/>
      <c r="BP443" s="35"/>
      <c r="BQ443" s="35"/>
    </row>
    <row r="444" spans="2:69" ht="15.75" customHeight="1">
      <c r="B444" s="35"/>
      <c r="C444" s="35"/>
      <c r="D444" s="35"/>
      <c r="E444" s="35"/>
      <c r="F444" s="35"/>
      <c r="G444" s="35"/>
      <c r="H444" s="35"/>
      <c r="I444" s="35"/>
      <c r="J444" s="35"/>
      <c r="K444" s="66"/>
      <c r="L444" s="35"/>
      <c r="M444" s="35"/>
      <c r="N444" s="35"/>
      <c r="O444" s="35"/>
      <c r="P444" s="35"/>
      <c r="Q444" s="35"/>
      <c r="R444" s="35"/>
      <c r="S444" s="71"/>
      <c r="T444" s="71"/>
      <c r="U444" s="71"/>
      <c r="V444" s="71"/>
      <c r="W444" s="71"/>
      <c r="X444" s="35"/>
      <c r="Y444" s="35"/>
      <c r="Z444" s="35"/>
      <c r="AA444" s="35"/>
      <c r="AB444" s="35"/>
      <c r="AC444" s="35"/>
      <c r="AD444" s="35"/>
      <c r="AE444" s="35"/>
      <c r="AF444" s="35"/>
      <c r="AG444" s="35"/>
      <c r="AH444" s="35"/>
      <c r="AI444" s="35"/>
      <c r="AJ444" s="35"/>
      <c r="AK444" s="35"/>
      <c r="AL444" s="35"/>
      <c r="AM444" s="35"/>
      <c r="AN444" s="35"/>
      <c r="AO444" s="35"/>
      <c r="AP444" s="35"/>
      <c r="AQ444" s="35"/>
      <c r="AR444" s="35"/>
      <c r="AS444" s="35"/>
      <c r="AT444" s="35"/>
      <c r="AU444" s="35"/>
      <c r="AV444" s="35"/>
      <c r="AW444" s="35"/>
      <c r="AX444" s="35"/>
      <c r="AY444" s="35"/>
      <c r="AZ444" s="35"/>
      <c r="BA444" s="35"/>
      <c r="BB444" s="35"/>
      <c r="BC444" s="35"/>
      <c r="BD444" s="35"/>
      <c r="BE444" s="35"/>
      <c r="BF444" s="35"/>
      <c r="BG444" s="35"/>
      <c r="BH444" s="35"/>
      <c r="BI444" s="35"/>
      <c r="BJ444" s="35"/>
      <c r="BK444" s="35"/>
      <c r="BL444" s="35"/>
      <c r="BM444" s="35"/>
      <c r="BN444" s="35"/>
      <c r="BO444" s="35"/>
      <c r="BP444" s="35"/>
      <c r="BQ444" s="35"/>
    </row>
    <row r="445" spans="2:69" ht="15.75" customHeight="1">
      <c r="B445" s="35"/>
      <c r="C445" s="35"/>
      <c r="D445" s="35"/>
      <c r="E445" s="35"/>
      <c r="F445" s="35"/>
      <c r="G445" s="35"/>
      <c r="H445" s="35"/>
      <c r="I445" s="35"/>
      <c r="J445" s="35"/>
      <c r="K445" s="66"/>
      <c r="L445" s="35"/>
      <c r="M445" s="35"/>
      <c r="N445" s="35"/>
      <c r="O445" s="35"/>
      <c r="P445" s="35"/>
      <c r="Q445" s="35"/>
      <c r="R445" s="35"/>
      <c r="S445" s="71"/>
      <c r="T445" s="71"/>
      <c r="U445" s="71"/>
      <c r="V445" s="71"/>
      <c r="W445" s="71"/>
      <c r="X445" s="35"/>
      <c r="Y445" s="35"/>
      <c r="Z445" s="35"/>
      <c r="AA445" s="35"/>
      <c r="AB445" s="35"/>
      <c r="AC445" s="35"/>
      <c r="AD445" s="35"/>
      <c r="AE445" s="35"/>
      <c r="AF445" s="35"/>
      <c r="AG445" s="35"/>
      <c r="AH445" s="35"/>
      <c r="AI445" s="35"/>
      <c r="AJ445" s="35"/>
      <c r="AK445" s="35"/>
      <c r="AL445" s="35"/>
      <c r="AM445" s="35"/>
      <c r="AN445" s="35"/>
      <c r="AO445" s="35"/>
      <c r="AP445" s="35"/>
      <c r="AQ445" s="35"/>
      <c r="AR445" s="35"/>
      <c r="AS445" s="35"/>
      <c r="AT445" s="35"/>
      <c r="AU445" s="35"/>
      <c r="AV445" s="35"/>
      <c r="AW445" s="35"/>
      <c r="AX445" s="35"/>
      <c r="AY445" s="35"/>
      <c r="AZ445" s="35"/>
      <c r="BA445" s="35"/>
      <c r="BB445" s="35"/>
      <c r="BC445" s="35"/>
      <c r="BD445" s="35"/>
      <c r="BE445" s="35"/>
      <c r="BF445" s="35"/>
      <c r="BG445" s="35"/>
      <c r="BH445" s="35"/>
      <c r="BI445" s="35"/>
      <c r="BJ445" s="35"/>
      <c r="BK445" s="35"/>
      <c r="BL445" s="35"/>
      <c r="BM445" s="35"/>
      <c r="BN445" s="35"/>
      <c r="BO445" s="35"/>
      <c r="BP445" s="35"/>
      <c r="BQ445" s="35"/>
    </row>
    <row r="446" spans="2:69" ht="15.75" customHeight="1">
      <c r="B446" s="35"/>
      <c r="C446" s="35"/>
      <c r="D446" s="35"/>
      <c r="E446" s="35"/>
      <c r="F446" s="35"/>
      <c r="G446" s="35"/>
      <c r="H446" s="35"/>
      <c r="I446" s="35"/>
      <c r="J446" s="35"/>
      <c r="K446" s="66"/>
      <c r="L446" s="35"/>
      <c r="M446" s="35"/>
      <c r="N446" s="35"/>
      <c r="O446" s="35"/>
      <c r="P446" s="35"/>
      <c r="Q446" s="35"/>
      <c r="R446" s="35"/>
      <c r="S446" s="71"/>
      <c r="T446" s="71"/>
      <c r="U446" s="71"/>
      <c r="V446" s="71"/>
      <c r="W446" s="71"/>
      <c r="X446" s="35"/>
      <c r="Y446" s="35"/>
      <c r="Z446" s="35"/>
      <c r="AA446" s="35"/>
      <c r="AB446" s="35"/>
      <c r="AC446" s="35"/>
      <c r="AD446" s="35"/>
      <c r="AE446" s="35"/>
      <c r="AF446" s="35"/>
      <c r="AG446" s="35"/>
      <c r="AH446" s="35"/>
      <c r="AI446" s="35"/>
      <c r="AJ446" s="35"/>
      <c r="AK446" s="35"/>
      <c r="AL446" s="35"/>
      <c r="AM446" s="35"/>
      <c r="AN446" s="35"/>
      <c r="AO446" s="35"/>
      <c r="AP446" s="35"/>
      <c r="AQ446" s="35"/>
      <c r="AR446" s="35"/>
      <c r="AS446" s="35"/>
      <c r="AT446" s="35"/>
      <c r="AU446" s="35"/>
      <c r="AV446" s="35"/>
      <c r="AW446" s="35"/>
      <c r="AX446" s="35"/>
      <c r="AY446" s="35"/>
      <c r="AZ446" s="35"/>
      <c r="BA446" s="35"/>
      <c r="BB446" s="35"/>
      <c r="BC446" s="35"/>
      <c r="BD446" s="35"/>
      <c r="BE446" s="35"/>
      <c r="BF446" s="35"/>
      <c r="BG446" s="35"/>
      <c r="BH446" s="35"/>
      <c r="BI446" s="35"/>
      <c r="BJ446" s="35"/>
      <c r="BK446" s="35"/>
      <c r="BL446" s="35"/>
      <c r="BM446" s="35"/>
      <c r="BN446" s="35"/>
      <c r="BO446" s="35"/>
      <c r="BP446" s="35"/>
      <c r="BQ446" s="35"/>
    </row>
    <row r="447" spans="2:69" ht="15.75" customHeight="1">
      <c r="B447" s="35"/>
      <c r="C447" s="35"/>
      <c r="D447" s="35"/>
      <c r="E447" s="35"/>
      <c r="F447" s="35"/>
      <c r="G447" s="35"/>
      <c r="H447" s="35"/>
      <c r="I447" s="35"/>
      <c r="J447" s="35"/>
      <c r="K447" s="66"/>
      <c r="L447" s="35"/>
      <c r="M447" s="35"/>
      <c r="N447" s="35"/>
      <c r="O447" s="35"/>
      <c r="P447" s="35"/>
      <c r="Q447" s="35"/>
      <c r="R447" s="35"/>
      <c r="S447" s="71"/>
      <c r="T447" s="71"/>
      <c r="U447" s="71"/>
      <c r="V447" s="71"/>
      <c r="W447" s="71"/>
      <c r="X447" s="35"/>
      <c r="Y447" s="35"/>
      <c r="Z447" s="35"/>
      <c r="AA447" s="35"/>
      <c r="AB447" s="35"/>
      <c r="AC447" s="35"/>
      <c r="AD447" s="35"/>
      <c r="AE447" s="35"/>
      <c r="AF447" s="35"/>
      <c r="AG447" s="35"/>
      <c r="AH447" s="35"/>
      <c r="AI447" s="35"/>
      <c r="AJ447" s="35"/>
      <c r="AK447" s="35"/>
      <c r="AL447" s="35"/>
      <c r="AM447" s="35"/>
      <c r="AN447" s="35"/>
      <c r="AO447" s="35"/>
      <c r="AP447" s="35"/>
      <c r="AQ447" s="35"/>
      <c r="AR447" s="35"/>
      <c r="AS447" s="35"/>
      <c r="AT447" s="35"/>
      <c r="AU447" s="35"/>
      <c r="AV447" s="35"/>
      <c r="AW447" s="35"/>
      <c r="AX447" s="35"/>
      <c r="AY447" s="35"/>
      <c r="AZ447" s="35"/>
      <c r="BA447" s="35"/>
      <c r="BB447" s="35"/>
      <c r="BC447" s="35"/>
      <c r="BD447" s="35"/>
      <c r="BE447" s="35"/>
      <c r="BF447" s="35"/>
      <c r="BG447" s="35"/>
      <c r="BH447" s="35"/>
      <c r="BI447" s="35"/>
      <c r="BJ447" s="35"/>
      <c r="BK447" s="35"/>
      <c r="BL447" s="35"/>
      <c r="BM447" s="35"/>
      <c r="BN447" s="35"/>
      <c r="BO447" s="35"/>
      <c r="BP447" s="35"/>
      <c r="BQ447" s="35"/>
    </row>
    <row r="448" spans="2:69" ht="15.75" customHeight="1">
      <c r="B448" s="35"/>
      <c r="C448" s="35"/>
      <c r="D448" s="35"/>
      <c r="E448" s="35"/>
      <c r="F448" s="35"/>
      <c r="G448" s="35"/>
      <c r="H448" s="35"/>
      <c r="I448" s="35"/>
      <c r="J448" s="35"/>
      <c r="K448" s="66"/>
      <c r="L448" s="35"/>
      <c r="M448" s="35"/>
      <c r="N448" s="35"/>
      <c r="O448" s="35"/>
      <c r="P448" s="35"/>
      <c r="Q448" s="35"/>
      <c r="R448" s="35"/>
      <c r="S448" s="71"/>
      <c r="T448" s="71"/>
      <c r="U448" s="71"/>
      <c r="V448" s="71"/>
      <c r="W448" s="71"/>
      <c r="X448" s="35"/>
      <c r="Y448" s="35"/>
      <c r="Z448" s="35"/>
      <c r="AA448" s="35"/>
      <c r="AB448" s="35"/>
      <c r="AC448" s="35"/>
      <c r="AD448" s="35"/>
      <c r="AE448" s="35"/>
      <c r="AF448" s="35"/>
      <c r="AG448" s="35"/>
      <c r="AH448" s="35"/>
      <c r="AI448" s="35"/>
      <c r="AJ448" s="35"/>
      <c r="AK448" s="35"/>
      <c r="AL448" s="35"/>
      <c r="AM448" s="35"/>
      <c r="AN448" s="35"/>
      <c r="AO448" s="35"/>
      <c r="AP448" s="35"/>
      <c r="AQ448" s="35"/>
      <c r="AR448" s="35"/>
      <c r="AS448" s="35"/>
      <c r="AT448" s="35"/>
      <c r="AU448" s="35"/>
      <c r="AV448" s="35"/>
      <c r="AW448" s="35"/>
      <c r="AX448" s="35"/>
      <c r="AY448" s="35"/>
      <c r="AZ448" s="35"/>
      <c r="BA448" s="35"/>
      <c r="BB448" s="35"/>
      <c r="BC448" s="35"/>
      <c r="BD448" s="35"/>
      <c r="BE448" s="35"/>
      <c r="BF448" s="35"/>
      <c r="BG448" s="35"/>
      <c r="BH448" s="35"/>
      <c r="BI448" s="35"/>
      <c r="BJ448" s="35"/>
      <c r="BK448" s="35"/>
      <c r="BL448" s="35"/>
      <c r="BM448" s="35"/>
      <c r="BN448" s="35"/>
      <c r="BO448" s="35"/>
      <c r="BP448" s="35"/>
      <c r="BQ448" s="35"/>
    </row>
    <row r="449" spans="2:69" ht="15.75" customHeight="1">
      <c r="B449" s="35"/>
      <c r="C449" s="35"/>
      <c r="D449" s="35"/>
      <c r="E449" s="35"/>
      <c r="F449" s="35"/>
      <c r="G449" s="35"/>
      <c r="H449" s="35"/>
      <c r="I449" s="35"/>
      <c r="J449" s="35"/>
      <c r="K449" s="66"/>
      <c r="L449" s="35"/>
      <c r="M449" s="35"/>
      <c r="N449" s="35"/>
      <c r="O449" s="35"/>
      <c r="P449" s="35"/>
      <c r="Q449" s="35"/>
      <c r="R449" s="35"/>
      <c r="S449" s="71"/>
      <c r="T449" s="71"/>
      <c r="U449" s="71"/>
      <c r="V449" s="71"/>
      <c r="W449" s="71"/>
      <c r="X449" s="35"/>
      <c r="Y449" s="35"/>
      <c r="Z449" s="35"/>
      <c r="AA449" s="35"/>
      <c r="AB449" s="35"/>
      <c r="AC449" s="35"/>
      <c r="AD449" s="35"/>
      <c r="AE449" s="35"/>
      <c r="AF449" s="35"/>
      <c r="AG449" s="35"/>
      <c r="AH449" s="35"/>
      <c r="AI449" s="35"/>
      <c r="AJ449" s="35"/>
      <c r="AK449" s="35"/>
      <c r="AL449" s="35"/>
      <c r="AM449" s="35"/>
      <c r="AN449" s="35"/>
      <c r="AO449" s="35"/>
      <c r="AP449" s="35"/>
      <c r="AQ449" s="35"/>
      <c r="AR449" s="35"/>
      <c r="AS449" s="35"/>
      <c r="AT449" s="35"/>
      <c r="AU449" s="35"/>
      <c r="AV449" s="35"/>
      <c r="AW449" s="35"/>
      <c r="AX449" s="35"/>
      <c r="AY449" s="35"/>
      <c r="AZ449" s="35"/>
      <c r="BA449" s="35"/>
      <c r="BB449" s="35"/>
      <c r="BC449" s="35"/>
      <c r="BD449" s="35"/>
      <c r="BE449" s="35"/>
      <c r="BF449" s="35"/>
      <c r="BG449" s="35"/>
      <c r="BH449" s="35"/>
      <c r="BI449" s="35"/>
      <c r="BJ449" s="35"/>
      <c r="BK449" s="35"/>
      <c r="BL449" s="35"/>
      <c r="BM449" s="35"/>
      <c r="BN449" s="35"/>
      <c r="BO449" s="35"/>
      <c r="BP449" s="35"/>
      <c r="BQ449" s="35"/>
    </row>
    <row r="450" spans="2:69" ht="15.75" customHeight="1">
      <c r="B450" s="35"/>
      <c r="C450" s="35"/>
      <c r="D450" s="35"/>
      <c r="E450" s="35"/>
      <c r="F450" s="35"/>
      <c r="G450" s="35"/>
      <c r="H450" s="35"/>
      <c r="I450" s="35"/>
      <c r="J450" s="35"/>
      <c r="K450" s="66"/>
      <c r="L450" s="35"/>
      <c r="M450" s="35"/>
      <c r="N450" s="35"/>
      <c r="O450" s="35"/>
      <c r="P450" s="35"/>
      <c r="Q450" s="35"/>
      <c r="R450" s="35"/>
      <c r="S450" s="71"/>
      <c r="T450" s="71"/>
      <c r="U450" s="71"/>
      <c r="V450" s="71"/>
      <c r="W450" s="71"/>
      <c r="X450" s="35"/>
      <c r="Y450" s="35"/>
      <c r="Z450" s="35"/>
      <c r="AA450" s="35"/>
      <c r="AB450" s="35"/>
      <c r="AC450" s="35"/>
      <c r="AD450" s="35"/>
      <c r="AE450" s="35"/>
      <c r="AF450" s="35"/>
      <c r="AG450" s="35"/>
      <c r="AH450" s="35"/>
      <c r="AI450" s="35"/>
      <c r="AJ450" s="35"/>
      <c r="AK450" s="35"/>
      <c r="AL450" s="35"/>
      <c r="AM450" s="35"/>
      <c r="AN450" s="35"/>
      <c r="AO450" s="35"/>
      <c r="AP450" s="35"/>
      <c r="AQ450" s="35"/>
      <c r="AR450" s="35"/>
      <c r="AS450" s="35"/>
      <c r="AT450" s="35"/>
      <c r="AU450" s="35"/>
      <c r="AV450" s="35"/>
      <c r="AW450" s="35"/>
      <c r="AX450" s="35"/>
      <c r="AY450" s="35"/>
      <c r="AZ450" s="35"/>
      <c r="BA450" s="35"/>
      <c r="BB450" s="35"/>
      <c r="BC450" s="35"/>
      <c r="BD450" s="35"/>
      <c r="BE450" s="35"/>
      <c r="BF450" s="35"/>
      <c r="BG450" s="35"/>
      <c r="BH450" s="35"/>
      <c r="BI450" s="35"/>
      <c r="BJ450" s="35"/>
      <c r="BK450" s="35"/>
      <c r="BL450" s="35"/>
      <c r="BM450" s="35"/>
      <c r="BN450" s="35"/>
      <c r="BO450" s="35"/>
      <c r="BP450" s="35"/>
      <c r="BQ450" s="35"/>
    </row>
    <row r="451" spans="2:69" ht="15.75" customHeight="1">
      <c r="B451" s="35"/>
      <c r="C451" s="35"/>
      <c r="D451" s="35"/>
      <c r="E451" s="35"/>
      <c r="F451" s="35"/>
      <c r="G451" s="35"/>
      <c r="H451" s="35"/>
      <c r="I451" s="35"/>
      <c r="J451" s="35"/>
      <c r="K451" s="66"/>
      <c r="L451" s="35"/>
      <c r="M451" s="35"/>
      <c r="N451" s="35"/>
      <c r="O451" s="35"/>
      <c r="P451" s="35"/>
      <c r="Q451" s="35"/>
      <c r="R451" s="35"/>
      <c r="S451" s="71"/>
      <c r="T451" s="71"/>
      <c r="U451" s="71"/>
      <c r="V451" s="71"/>
      <c r="W451" s="71"/>
      <c r="X451" s="35"/>
      <c r="Y451" s="35"/>
      <c r="Z451" s="35"/>
      <c r="AA451" s="35"/>
      <c r="AB451" s="35"/>
      <c r="AC451" s="35"/>
      <c r="AD451" s="35"/>
      <c r="AE451" s="35"/>
      <c r="AF451" s="35"/>
      <c r="AG451" s="35"/>
      <c r="AH451" s="35"/>
      <c r="AI451" s="35"/>
      <c r="AJ451" s="35"/>
      <c r="AK451" s="35"/>
      <c r="AL451" s="35"/>
      <c r="AM451" s="35"/>
      <c r="AN451" s="35"/>
      <c r="AO451" s="35"/>
      <c r="AP451" s="35"/>
      <c r="AQ451" s="35"/>
      <c r="AR451" s="35"/>
      <c r="AS451" s="35"/>
      <c r="AT451" s="35"/>
      <c r="AU451" s="35"/>
      <c r="AV451" s="35"/>
      <c r="AW451" s="35"/>
      <c r="AX451" s="35"/>
      <c r="AY451" s="35"/>
      <c r="AZ451" s="35"/>
      <c r="BA451" s="35"/>
      <c r="BB451" s="35"/>
      <c r="BC451" s="35"/>
      <c r="BD451" s="35"/>
      <c r="BE451" s="35"/>
      <c r="BF451" s="35"/>
      <c r="BG451" s="35"/>
      <c r="BH451" s="35"/>
      <c r="BI451" s="35"/>
      <c r="BJ451" s="35"/>
      <c r="BK451" s="35"/>
      <c r="BL451" s="35"/>
      <c r="BM451" s="35"/>
      <c r="BN451" s="35"/>
      <c r="BO451" s="35"/>
      <c r="BP451" s="35"/>
      <c r="BQ451" s="35"/>
    </row>
    <row r="452" spans="2:69" ht="15.75" customHeight="1">
      <c r="B452" s="35"/>
      <c r="C452" s="35"/>
      <c r="D452" s="35"/>
      <c r="E452" s="35"/>
      <c r="F452" s="35"/>
      <c r="G452" s="35"/>
      <c r="H452" s="35"/>
      <c r="I452" s="35"/>
      <c r="J452" s="35"/>
      <c r="K452" s="66"/>
      <c r="L452" s="35"/>
      <c r="M452" s="35"/>
      <c r="N452" s="35"/>
      <c r="O452" s="35"/>
      <c r="P452" s="35"/>
      <c r="Q452" s="35"/>
      <c r="R452" s="35"/>
      <c r="S452" s="71"/>
      <c r="T452" s="71"/>
      <c r="U452" s="71"/>
      <c r="V452" s="71"/>
      <c r="W452" s="71"/>
      <c r="X452" s="35"/>
      <c r="Y452" s="35"/>
      <c r="Z452" s="35"/>
      <c r="AA452" s="35"/>
      <c r="AB452" s="35"/>
      <c r="AC452" s="35"/>
      <c r="AD452" s="35"/>
      <c r="AE452" s="35"/>
      <c r="AF452" s="35"/>
      <c r="AG452" s="35"/>
      <c r="AH452" s="35"/>
      <c r="AI452" s="35"/>
      <c r="AJ452" s="35"/>
      <c r="AK452" s="35"/>
      <c r="AL452" s="35"/>
      <c r="AM452" s="35"/>
      <c r="AN452" s="35"/>
      <c r="AO452" s="35"/>
      <c r="AP452" s="35"/>
      <c r="AQ452" s="35"/>
      <c r="AR452" s="35"/>
      <c r="AS452" s="35"/>
      <c r="AT452" s="35"/>
      <c r="AU452" s="35"/>
      <c r="AV452" s="35"/>
      <c r="AW452" s="35"/>
      <c r="AX452" s="35"/>
      <c r="AY452" s="35"/>
      <c r="AZ452" s="35"/>
      <c r="BA452" s="35"/>
      <c r="BB452" s="35"/>
      <c r="BC452" s="35"/>
      <c r="BD452" s="35"/>
      <c r="BE452" s="35"/>
      <c r="BF452" s="35"/>
      <c r="BG452" s="35"/>
      <c r="BH452" s="35"/>
      <c r="BI452" s="35"/>
      <c r="BJ452" s="35"/>
      <c r="BK452" s="35"/>
      <c r="BL452" s="35"/>
      <c r="BM452" s="35"/>
      <c r="BN452" s="35"/>
      <c r="BO452" s="35"/>
      <c r="BP452" s="35"/>
      <c r="BQ452" s="35"/>
    </row>
    <row r="453" spans="2:69" ht="15.75" customHeight="1">
      <c r="B453" s="35"/>
      <c r="C453" s="35"/>
      <c r="D453" s="35"/>
      <c r="E453" s="35"/>
      <c r="F453" s="35"/>
      <c r="G453" s="35"/>
      <c r="H453" s="35"/>
      <c r="I453" s="35"/>
      <c r="J453" s="35"/>
      <c r="K453" s="66"/>
      <c r="L453" s="35"/>
      <c r="M453" s="35"/>
      <c r="N453" s="35"/>
      <c r="O453" s="35"/>
      <c r="P453" s="35"/>
      <c r="Q453" s="35"/>
      <c r="R453" s="35"/>
      <c r="S453" s="71"/>
      <c r="T453" s="71"/>
      <c r="U453" s="71"/>
      <c r="V453" s="71"/>
      <c r="W453" s="71"/>
      <c r="X453" s="35"/>
      <c r="Y453" s="35"/>
      <c r="Z453" s="35"/>
      <c r="AA453" s="35"/>
      <c r="AB453" s="35"/>
      <c r="AC453" s="35"/>
      <c r="AD453" s="35"/>
      <c r="AE453" s="35"/>
      <c r="AF453" s="35"/>
      <c r="AG453" s="35"/>
      <c r="AH453" s="35"/>
      <c r="AI453" s="35"/>
      <c r="AJ453" s="35"/>
      <c r="AK453" s="35"/>
      <c r="AL453" s="35"/>
      <c r="AM453" s="35"/>
      <c r="AN453" s="35"/>
      <c r="AO453" s="35"/>
      <c r="AP453" s="35"/>
      <c r="AQ453" s="35"/>
      <c r="AR453" s="35"/>
      <c r="AS453" s="35"/>
      <c r="AT453" s="35"/>
      <c r="AU453" s="35"/>
      <c r="AV453" s="35"/>
      <c r="AW453" s="35"/>
      <c r="AX453" s="35"/>
      <c r="AY453" s="35"/>
      <c r="AZ453" s="35"/>
      <c r="BA453" s="35"/>
      <c r="BB453" s="35"/>
      <c r="BC453" s="35"/>
      <c r="BD453" s="35"/>
      <c r="BE453" s="35"/>
      <c r="BF453" s="35"/>
      <c r="BG453" s="35"/>
      <c r="BH453" s="35"/>
      <c r="BI453" s="35"/>
      <c r="BJ453" s="35"/>
      <c r="BK453" s="35"/>
      <c r="BL453" s="35"/>
      <c r="BM453" s="35"/>
      <c r="BN453" s="35"/>
      <c r="BO453" s="35"/>
      <c r="BP453" s="35"/>
      <c r="BQ453" s="35"/>
    </row>
    <row r="454" spans="2:69" ht="15.75" customHeight="1">
      <c r="B454" s="35"/>
      <c r="C454" s="35"/>
      <c r="D454" s="35"/>
      <c r="E454" s="35"/>
      <c r="F454" s="35"/>
      <c r="G454" s="35"/>
      <c r="H454" s="35"/>
      <c r="I454" s="35"/>
      <c r="J454" s="35"/>
      <c r="K454" s="66"/>
      <c r="L454" s="35"/>
      <c r="M454" s="35"/>
      <c r="N454" s="35"/>
      <c r="O454" s="35"/>
      <c r="P454" s="35"/>
      <c r="Q454" s="35"/>
      <c r="R454" s="35"/>
      <c r="S454" s="71"/>
      <c r="T454" s="71"/>
      <c r="U454" s="71"/>
      <c r="V454" s="71"/>
      <c r="W454" s="71"/>
      <c r="X454" s="35"/>
      <c r="Y454" s="35"/>
      <c r="Z454" s="35"/>
      <c r="AA454" s="35"/>
      <c r="AB454" s="35"/>
      <c r="AC454" s="35"/>
      <c r="AD454" s="35"/>
      <c r="AE454" s="35"/>
      <c r="AF454" s="35"/>
      <c r="AG454" s="35"/>
      <c r="AH454" s="35"/>
      <c r="AI454" s="35"/>
      <c r="AJ454" s="35"/>
      <c r="AK454" s="35"/>
      <c r="AL454" s="35"/>
      <c r="AM454" s="35"/>
      <c r="AN454" s="35"/>
      <c r="AO454" s="35"/>
      <c r="AP454" s="35"/>
      <c r="AQ454" s="35"/>
      <c r="AR454" s="35"/>
      <c r="AS454" s="35"/>
      <c r="AT454" s="35"/>
      <c r="AU454" s="35"/>
      <c r="AV454" s="35"/>
      <c r="AW454" s="35"/>
      <c r="AX454" s="35"/>
      <c r="AY454" s="35"/>
      <c r="AZ454" s="35"/>
      <c r="BA454" s="35"/>
      <c r="BB454" s="35"/>
      <c r="BC454" s="35"/>
      <c r="BD454" s="35"/>
      <c r="BE454" s="35"/>
      <c r="BF454" s="35"/>
      <c r="BG454" s="35"/>
      <c r="BH454" s="35"/>
      <c r="BI454" s="35"/>
      <c r="BJ454" s="35"/>
      <c r="BK454" s="35"/>
      <c r="BL454" s="35"/>
      <c r="BM454" s="35"/>
      <c r="BN454" s="35"/>
      <c r="BO454" s="35"/>
      <c r="BP454" s="35"/>
      <c r="BQ454" s="35"/>
    </row>
    <row r="455" spans="2:69" ht="15.75" customHeight="1">
      <c r="B455" s="35"/>
      <c r="C455" s="35"/>
      <c r="D455" s="35"/>
      <c r="E455" s="35"/>
      <c r="F455" s="35"/>
      <c r="G455" s="35"/>
      <c r="H455" s="35"/>
      <c r="I455" s="35"/>
      <c r="J455" s="35"/>
      <c r="K455" s="66"/>
      <c r="L455" s="35"/>
      <c r="M455" s="35"/>
      <c r="N455" s="35"/>
      <c r="O455" s="35"/>
      <c r="P455" s="35"/>
      <c r="Q455" s="35"/>
      <c r="R455" s="35"/>
      <c r="S455" s="71"/>
      <c r="T455" s="71"/>
      <c r="U455" s="71"/>
      <c r="V455" s="71"/>
      <c r="W455" s="71"/>
      <c r="X455" s="35"/>
      <c r="Y455" s="35"/>
      <c r="Z455" s="35"/>
      <c r="AA455" s="35"/>
      <c r="AB455" s="35"/>
      <c r="AC455" s="35"/>
      <c r="AD455" s="35"/>
      <c r="AE455" s="35"/>
      <c r="AF455" s="35"/>
      <c r="AG455" s="35"/>
      <c r="AH455" s="35"/>
      <c r="AI455" s="35"/>
      <c r="AJ455" s="35"/>
      <c r="AK455" s="35"/>
      <c r="AL455" s="35"/>
      <c r="AM455" s="35"/>
      <c r="AN455" s="35"/>
      <c r="AO455" s="35"/>
      <c r="AP455" s="35"/>
      <c r="AQ455" s="35"/>
      <c r="AR455" s="35"/>
      <c r="AS455" s="35"/>
      <c r="AT455" s="35"/>
      <c r="AU455" s="35"/>
      <c r="AV455" s="35"/>
      <c r="AW455" s="35"/>
      <c r="AX455" s="35"/>
      <c r="AY455" s="35"/>
      <c r="AZ455" s="35"/>
      <c r="BA455" s="35"/>
      <c r="BB455" s="35"/>
      <c r="BC455" s="35"/>
      <c r="BD455" s="35"/>
      <c r="BE455" s="35"/>
      <c r="BF455" s="35"/>
      <c r="BG455" s="35"/>
      <c r="BH455" s="35"/>
      <c r="BI455" s="35"/>
      <c r="BJ455" s="35"/>
      <c r="BK455" s="35"/>
      <c r="BL455" s="35"/>
      <c r="BM455" s="35"/>
      <c r="BN455" s="35"/>
      <c r="BO455" s="35"/>
      <c r="BP455" s="35"/>
      <c r="BQ455" s="35"/>
    </row>
    <row r="456" spans="2:69" ht="15.75" customHeight="1">
      <c r="B456" s="35"/>
      <c r="C456" s="35"/>
      <c r="D456" s="35"/>
      <c r="E456" s="35"/>
      <c r="F456" s="35"/>
      <c r="G456" s="35"/>
      <c r="H456" s="35"/>
      <c r="I456" s="35"/>
      <c r="J456" s="35"/>
      <c r="K456" s="66"/>
      <c r="L456" s="35"/>
      <c r="M456" s="35"/>
      <c r="N456" s="35"/>
      <c r="O456" s="35"/>
      <c r="P456" s="35"/>
      <c r="Q456" s="35"/>
      <c r="R456" s="35"/>
      <c r="S456" s="71"/>
      <c r="T456" s="71"/>
      <c r="U456" s="71"/>
      <c r="V456" s="71"/>
      <c r="W456" s="71"/>
      <c r="X456" s="35"/>
      <c r="Y456" s="35"/>
      <c r="Z456" s="35"/>
      <c r="AA456" s="35"/>
      <c r="AB456" s="35"/>
      <c r="AC456" s="35"/>
      <c r="AD456" s="35"/>
      <c r="AE456" s="35"/>
      <c r="AF456" s="35"/>
      <c r="AG456" s="35"/>
      <c r="AH456" s="35"/>
      <c r="AI456" s="35"/>
      <c r="AJ456" s="35"/>
      <c r="AK456" s="35"/>
      <c r="AL456" s="35"/>
      <c r="AM456" s="35"/>
      <c r="AN456" s="35"/>
      <c r="AO456" s="35"/>
      <c r="AP456" s="35"/>
      <c r="AQ456" s="35"/>
      <c r="AR456" s="35"/>
      <c r="AS456" s="35"/>
      <c r="AT456" s="35"/>
      <c r="AU456" s="35"/>
      <c r="AV456" s="35"/>
      <c r="AW456" s="35"/>
      <c r="AX456" s="35"/>
      <c r="AY456" s="35"/>
      <c r="AZ456" s="35"/>
      <c r="BA456" s="35"/>
      <c r="BB456" s="35"/>
      <c r="BC456" s="35"/>
      <c r="BD456" s="35"/>
      <c r="BE456" s="35"/>
      <c r="BF456" s="35"/>
      <c r="BG456" s="35"/>
      <c r="BH456" s="35"/>
      <c r="BI456" s="35"/>
      <c r="BJ456" s="35"/>
      <c r="BK456" s="35"/>
      <c r="BL456" s="35"/>
      <c r="BM456" s="35"/>
      <c r="BN456" s="35"/>
      <c r="BO456" s="35"/>
      <c r="BP456" s="35"/>
      <c r="BQ456" s="35"/>
    </row>
    <row r="457" spans="2:69" ht="15.75" customHeight="1">
      <c r="B457" s="35"/>
      <c r="C457" s="35"/>
      <c r="D457" s="35"/>
      <c r="E457" s="35"/>
      <c r="F457" s="35"/>
      <c r="G457" s="35"/>
      <c r="H457" s="35"/>
      <c r="I457" s="35"/>
      <c r="J457" s="35"/>
      <c r="K457" s="66"/>
      <c r="L457" s="35"/>
      <c r="M457" s="35"/>
      <c r="N457" s="35"/>
      <c r="O457" s="35"/>
      <c r="P457" s="35"/>
      <c r="Q457" s="35"/>
      <c r="R457" s="35"/>
      <c r="S457" s="71"/>
      <c r="T457" s="71"/>
      <c r="U457" s="71"/>
      <c r="V457" s="71"/>
      <c r="W457" s="71"/>
      <c r="X457" s="35"/>
      <c r="Y457" s="35"/>
      <c r="Z457" s="35"/>
      <c r="AA457" s="35"/>
      <c r="AB457" s="35"/>
      <c r="AC457" s="35"/>
      <c r="AD457" s="35"/>
      <c r="AE457" s="35"/>
      <c r="AF457" s="35"/>
      <c r="AG457" s="35"/>
      <c r="AH457" s="35"/>
      <c r="AI457" s="35"/>
      <c r="AJ457" s="35"/>
      <c r="AK457" s="35"/>
      <c r="AL457" s="35"/>
      <c r="AM457" s="35"/>
      <c r="AN457" s="35"/>
      <c r="AO457" s="35"/>
      <c r="AP457" s="35"/>
      <c r="AQ457" s="35"/>
      <c r="AR457" s="35"/>
      <c r="AS457" s="35"/>
      <c r="AT457" s="35"/>
      <c r="AU457" s="35"/>
      <c r="AV457" s="35"/>
      <c r="AW457" s="35"/>
      <c r="AX457" s="35"/>
      <c r="AY457" s="35"/>
      <c r="AZ457" s="35"/>
      <c r="BA457" s="35"/>
      <c r="BB457" s="35"/>
      <c r="BC457" s="35"/>
      <c r="BD457" s="35"/>
      <c r="BE457" s="35"/>
      <c r="BF457" s="35"/>
      <c r="BG457" s="35"/>
      <c r="BH457" s="35"/>
      <c r="BI457" s="35"/>
      <c r="BJ457" s="35"/>
      <c r="BK457" s="35"/>
      <c r="BL457" s="35"/>
      <c r="BM457" s="35"/>
      <c r="BN457" s="35"/>
      <c r="BO457" s="35"/>
      <c r="BP457" s="35"/>
      <c r="BQ457" s="35"/>
    </row>
    <row r="458" spans="2:69" ht="15.75" customHeight="1">
      <c r="B458" s="35"/>
      <c r="C458" s="35"/>
      <c r="D458" s="35"/>
      <c r="E458" s="35"/>
      <c r="F458" s="35"/>
      <c r="G458" s="35"/>
      <c r="H458" s="35"/>
      <c r="I458" s="35"/>
      <c r="J458" s="35"/>
      <c r="K458" s="66"/>
      <c r="L458" s="35"/>
      <c r="M458" s="35"/>
      <c r="N458" s="35"/>
      <c r="O458" s="35"/>
      <c r="P458" s="35"/>
      <c r="Q458" s="35"/>
      <c r="R458" s="35"/>
      <c r="S458" s="71"/>
      <c r="T458" s="71"/>
      <c r="U458" s="71"/>
      <c r="V458" s="71"/>
      <c r="W458" s="71"/>
      <c r="X458" s="35"/>
      <c r="Y458" s="35"/>
      <c r="Z458" s="35"/>
      <c r="AA458" s="35"/>
      <c r="AB458" s="35"/>
      <c r="AC458" s="35"/>
      <c r="AD458" s="35"/>
      <c r="AE458" s="35"/>
      <c r="AF458" s="35"/>
      <c r="AG458" s="35"/>
      <c r="AH458" s="35"/>
      <c r="AI458" s="35"/>
      <c r="AJ458" s="35"/>
      <c r="AK458" s="35"/>
      <c r="AL458" s="35"/>
      <c r="AM458" s="35"/>
      <c r="AN458" s="35"/>
      <c r="AO458" s="35"/>
      <c r="AP458" s="35"/>
      <c r="AQ458" s="35"/>
      <c r="AR458" s="35"/>
      <c r="AS458" s="35"/>
      <c r="AT458" s="35"/>
      <c r="AU458" s="35"/>
      <c r="AV458" s="35"/>
      <c r="AW458" s="35"/>
      <c r="AX458" s="35"/>
      <c r="AY458" s="35"/>
      <c r="AZ458" s="35"/>
      <c r="BA458" s="35"/>
      <c r="BB458" s="35"/>
      <c r="BC458" s="35"/>
      <c r="BD458" s="35"/>
      <c r="BE458" s="35"/>
      <c r="BF458" s="35"/>
      <c r="BG458" s="35"/>
      <c r="BH458" s="35"/>
      <c r="BI458" s="35"/>
      <c r="BJ458" s="35"/>
      <c r="BK458" s="35"/>
      <c r="BL458" s="35"/>
      <c r="BM458" s="35"/>
      <c r="BN458" s="35"/>
      <c r="BO458" s="35"/>
      <c r="BP458" s="35"/>
      <c r="BQ458" s="35"/>
    </row>
    <row r="459" spans="2:69" ht="15.75" customHeight="1">
      <c r="B459" s="35"/>
      <c r="C459" s="35"/>
      <c r="D459" s="35"/>
      <c r="E459" s="35"/>
      <c r="F459" s="35"/>
      <c r="G459" s="35"/>
      <c r="H459" s="35"/>
      <c r="I459" s="35"/>
      <c r="J459" s="35"/>
      <c r="K459" s="66"/>
      <c r="L459" s="35"/>
      <c r="M459" s="35"/>
      <c r="N459" s="35"/>
      <c r="O459" s="35"/>
      <c r="P459" s="35"/>
      <c r="Q459" s="35"/>
      <c r="R459" s="35"/>
      <c r="S459" s="71"/>
      <c r="T459" s="71"/>
      <c r="U459" s="71"/>
      <c r="V459" s="71"/>
      <c r="W459" s="71"/>
      <c r="X459" s="35"/>
      <c r="Y459" s="35"/>
      <c r="Z459" s="35"/>
      <c r="AA459" s="35"/>
      <c r="AB459" s="35"/>
      <c r="AC459" s="35"/>
      <c r="AD459" s="35"/>
      <c r="AE459" s="35"/>
      <c r="AF459" s="35"/>
      <c r="AG459" s="35"/>
      <c r="AH459" s="35"/>
      <c r="AI459" s="35"/>
      <c r="AJ459" s="35"/>
      <c r="AK459" s="35"/>
      <c r="AL459" s="35"/>
      <c r="AM459" s="35"/>
      <c r="AN459" s="35"/>
      <c r="AO459" s="35"/>
      <c r="AP459" s="35"/>
      <c r="AQ459" s="35"/>
      <c r="AR459" s="35"/>
      <c r="AS459" s="35"/>
      <c r="AT459" s="35"/>
      <c r="AU459" s="35"/>
      <c r="AV459" s="35"/>
      <c r="AW459" s="35"/>
      <c r="AX459" s="35"/>
      <c r="AY459" s="35"/>
      <c r="AZ459" s="35"/>
      <c r="BA459" s="35"/>
      <c r="BB459" s="35"/>
      <c r="BC459" s="35"/>
      <c r="BD459" s="35"/>
      <c r="BE459" s="35"/>
      <c r="BF459" s="35"/>
      <c r="BG459" s="35"/>
      <c r="BH459" s="35"/>
      <c r="BI459" s="35"/>
      <c r="BJ459" s="35"/>
      <c r="BK459" s="35"/>
      <c r="BL459" s="35"/>
      <c r="BM459" s="35"/>
      <c r="BN459" s="35"/>
      <c r="BO459" s="35"/>
      <c r="BP459" s="35"/>
      <c r="BQ459" s="35"/>
    </row>
    <row r="460" spans="2:69" ht="15.75" customHeight="1">
      <c r="B460" s="35"/>
      <c r="C460" s="35"/>
      <c r="D460" s="35"/>
      <c r="E460" s="35"/>
      <c r="F460" s="35"/>
      <c r="G460" s="35"/>
      <c r="H460" s="35"/>
      <c r="I460" s="35"/>
      <c r="J460" s="35"/>
      <c r="K460" s="66"/>
      <c r="L460" s="35"/>
      <c r="M460" s="35"/>
      <c r="N460" s="35"/>
      <c r="O460" s="35"/>
      <c r="P460" s="35"/>
      <c r="Q460" s="35"/>
      <c r="R460" s="35"/>
      <c r="S460" s="71"/>
      <c r="T460" s="71"/>
      <c r="U460" s="71"/>
      <c r="V460" s="71"/>
      <c r="W460" s="71"/>
      <c r="X460" s="35"/>
      <c r="Y460" s="35"/>
      <c r="Z460" s="35"/>
      <c r="AA460" s="35"/>
      <c r="AB460" s="35"/>
      <c r="AC460" s="35"/>
      <c r="AD460" s="35"/>
      <c r="AE460" s="35"/>
      <c r="AF460" s="35"/>
      <c r="AG460" s="35"/>
      <c r="AH460" s="35"/>
      <c r="AI460" s="35"/>
      <c r="AJ460" s="35"/>
      <c r="AK460" s="35"/>
      <c r="AL460" s="35"/>
      <c r="AM460" s="35"/>
      <c r="AN460" s="35"/>
      <c r="AO460" s="35"/>
      <c r="AP460" s="35"/>
      <c r="AQ460" s="35"/>
      <c r="AR460" s="35"/>
      <c r="AS460" s="35"/>
      <c r="AT460" s="35"/>
      <c r="AU460" s="35"/>
      <c r="AV460" s="35"/>
      <c r="AW460" s="35"/>
      <c r="AX460" s="35"/>
      <c r="AY460" s="35"/>
      <c r="AZ460" s="35"/>
      <c r="BA460" s="35"/>
      <c r="BB460" s="35"/>
      <c r="BC460" s="35"/>
      <c r="BD460" s="35"/>
      <c r="BE460" s="35"/>
      <c r="BF460" s="35"/>
      <c r="BG460" s="35"/>
      <c r="BH460" s="35"/>
      <c r="BI460" s="35"/>
      <c r="BJ460" s="35"/>
      <c r="BK460" s="35"/>
      <c r="BL460" s="35"/>
      <c r="BM460" s="35"/>
      <c r="BN460" s="35"/>
      <c r="BO460" s="35"/>
      <c r="BP460" s="35"/>
      <c r="BQ460" s="35"/>
    </row>
    <row r="461" spans="2:69" ht="15.75" customHeight="1">
      <c r="B461" s="35"/>
      <c r="C461" s="35"/>
      <c r="D461" s="35"/>
      <c r="E461" s="35"/>
      <c r="F461" s="35"/>
      <c r="G461" s="35"/>
      <c r="H461" s="35"/>
      <c r="I461" s="35"/>
      <c r="J461" s="35"/>
      <c r="K461" s="66"/>
      <c r="L461" s="35"/>
      <c r="M461" s="35"/>
      <c r="N461" s="35"/>
      <c r="O461" s="35"/>
      <c r="P461" s="35"/>
      <c r="Q461" s="35"/>
      <c r="R461" s="35"/>
      <c r="S461" s="71"/>
      <c r="T461" s="71"/>
      <c r="U461" s="71"/>
      <c r="V461" s="71"/>
      <c r="W461" s="71"/>
      <c r="X461" s="35"/>
      <c r="Y461" s="35"/>
      <c r="Z461" s="35"/>
      <c r="AA461" s="35"/>
      <c r="AB461" s="35"/>
      <c r="AC461" s="35"/>
      <c r="AD461" s="35"/>
      <c r="AE461" s="35"/>
      <c r="AF461" s="35"/>
      <c r="AG461" s="35"/>
      <c r="AH461" s="35"/>
      <c r="AI461" s="35"/>
      <c r="AJ461" s="35"/>
      <c r="AK461" s="35"/>
      <c r="AL461" s="35"/>
      <c r="AM461" s="35"/>
      <c r="AN461" s="35"/>
      <c r="AO461" s="35"/>
      <c r="AP461" s="35"/>
      <c r="AQ461" s="35"/>
      <c r="AR461" s="35"/>
      <c r="AS461" s="35"/>
      <c r="AT461" s="35"/>
      <c r="AU461" s="35"/>
      <c r="AV461" s="35"/>
      <c r="AW461" s="35"/>
      <c r="AX461" s="35"/>
      <c r="AY461" s="35"/>
      <c r="AZ461" s="35"/>
      <c r="BA461" s="35"/>
      <c r="BB461" s="35"/>
      <c r="BC461" s="35"/>
      <c r="BD461" s="35"/>
      <c r="BE461" s="35"/>
      <c r="BF461" s="35"/>
      <c r="BG461" s="35"/>
      <c r="BH461" s="35"/>
      <c r="BI461" s="35"/>
      <c r="BJ461" s="35"/>
      <c r="BK461" s="35"/>
      <c r="BL461" s="35"/>
      <c r="BM461" s="35"/>
      <c r="BN461" s="35"/>
      <c r="BO461" s="35"/>
      <c r="BP461" s="35"/>
      <c r="BQ461" s="35"/>
    </row>
    <row r="462" spans="2:69" ht="15.75" customHeight="1">
      <c r="B462" s="35"/>
      <c r="C462" s="35"/>
      <c r="D462" s="35"/>
      <c r="E462" s="35"/>
      <c r="F462" s="35"/>
      <c r="G462" s="35"/>
      <c r="H462" s="35"/>
      <c r="I462" s="35"/>
      <c r="J462" s="35"/>
      <c r="K462" s="66"/>
      <c r="L462" s="35"/>
      <c r="M462" s="35"/>
      <c r="N462" s="35"/>
      <c r="O462" s="35"/>
      <c r="P462" s="35"/>
      <c r="Q462" s="35"/>
      <c r="R462" s="35"/>
      <c r="S462" s="71"/>
      <c r="T462" s="71"/>
      <c r="U462" s="71"/>
      <c r="V462" s="71"/>
      <c r="W462" s="71"/>
      <c r="X462" s="35"/>
      <c r="Y462" s="35"/>
      <c r="Z462" s="35"/>
      <c r="AA462" s="35"/>
      <c r="AB462" s="35"/>
      <c r="AC462" s="35"/>
      <c r="AD462" s="35"/>
      <c r="AE462" s="35"/>
      <c r="AF462" s="35"/>
      <c r="AG462" s="35"/>
      <c r="AH462" s="35"/>
      <c r="AI462" s="35"/>
      <c r="AJ462" s="35"/>
      <c r="AK462" s="35"/>
      <c r="AL462" s="35"/>
      <c r="AM462" s="35"/>
      <c r="AN462" s="35"/>
      <c r="AO462" s="35"/>
      <c r="AP462" s="35"/>
      <c r="AQ462" s="35"/>
      <c r="AR462" s="35"/>
      <c r="AS462" s="35"/>
      <c r="AT462" s="35"/>
      <c r="AU462" s="35"/>
      <c r="AV462" s="35"/>
      <c r="AW462" s="35"/>
      <c r="AX462" s="35"/>
      <c r="AY462" s="35"/>
      <c r="AZ462" s="35"/>
      <c r="BA462" s="35"/>
      <c r="BB462" s="35"/>
      <c r="BC462" s="35"/>
      <c r="BD462" s="35"/>
      <c r="BE462" s="35"/>
      <c r="BF462" s="35"/>
      <c r="BG462" s="35"/>
      <c r="BH462" s="35"/>
      <c r="BI462" s="35"/>
      <c r="BJ462" s="35"/>
      <c r="BK462" s="35"/>
      <c r="BL462" s="35"/>
      <c r="BM462" s="35"/>
      <c r="BN462" s="35"/>
      <c r="BO462" s="35"/>
      <c r="BP462" s="35"/>
      <c r="BQ462" s="35"/>
    </row>
    <row r="463" spans="2:69" ht="15.75" customHeight="1">
      <c r="B463" s="35"/>
      <c r="C463" s="35"/>
      <c r="D463" s="35"/>
      <c r="E463" s="35"/>
      <c r="F463" s="35"/>
      <c r="G463" s="35"/>
      <c r="H463" s="35"/>
      <c r="I463" s="35"/>
      <c r="J463" s="35"/>
      <c r="K463" s="66"/>
      <c r="L463" s="35"/>
      <c r="M463" s="35"/>
      <c r="N463" s="35"/>
      <c r="O463" s="35"/>
      <c r="P463" s="35"/>
      <c r="Q463" s="35"/>
      <c r="R463" s="35"/>
      <c r="S463" s="71"/>
      <c r="T463" s="71"/>
      <c r="U463" s="71"/>
      <c r="V463" s="71"/>
      <c r="W463" s="71"/>
      <c r="X463" s="35"/>
      <c r="Y463" s="35"/>
      <c r="Z463" s="35"/>
      <c r="AA463" s="35"/>
      <c r="AB463" s="35"/>
      <c r="AC463" s="35"/>
      <c r="AD463" s="35"/>
      <c r="AE463" s="35"/>
      <c r="AF463" s="35"/>
      <c r="AG463" s="35"/>
      <c r="AH463" s="35"/>
      <c r="AI463" s="35"/>
      <c r="AJ463" s="35"/>
      <c r="AK463" s="35"/>
      <c r="AL463" s="35"/>
      <c r="AM463" s="35"/>
      <c r="AN463" s="35"/>
      <c r="AO463" s="35"/>
      <c r="AP463" s="35"/>
      <c r="AQ463" s="35"/>
      <c r="AR463" s="35"/>
      <c r="AS463" s="35"/>
      <c r="AT463" s="35"/>
      <c r="AU463" s="35"/>
      <c r="AV463" s="35"/>
      <c r="AW463" s="35"/>
      <c r="AX463" s="35"/>
      <c r="AY463" s="35"/>
      <c r="AZ463" s="35"/>
      <c r="BA463" s="35"/>
      <c r="BB463" s="35"/>
      <c r="BC463" s="35"/>
      <c r="BD463" s="35"/>
      <c r="BE463" s="35"/>
      <c r="BF463" s="35"/>
      <c r="BG463" s="35"/>
      <c r="BH463" s="35"/>
      <c r="BI463" s="35"/>
      <c r="BJ463" s="35"/>
      <c r="BK463" s="35"/>
      <c r="BL463" s="35"/>
      <c r="BM463" s="35"/>
      <c r="BN463" s="35"/>
      <c r="BO463" s="35"/>
      <c r="BP463" s="35"/>
      <c r="BQ463" s="35"/>
    </row>
    <row r="464" spans="2:69" ht="15.75" customHeight="1">
      <c r="B464" s="35"/>
      <c r="C464" s="35"/>
      <c r="D464" s="35"/>
      <c r="E464" s="35"/>
      <c r="F464" s="35"/>
      <c r="G464" s="35"/>
      <c r="H464" s="35"/>
      <c r="I464" s="35"/>
      <c r="J464" s="35"/>
      <c r="K464" s="66"/>
      <c r="L464" s="35"/>
      <c r="M464" s="35"/>
      <c r="N464" s="35"/>
      <c r="O464" s="35"/>
      <c r="P464" s="35"/>
      <c r="Q464" s="35"/>
      <c r="R464" s="35"/>
      <c r="S464" s="71"/>
      <c r="T464" s="71"/>
      <c r="U464" s="71"/>
      <c r="V464" s="71"/>
      <c r="W464" s="71"/>
      <c r="X464" s="35"/>
      <c r="Y464" s="35"/>
      <c r="Z464" s="35"/>
      <c r="AA464" s="35"/>
      <c r="AB464" s="35"/>
      <c r="AC464" s="35"/>
      <c r="AD464" s="35"/>
      <c r="AE464" s="35"/>
      <c r="AF464" s="35"/>
      <c r="AG464" s="35"/>
      <c r="AH464" s="35"/>
      <c r="AI464" s="35"/>
      <c r="AJ464" s="35"/>
      <c r="AK464" s="35"/>
      <c r="AL464" s="35"/>
      <c r="AM464" s="35"/>
      <c r="AN464" s="35"/>
      <c r="AO464" s="35"/>
      <c r="AP464" s="35"/>
      <c r="AQ464" s="35"/>
      <c r="AR464" s="35"/>
      <c r="AS464" s="35"/>
      <c r="AT464" s="35"/>
      <c r="AU464" s="35"/>
      <c r="AV464" s="35"/>
      <c r="AW464" s="35"/>
      <c r="AX464" s="35"/>
      <c r="AY464" s="35"/>
      <c r="AZ464" s="35"/>
      <c r="BA464" s="35"/>
      <c r="BB464" s="35"/>
      <c r="BC464" s="35"/>
      <c r="BD464" s="35"/>
      <c r="BE464" s="35"/>
      <c r="BF464" s="35"/>
      <c r="BG464" s="35"/>
      <c r="BH464" s="35"/>
      <c r="BI464" s="35"/>
      <c r="BJ464" s="35"/>
      <c r="BK464" s="35"/>
      <c r="BL464" s="35"/>
      <c r="BM464" s="35"/>
      <c r="BN464" s="35"/>
      <c r="BO464" s="35"/>
      <c r="BP464" s="35"/>
      <c r="BQ464" s="35"/>
    </row>
    <row r="465" spans="2:69" ht="15.75" customHeight="1">
      <c r="B465" s="35"/>
      <c r="C465" s="35"/>
      <c r="D465" s="35"/>
      <c r="E465" s="35"/>
      <c r="F465" s="35"/>
      <c r="G465" s="35"/>
      <c r="H465" s="35"/>
      <c r="I465" s="35"/>
      <c r="J465" s="35"/>
      <c r="K465" s="66"/>
      <c r="L465" s="35"/>
      <c r="M465" s="35"/>
      <c r="N465" s="35"/>
      <c r="O465" s="35"/>
      <c r="P465" s="35"/>
      <c r="Q465" s="35"/>
      <c r="R465" s="35"/>
      <c r="S465" s="71"/>
      <c r="T465" s="71"/>
      <c r="U465" s="71"/>
      <c r="V465" s="71"/>
      <c r="W465" s="71"/>
      <c r="X465" s="35"/>
      <c r="Y465" s="35"/>
      <c r="Z465" s="35"/>
      <c r="AA465" s="35"/>
      <c r="AB465" s="35"/>
      <c r="AC465" s="35"/>
      <c r="AD465" s="35"/>
      <c r="AE465" s="35"/>
      <c r="AF465" s="35"/>
      <c r="AG465" s="35"/>
      <c r="AH465" s="35"/>
      <c r="AI465" s="35"/>
      <c r="AJ465" s="35"/>
      <c r="AK465" s="35"/>
      <c r="AL465" s="35"/>
      <c r="AM465" s="35"/>
      <c r="AN465" s="35"/>
      <c r="AO465" s="35"/>
      <c r="AP465" s="35"/>
      <c r="AQ465" s="35"/>
      <c r="AR465" s="35"/>
      <c r="AS465" s="35"/>
      <c r="AT465" s="35"/>
      <c r="AU465" s="35"/>
      <c r="AV465" s="35"/>
      <c r="AW465" s="35"/>
      <c r="AX465" s="35"/>
      <c r="AY465" s="35"/>
      <c r="AZ465" s="35"/>
      <c r="BA465" s="35"/>
      <c r="BB465" s="35"/>
      <c r="BC465" s="35"/>
      <c r="BD465" s="35"/>
      <c r="BE465" s="35"/>
      <c r="BF465" s="35"/>
      <c r="BG465" s="35"/>
      <c r="BH465" s="35"/>
      <c r="BI465" s="35"/>
      <c r="BJ465" s="35"/>
      <c r="BK465" s="35"/>
      <c r="BL465" s="35"/>
      <c r="BM465" s="35"/>
      <c r="BN465" s="35"/>
      <c r="BO465" s="35"/>
      <c r="BP465" s="35"/>
      <c r="BQ465" s="35"/>
    </row>
    <row r="466" spans="2:69" ht="15.75" customHeight="1">
      <c r="B466" s="35"/>
      <c r="C466" s="35"/>
      <c r="D466" s="35"/>
      <c r="E466" s="35"/>
      <c r="F466" s="35"/>
      <c r="G466" s="35"/>
      <c r="H466" s="35"/>
      <c r="I466" s="35"/>
      <c r="J466" s="35"/>
      <c r="K466" s="66"/>
      <c r="L466" s="35"/>
      <c r="M466" s="35"/>
      <c r="N466" s="35"/>
      <c r="O466" s="35"/>
      <c r="P466" s="35"/>
      <c r="Q466" s="35"/>
      <c r="R466" s="35"/>
      <c r="S466" s="71"/>
      <c r="T466" s="71"/>
      <c r="U466" s="71"/>
      <c r="V466" s="71"/>
      <c r="W466" s="71"/>
      <c r="X466" s="35"/>
      <c r="Y466" s="35"/>
      <c r="Z466" s="35"/>
      <c r="AA466" s="35"/>
      <c r="AB466" s="35"/>
      <c r="AC466" s="35"/>
      <c r="AD466" s="35"/>
      <c r="AE466" s="35"/>
      <c r="AF466" s="35"/>
      <c r="AG466" s="35"/>
      <c r="AH466" s="35"/>
      <c r="AI466" s="35"/>
      <c r="AJ466" s="35"/>
      <c r="AK466" s="35"/>
      <c r="AL466" s="35"/>
      <c r="AM466" s="35"/>
      <c r="AN466" s="35"/>
      <c r="AO466" s="35"/>
      <c r="AP466" s="35"/>
      <c r="AQ466" s="35"/>
      <c r="AR466" s="35"/>
      <c r="AS466" s="35"/>
      <c r="AT466" s="35"/>
      <c r="AU466" s="35"/>
      <c r="AV466" s="35"/>
      <c r="AW466" s="35"/>
      <c r="AX466" s="35"/>
      <c r="AY466" s="35"/>
      <c r="AZ466" s="35"/>
      <c r="BA466" s="35"/>
      <c r="BB466" s="35"/>
      <c r="BC466" s="35"/>
      <c r="BD466" s="35"/>
      <c r="BE466" s="35"/>
      <c r="BF466" s="35"/>
      <c r="BG466" s="35"/>
      <c r="BH466" s="35"/>
      <c r="BI466" s="35"/>
      <c r="BJ466" s="35"/>
      <c r="BK466" s="35"/>
      <c r="BL466" s="35"/>
      <c r="BM466" s="35"/>
      <c r="BN466" s="35"/>
      <c r="BO466" s="35"/>
      <c r="BP466" s="35"/>
      <c r="BQ466" s="35"/>
    </row>
    <row r="467" spans="2:69" ht="15.75" customHeight="1">
      <c r="B467" s="35"/>
      <c r="C467" s="35"/>
      <c r="D467" s="35"/>
      <c r="E467" s="35"/>
      <c r="F467" s="35"/>
      <c r="G467" s="35"/>
      <c r="H467" s="35"/>
      <c r="I467" s="35"/>
      <c r="J467" s="35"/>
      <c r="K467" s="66"/>
      <c r="L467" s="35"/>
      <c r="M467" s="35"/>
      <c r="N467" s="35"/>
      <c r="O467" s="35"/>
      <c r="P467" s="35"/>
      <c r="Q467" s="35"/>
      <c r="R467" s="35"/>
      <c r="S467" s="71"/>
      <c r="T467" s="71"/>
      <c r="U467" s="71"/>
      <c r="V467" s="71"/>
      <c r="W467" s="71"/>
      <c r="X467" s="35"/>
      <c r="Y467" s="35"/>
      <c r="Z467" s="35"/>
      <c r="AA467" s="35"/>
      <c r="AB467" s="35"/>
      <c r="AC467" s="35"/>
      <c r="AD467" s="35"/>
      <c r="AE467" s="35"/>
      <c r="AF467" s="35"/>
      <c r="AG467" s="35"/>
      <c r="AH467" s="35"/>
      <c r="AI467" s="35"/>
      <c r="AJ467" s="35"/>
      <c r="AK467" s="35"/>
      <c r="AL467" s="35"/>
      <c r="AM467" s="35"/>
      <c r="AN467" s="35"/>
      <c r="AO467" s="35"/>
      <c r="AP467" s="35"/>
      <c r="AQ467" s="35"/>
      <c r="AR467" s="35"/>
      <c r="AS467" s="35"/>
      <c r="AT467" s="35"/>
      <c r="AU467" s="35"/>
      <c r="AV467" s="35"/>
      <c r="AW467" s="35"/>
      <c r="AX467" s="35"/>
      <c r="AY467" s="35"/>
      <c r="AZ467" s="35"/>
      <c r="BA467" s="35"/>
      <c r="BB467" s="35"/>
      <c r="BC467" s="35"/>
      <c r="BD467" s="35"/>
      <c r="BE467" s="35"/>
      <c r="BF467" s="35"/>
      <c r="BG467" s="35"/>
      <c r="BH467" s="35"/>
      <c r="BI467" s="35"/>
      <c r="BJ467" s="35"/>
      <c r="BK467" s="35"/>
      <c r="BL467" s="35"/>
      <c r="BM467" s="35"/>
      <c r="BN467" s="35"/>
      <c r="BO467" s="35"/>
      <c r="BP467" s="35"/>
      <c r="BQ467" s="35"/>
    </row>
    <row r="468" spans="2:69" ht="15.75" customHeight="1">
      <c r="B468" s="35"/>
      <c r="C468" s="35"/>
      <c r="D468" s="35"/>
      <c r="E468" s="35"/>
      <c r="F468" s="35"/>
      <c r="G468" s="35"/>
      <c r="H468" s="35"/>
      <c r="I468" s="35"/>
      <c r="J468" s="35"/>
      <c r="K468" s="66"/>
      <c r="L468" s="35"/>
      <c r="M468" s="35"/>
      <c r="N468" s="35"/>
      <c r="O468" s="35"/>
      <c r="P468" s="35"/>
      <c r="Q468" s="35"/>
      <c r="R468" s="35"/>
      <c r="S468" s="71"/>
      <c r="T468" s="71"/>
      <c r="U468" s="71"/>
      <c r="V468" s="71"/>
      <c r="W468" s="71"/>
      <c r="X468" s="35"/>
      <c r="Y468" s="35"/>
      <c r="Z468" s="35"/>
      <c r="AA468" s="35"/>
      <c r="AB468" s="35"/>
      <c r="AC468" s="35"/>
      <c r="AD468" s="35"/>
      <c r="AE468" s="35"/>
      <c r="AF468" s="35"/>
      <c r="AG468" s="35"/>
      <c r="AH468" s="35"/>
      <c r="AI468" s="35"/>
      <c r="AJ468" s="35"/>
      <c r="AK468" s="35"/>
      <c r="AL468" s="35"/>
      <c r="AM468" s="35"/>
      <c r="AN468" s="35"/>
      <c r="AO468" s="35"/>
      <c r="AP468" s="35"/>
      <c r="AQ468" s="35"/>
      <c r="AR468" s="35"/>
      <c r="AS468" s="35"/>
      <c r="AT468" s="35"/>
      <c r="AU468" s="35"/>
      <c r="AV468" s="35"/>
      <c r="AW468" s="35"/>
      <c r="AX468" s="35"/>
      <c r="AY468" s="35"/>
      <c r="AZ468" s="35"/>
      <c r="BA468" s="35"/>
      <c r="BB468" s="35"/>
      <c r="BC468" s="35"/>
      <c r="BD468" s="35"/>
      <c r="BE468" s="35"/>
      <c r="BF468" s="35"/>
      <c r="BG468" s="35"/>
      <c r="BH468" s="35"/>
      <c r="BI468" s="35"/>
      <c r="BJ468" s="35"/>
      <c r="BK468" s="35"/>
      <c r="BL468" s="35"/>
      <c r="BM468" s="35"/>
      <c r="BN468" s="35"/>
      <c r="BO468" s="35"/>
      <c r="BP468" s="35"/>
      <c r="BQ468" s="35"/>
    </row>
    <row r="469" spans="2:69" ht="15.75" customHeight="1">
      <c r="B469" s="35"/>
      <c r="C469" s="35"/>
      <c r="D469" s="35"/>
      <c r="E469" s="35"/>
      <c r="F469" s="35"/>
      <c r="G469" s="35"/>
      <c r="H469" s="35"/>
      <c r="I469" s="35"/>
      <c r="J469" s="35"/>
      <c r="K469" s="66"/>
      <c r="L469" s="35"/>
      <c r="M469" s="35"/>
      <c r="N469" s="35"/>
      <c r="O469" s="35"/>
      <c r="P469" s="35"/>
      <c r="Q469" s="35"/>
      <c r="R469" s="35"/>
      <c r="S469" s="71"/>
      <c r="T469" s="71"/>
      <c r="U469" s="71"/>
      <c r="V469" s="71"/>
      <c r="W469" s="71"/>
      <c r="X469" s="35"/>
      <c r="Y469" s="35"/>
      <c r="Z469" s="35"/>
      <c r="AA469" s="35"/>
      <c r="AB469" s="35"/>
      <c r="AC469" s="35"/>
      <c r="AD469" s="35"/>
      <c r="AE469" s="35"/>
      <c r="AF469" s="35"/>
      <c r="AG469" s="35"/>
      <c r="AH469" s="35"/>
      <c r="AI469" s="35"/>
      <c r="AJ469" s="35"/>
      <c r="AK469" s="35"/>
      <c r="AL469" s="35"/>
      <c r="AM469" s="35"/>
      <c r="AN469" s="35"/>
      <c r="AO469" s="35"/>
      <c r="AP469" s="35"/>
      <c r="AQ469" s="35"/>
      <c r="AR469" s="35"/>
      <c r="AS469" s="35"/>
      <c r="AT469" s="35"/>
      <c r="AU469" s="35"/>
      <c r="AV469" s="35"/>
      <c r="AW469" s="35"/>
      <c r="AX469" s="35"/>
      <c r="AY469" s="35"/>
      <c r="AZ469" s="35"/>
      <c r="BA469" s="35"/>
      <c r="BB469" s="35"/>
      <c r="BC469" s="35"/>
      <c r="BD469" s="35"/>
      <c r="BE469" s="35"/>
      <c r="BF469" s="35"/>
      <c r="BG469" s="35"/>
      <c r="BH469" s="35"/>
      <c r="BI469" s="35"/>
      <c r="BJ469" s="35"/>
      <c r="BK469" s="35"/>
      <c r="BL469" s="35"/>
      <c r="BM469" s="35"/>
      <c r="BN469" s="35"/>
      <c r="BO469" s="35"/>
      <c r="BP469" s="35"/>
      <c r="BQ469" s="35"/>
    </row>
    <row r="470" spans="2:69" ht="15.75" customHeight="1">
      <c r="B470" s="35"/>
      <c r="C470" s="35"/>
      <c r="D470" s="35"/>
      <c r="E470" s="35"/>
      <c r="F470" s="35"/>
      <c r="G470" s="35"/>
      <c r="H470" s="35"/>
      <c r="I470" s="35"/>
      <c r="J470" s="35"/>
      <c r="K470" s="66"/>
      <c r="L470" s="35"/>
      <c r="M470" s="35"/>
      <c r="N470" s="35"/>
      <c r="O470" s="35"/>
      <c r="P470" s="35"/>
      <c r="Q470" s="35"/>
      <c r="R470" s="35"/>
      <c r="S470" s="71"/>
      <c r="T470" s="71"/>
      <c r="U470" s="71"/>
      <c r="V470" s="71"/>
      <c r="W470" s="71"/>
      <c r="X470" s="35"/>
      <c r="Y470" s="35"/>
      <c r="Z470" s="35"/>
      <c r="AA470" s="35"/>
      <c r="AB470" s="35"/>
      <c r="AC470" s="35"/>
      <c r="AD470" s="35"/>
      <c r="AE470" s="35"/>
      <c r="AF470" s="35"/>
      <c r="AG470" s="35"/>
      <c r="AH470" s="35"/>
      <c r="AI470" s="35"/>
      <c r="AJ470" s="35"/>
      <c r="AK470" s="35"/>
      <c r="AL470" s="35"/>
      <c r="AM470" s="35"/>
      <c r="AN470" s="35"/>
      <c r="AO470" s="35"/>
      <c r="AP470" s="35"/>
      <c r="AQ470" s="35"/>
      <c r="AR470" s="35"/>
      <c r="AS470" s="35"/>
      <c r="AT470" s="35"/>
      <c r="AU470" s="35"/>
      <c r="AV470" s="35"/>
      <c r="AW470" s="35"/>
      <c r="AX470" s="35"/>
      <c r="AY470" s="35"/>
      <c r="AZ470" s="35"/>
      <c r="BA470" s="35"/>
      <c r="BB470" s="35"/>
      <c r="BC470" s="35"/>
      <c r="BD470" s="35"/>
      <c r="BE470" s="35"/>
      <c r="BF470" s="35"/>
      <c r="BG470" s="35"/>
      <c r="BH470" s="35"/>
      <c r="BI470" s="35"/>
      <c r="BJ470" s="35"/>
      <c r="BK470" s="35"/>
      <c r="BL470" s="35"/>
      <c r="BM470" s="35"/>
      <c r="BN470" s="35"/>
      <c r="BO470" s="35"/>
      <c r="BP470" s="35"/>
      <c r="BQ470" s="35"/>
    </row>
    <row r="471" spans="2:69" ht="15.75" customHeight="1">
      <c r="B471" s="35"/>
      <c r="C471" s="35"/>
      <c r="D471" s="35"/>
      <c r="E471" s="35"/>
      <c r="F471" s="35"/>
      <c r="G471" s="35"/>
      <c r="H471" s="35"/>
      <c r="I471" s="35"/>
      <c r="J471" s="35"/>
      <c r="K471" s="66"/>
      <c r="L471" s="35"/>
      <c r="M471" s="35"/>
      <c r="N471" s="35"/>
      <c r="O471" s="35"/>
      <c r="P471" s="35"/>
      <c r="Q471" s="35"/>
      <c r="R471" s="35"/>
      <c r="S471" s="71"/>
      <c r="T471" s="71"/>
      <c r="U471" s="71"/>
      <c r="V471" s="71"/>
      <c r="W471" s="71"/>
      <c r="X471" s="35"/>
      <c r="Y471" s="35"/>
      <c r="Z471" s="35"/>
      <c r="AA471" s="35"/>
      <c r="AB471" s="35"/>
      <c r="AC471" s="35"/>
      <c r="AD471" s="35"/>
      <c r="AE471" s="35"/>
      <c r="AF471" s="35"/>
      <c r="AG471" s="35"/>
      <c r="AH471" s="35"/>
      <c r="AI471" s="35"/>
      <c r="AJ471" s="35"/>
      <c r="AK471" s="35"/>
      <c r="AL471" s="35"/>
      <c r="AM471" s="35"/>
      <c r="AN471" s="35"/>
      <c r="AO471" s="35"/>
      <c r="AP471" s="35"/>
      <c r="AQ471" s="35"/>
      <c r="AR471" s="35"/>
      <c r="AS471" s="35"/>
      <c r="AT471" s="35"/>
      <c r="AU471" s="35"/>
      <c r="AV471" s="35"/>
      <c r="AW471" s="35"/>
      <c r="AX471" s="35"/>
      <c r="AY471" s="35"/>
      <c r="AZ471" s="35"/>
      <c r="BA471" s="35"/>
      <c r="BB471" s="35"/>
      <c r="BC471" s="35"/>
      <c r="BD471" s="35"/>
      <c r="BE471" s="35"/>
      <c r="BF471" s="35"/>
      <c r="BG471" s="35"/>
      <c r="BH471" s="35"/>
      <c r="BI471" s="35"/>
      <c r="BJ471" s="35"/>
      <c r="BK471" s="35"/>
      <c r="BL471" s="35"/>
      <c r="BM471" s="35"/>
      <c r="BN471" s="35"/>
      <c r="BO471" s="35"/>
      <c r="BP471" s="35"/>
      <c r="BQ471" s="35"/>
    </row>
    <row r="472" spans="2:69" ht="15.75" customHeight="1">
      <c r="B472" s="35"/>
      <c r="C472" s="35"/>
      <c r="D472" s="35"/>
      <c r="E472" s="35"/>
      <c r="F472" s="35"/>
      <c r="G472" s="35"/>
      <c r="H472" s="35"/>
      <c r="I472" s="35"/>
      <c r="J472" s="35"/>
      <c r="K472" s="66"/>
      <c r="L472" s="35"/>
      <c r="M472" s="35"/>
      <c r="N472" s="35"/>
      <c r="O472" s="35"/>
      <c r="P472" s="35"/>
      <c r="Q472" s="35"/>
      <c r="R472" s="35"/>
      <c r="S472" s="71"/>
      <c r="T472" s="71"/>
      <c r="U472" s="71"/>
      <c r="V472" s="71"/>
      <c r="W472" s="71"/>
      <c r="X472" s="35"/>
      <c r="Y472" s="35"/>
      <c r="Z472" s="35"/>
      <c r="AA472" s="35"/>
      <c r="AB472" s="35"/>
      <c r="AC472" s="35"/>
      <c r="AD472" s="35"/>
      <c r="AE472" s="35"/>
      <c r="AF472" s="35"/>
      <c r="AG472" s="35"/>
      <c r="AH472" s="35"/>
      <c r="AI472" s="35"/>
      <c r="AJ472" s="35"/>
      <c r="AK472" s="35"/>
      <c r="AL472" s="35"/>
      <c r="AM472" s="35"/>
      <c r="AN472" s="35"/>
      <c r="AO472" s="35"/>
      <c r="AP472" s="35"/>
      <c r="AQ472" s="35"/>
      <c r="AR472" s="35"/>
      <c r="AS472" s="35"/>
      <c r="AT472" s="35"/>
      <c r="AU472" s="35"/>
      <c r="AV472" s="35"/>
      <c r="AW472" s="35"/>
      <c r="AX472" s="35"/>
      <c r="AY472" s="35"/>
      <c r="AZ472" s="35"/>
      <c r="BA472" s="35"/>
      <c r="BB472" s="35"/>
      <c r="BC472" s="35"/>
      <c r="BD472" s="35"/>
      <c r="BE472" s="35"/>
      <c r="BF472" s="35"/>
      <c r="BG472" s="35"/>
      <c r="BH472" s="35"/>
      <c r="BI472" s="35"/>
      <c r="BJ472" s="35"/>
      <c r="BK472" s="35"/>
      <c r="BL472" s="35"/>
      <c r="BM472" s="35"/>
      <c r="BN472" s="35"/>
      <c r="BO472" s="35"/>
      <c r="BP472" s="35"/>
      <c r="BQ472" s="35"/>
    </row>
    <row r="473" spans="2:69" ht="15.75" customHeight="1">
      <c r="B473" s="35"/>
      <c r="C473" s="35"/>
      <c r="D473" s="35"/>
      <c r="E473" s="35"/>
      <c r="F473" s="35"/>
      <c r="G473" s="35"/>
      <c r="H473" s="35"/>
      <c r="I473" s="35"/>
      <c r="J473" s="35"/>
      <c r="K473" s="66"/>
      <c r="L473" s="35"/>
      <c r="M473" s="35"/>
      <c r="N473" s="35"/>
      <c r="O473" s="35"/>
      <c r="P473" s="35"/>
      <c r="Q473" s="35"/>
      <c r="R473" s="35"/>
      <c r="S473" s="71"/>
      <c r="T473" s="71"/>
      <c r="U473" s="71"/>
      <c r="V473" s="71"/>
      <c r="W473" s="71"/>
      <c r="X473" s="35"/>
      <c r="Y473" s="35"/>
      <c r="Z473" s="35"/>
      <c r="AA473" s="35"/>
      <c r="AB473" s="35"/>
      <c r="AC473" s="35"/>
      <c r="AD473" s="35"/>
      <c r="AE473" s="35"/>
      <c r="AF473" s="35"/>
      <c r="AG473" s="35"/>
      <c r="AH473" s="35"/>
      <c r="AI473" s="35"/>
      <c r="AJ473" s="35"/>
      <c r="AK473" s="35"/>
      <c r="AL473" s="35"/>
      <c r="AM473" s="35"/>
      <c r="AN473" s="35"/>
      <c r="AO473" s="35"/>
      <c r="AP473" s="35"/>
      <c r="AQ473" s="35"/>
      <c r="AR473" s="35"/>
      <c r="AS473" s="35"/>
      <c r="AT473" s="35"/>
      <c r="AU473" s="35"/>
      <c r="AV473" s="35"/>
      <c r="AW473" s="35"/>
      <c r="AX473" s="35"/>
      <c r="AY473" s="35"/>
      <c r="AZ473" s="35"/>
      <c r="BA473" s="35"/>
      <c r="BB473" s="35"/>
      <c r="BC473" s="35"/>
      <c r="BD473" s="35"/>
      <c r="BE473" s="35"/>
      <c r="BF473" s="35"/>
      <c r="BG473" s="35"/>
      <c r="BH473" s="35"/>
      <c r="BI473" s="35"/>
      <c r="BJ473" s="35"/>
      <c r="BK473" s="35"/>
      <c r="BL473" s="35"/>
      <c r="BM473" s="35"/>
      <c r="BN473" s="35"/>
      <c r="BO473" s="35"/>
      <c r="BP473" s="35"/>
      <c r="BQ473" s="35"/>
    </row>
    <row r="474" spans="2:69" ht="15.75" customHeight="1">
      <c r="B474" s="35"/>
      <c r="C474" s="35"/>
      <c r="D474" s="35"/>
      <c r="E474" s="35"/>
      <c r="F474" s="35"/>
      <c r="G474" s="35"/>
      <c r="H474" s="35"/>
      <c r="I474" s="35"/>
      <c r="J474" s="35"/>
      <c r="K474" s="66"/>
      <c r="L474" s="35"/>
      <c r="M474" s="35"/>
      <c r="N474" s="35"/>
      <c r="O474" s="35"/>
      <c r="P474" s="35"/>
      <c r="Q474" s="35"/>
      <c r="R474" s="35"/>
      <c r="S474" s="71"/>
      <c r="T474" s="71"/>
      <c r="U474" s="71"/>
      <c r="V474" s="71"/>
      <c r="W474" s="71"/>
      <c r="X474" s="35"/>
      <c r="Y474" s="35"/>
      <c r="Z474" s="35"/>
      <c r="AA474" s="35"/>
      <c r="AB474" s="35"/>
      <c r="AC474" s="35"/>
      <c r="AD474" s="35"/>
      <c r="AE474" s="35"/>
      <c r="AF474" s="35"/>
      <c r="AG474" s="35"/>
      <c r="AH474" s="35"/>
      <c r="AI474" s="35"/>
      <c r="AJ474" s="35"/>
      <c r="AK474" s="35"/>
      <c r="AL474" s="35"/>
      <c r="AM474" s="35"/>
      <c r="AN474" s="35"/>
      <c r="AO474" s="35"/>
      <c r="AP474" s="35"/>
      <c r="AQ474" s="35"/>
      <c r="AR474" s="35"/>
      <c r="AS474" s="35"/>
      <c r="AT474" s="35"/>
      <c r="AU474" s="35"/>
      <c r="AV474" s="35"/>
      <c r="AW474" s="35"/>
      <c r="AX474" s="35"/>
      <c r="AY474" s="35"/>
      <c r="AZ474" s="35"/>
      <c r="BA474" s="35"/>
      <c r="BB474" s="35"/>
      <c r="BC474" s="35"/>
      <c r="BD474" s="35"/>
      <c r="BE474" s="35"/>
      <c r="BF474" s="35"/>
      <c r="BG474" s="35"/>
      <c r="BH474" s="35"/>
      <c r="BI474" s="35"/>
      <c r="BJ474" s="35"/>
      <c r="BK474" s="35"/>
      <c r="BL474" s="35"/>
      <c r="BM474" s="35"/>
      <c r="BN474" s="35"/>
      <c r="BO474" s="35"/>
      <c r="BP474" s="35"/>
      <c r="BQ474" s="35"/>
    </row>
    <row r="475" spans="2:69" ht="15.75" customHeight="1">
      <c r="B475" s="35"/>
      <c r="C475" s="35"/>
      <c r="D475" s="35"/>
      <c r="E475" s="35"/>
      <c r="F475" s="35"/>
      <c r="G475" s="35"/>
      <c r="H475" s="35"/>
      <c r="I475" s="35"/>
      <c r="J475" s="35"/>
      <c r="K475" s="66"/>
      <c r="L475" s="35"/>
      <c r="M475" s="35"/>
      <c r="N475" s="35"/>
      <c r="O475" s="35"/>
      <c r="P475" s="35"/>
      <c r="Q475" s="35"/>
      <c r="R475" s="35"/>
      <c r="S475" s="71"/>
      <c r="T475" s="71"/>
      <c r="U475" s="71"/>
      <c r="V475" s="71"/>
      <c r="W475" s="71"/>
      <c r="X475" s="35"/>
      <c r="Y475" s="35"/>
      <c r="Z475" s="35"/>
      <c r="AA475" s="35"/>
      <c r="AB475" s="35"/>
      <c r="AC475" s="35"/>
      <c r="AD475" s="35"/>
      <c r="AE475" s="35"/>
      <c r="AF475" s="35"/>
      <c r="AG475" s="35"/>
      <c r="AH475" s="35"/>
      <c r="AI475" s="35"/>
      <c r="AJ475" s="35"/>
      <c r="AK475" s="35"/>
      <c r="AL475" s="35"/>
      <c r="AM475" s="35"/>
      <c r="AN475" s="35"/>
      <c r="AO475" s="35"/>
      <c r="AP475" s="35"/>
      <c r="AQ475" s="35"/>
      <c r="AR475" s="35"/>
      <c r="AS475" s="35"/>
      <c r="AT475" s="35"/>
      <c r="AU475" s="35"/>
      <c r="AV475" s="35"/>
      <c r="AW475" s="35"/>
      <c r="AX475" s="35"/>
      <c r="AY475" s="35"/>
      <c r="AZ475" s="35"/>
      <c r="BA475" s="35"/>
      <c r="BB475" s="35"/>
      <c r="BC475" s="35"/>
      <c r="BD475" s="35"/>
      <c r="BE475" s="35"/>
      <c r="BF475" s="35"/>
      <c r="BG475" s="35"/>
      <c r="BH475" s="35"/>
      <c r="BI475" s="35"/>
      <c r="BJ475" s="35"/>
      <c r="BK475" s="35"/>
      <c r="BL475" s="35"/>
      <c r="BM475" s="35"/>
      <c r="BN475" s="35"/>
      <c r="BO475" s="35"/>
      <c r="BP475" s="35"/>
      <c r="BQ475" s="35"/>
    </row>
    <row r="476" spans="2:69" ht="15.75" customHeight="1">
      <c r="B476" s="35"/>
      <c r="C476" s="35"/>
      <c r="D476" s="35"/>
      <c r="E476" s="35"/>
      <c r="F476" s="35"/>
      <c r="G476" s="35"/>
      <c r="H476" s="35"/>
      <c r="I476" s="35"/>
      <c r="J476" s="35"/>
      <c r="K476" s="66"/>
      <c r="L476" s="35"/>
      <c r="M476" s="35"/>
      <c r="N476" s="35"/>
      <c r="O476" s="35"/>
      <c r="P476" s="35"/>
      <c r="Q476" s="35"/>
      <c r="R476" s="35"/>
      <c r="S476" s="71"/>
      <c r="T476" s="71"/>
      <c r="U476" s="71"/>
      <c r="V476" s="71"/>
      <c r="W476" s="71"/>
      <c r="X476" s="35"/>
      <c r="Y476" s="35"/>
      <c r="Z476" s="35"/>
      <c r="AA476" s="35"/>
      <c r="AB476" s="35"/>
      <c r="AC476" s="35"/>
      <c r="AD476" s="35"/>
      <c r="AE476" s="35"/>
      <c r="AF476" s="35"/>
      <c r="AG476" s="35"/>
      <c r="AH476" s="35"/>
      <c r="AI476" s="35"/>
      <c r="AJ476" s="35"/>
      <c r="AK476" s="35"/>
      <c r="AL476" s="35"/>
      <c r="AM476" s="35"/>
      <c r="AN476" s="35"/>
      <c r="AO476" s="35"/>
      <c r="AP476" s="35"/>
      <c r="AQ476" s="35"/>
      <c r="AR476" s="35"/>
      <c r="AS476" s="35"/>
      <c r="AT476" s="35"/>
      <c r="AU476" s="35"/>
      <c r="AV476" s="35"/>
      <c r="AW476" s="35"/>
      <c r="AX476" s="35"/>
      <c r="AY476" s="35"/>
      <c r="AZ476" s="35"/>
      <c r="BA476" s="35"/>
      <c r="BB476" s="35"/>
      <c r="BC476" s="35"/>
      <c r="BD476" s="35"/>
      <c r="BE476" s="35"/>
      <c r="BF476" s="35"/>
      <c r="BG476" s="35"/>
      <c r="BH476" s="35"/>
      <c r="BI476" s="35"/>
      <c r="BJ476" s="35"/>
      <c r="BK476" s="35"/>
      <c r="BL476" s="35"/>
      <c r="BM476" s="35"/>
      <c r="BN476" s="35"/>
      <c r="BO476" s="35"/>
      <c r="BP476" s="35"/>
      <c r="BQ476" s="35"/>
    </row>
    <row r="477" spans="2:69" ht="15.75" customHeight="1">
      <c r="B477" s="35"/>
      <c r="C477" s="35"/>
      <c r="D477" s="35"/>
      <c r="E477" s="35"/>
      <c r="F477" s="35"/>
      <c r="G477" s="35"/>
      <c r="H477" s="35"/>
      <c r="I477" s="35"/>
      <c r="J477" s="35"/>
      <c r="K477" s="66"/>
      <c r="L477" s="35"/>
      <c r="M477" s="35"/>
      <c r="N477" s="35"/>
      <c r="O477" s="35"/>
      <c r="P477" s="35"/>
      <c r="Q477" s="35"/>
      <c r="R477" s="35"/>
      <c r="S477" s="71"/>
      <c r="T477" s="71"/>
      <c r="U477" s="71"/>
      <c r="V477" s="71"/>
      <c r="W477" s="71"/>
      <c r="X477" s="35"/>
      <c r="Y477" s="35"/>
      <c r="Z477" s="35"/>
      <c r="AA477" s="35"/>
      <c r="AB477" s="35"/>
      <c r="AC477" s="35"/>
      <c r="AD477" s="35"/>
      <c r="AE477" s="35"/>
      <c r="AF477" s="35"/>
      <c r="AG477" s="35"/>
      <c r="AH477" s="35"/>
      <c r="AI477" s="35"/>
      <c r="AJ477" s="35"/>
      <c r="AK477" s="35"/>
      <c r="AL477" s="35"/>
      <c r="AM477" s="35"/>
      <c r="AN477" s="35"/>
      <c r="AO477" s="35"/>
      <c r="AP477" s="35"/>
      <c r="AQ477" s="35"/>
      <c r="AR477" s="35"/>
      <c r="AS477" s="35"/>
      <c r="AT477" s="35"/>
      <c r="AU477" s="35"/>
      <c r="AV477" s="35"/>
      <c r="AW477" s="35"/>
      <c r="AX477" s="35"/>
      <c r="AY477" s="35"/>
      <c r="AZ477" s="35"/>
      <c r="BA477" s="35"/>
      <c r="BB477" s="35"/>
      <c r="BC477" s="35"/>
      <c r="BD477" s="35"/>
      <c r="BE477" s="35"/>
      <c r="BF477" s="35"/>
      <c r="BG477" s="35"/>
      <c r="BH477" s="35"/>
      <c r="BI477" s="35"/>
      <c r="BJ477" s="35"/>
      <c r="BK477" s="35"/>
      <c r="BL477" s="35"/>
      <c r="BM477" s="35"/>
      <c r="BN477" s="35"/>
      <c r="BO477" s="35"/>
      <c r="BP477" s="35"/>
      <c r="BQ477" s="35"/>
    </row>
    <row r="478" spans="2:69" ht="15.75" customHeight="1">
      <c r="B478" s="35"/>
      <c r="C478" s="35"/>
      <c r="D478" s="35"/>
      <c r="E478" s="35"/>
      <c r="F478" s="35"/>
      <c r="G478" s="35"/>
      <c r="H478" s="35"/>
      <c r="I478" s="35"/>
      <c r="J478" s="35"/>
      <c r="K478" s="66"/>
      <c r="L478" s="35"/>
      <c r="M478" s="35"/>
      <c r="N478" s="35"/>
      <c r="O478" s="35"/>
      <c r="P478" s="35"/>
      <c r="Q478" s="35"/>
      <c r="R478" s="35"/>
      <c r="S478" s="71"/>
      <c r="T478" s="71"/>
      <c r="U478" s="71"/>
      <c r="V478" s="71"/>
      <c r="W478" s="71"/>
      <c r="X478" s="35"/>
      <c r="Y478" s="35"/>
      <c r="Z478" s="35"/>
      <c r="AA478" s="35"/>
      <c r="AB478" s="35"/>
      <c r="AC478" s="35"/>
      <c r="AD478" s="35"/>
      <c r="AE478" s="35"/>
      <c r="AF478" s="35"/>
      <c r="AG478" s="35"/>
      <c r="AH478" s="35"/>
      <c r="AI478" s="35"/>
      <c r="AJ478" s="35"/>
      <c r="AK478" s="35"/>
      <c r="AL478" s="35"/>
      <c r="AM478" s="35"/>
      <c r="AN478" s="35"/>
      <c r="AO478" s="35"/>
      <c r="AP478" s="35"/>
      <c r="AQ478" s="35"/>
      <c r="AR478" s="35"/>
      <c r="AS478" s="35"/>
      <c r="AT478" s="35"/>
      <c r="AU478" s="35"/>
      <c r="AV478" s="35"/>
      <c r="AW478" s="35"/>
      <c r="AX478" s="35"/>
      <c r="AY478" s="35"/>
      <c r="AZ478" s="35"/>
      <c r="BA478" s="35"/>
      <c r="BB478" s="35"/>
      <c r="BC478" s="35"/>
      <c r="BD478" s="35"/>
      <c r="BE478" s="35"/>
      <c r="BF478" s="35"/>
      <c r="BG478" s="35"/>
      <c r="BH478" s="35"/>
      <c r="BI478" s="35"/>
      <c r="BJ478" s="35"/>
      <c r="BK478" s="35"/>
      <c r="BL478" s="35"/>
      <c r="BM478" s="35"/>
      <c r="BN478" s="35"/>
      <c r="BO478" s="35"/>
      <c r="BP478" s="35"/>
      <c r="BQ478" s="35"/>
    </row>
    <row r="479" spans="2:69" ht="15.75" customHeight="1">
      <c r="B479" s="35"/>
      <c r="C479" s="35"/>
      <c r="D479" s="35"/>
      <c r="E479" s="35"/>
      <c r="F479" s="35"/>
      <c r="G479" s="35"/>
      <c r="H479" s="35"/>
      <c r="I479" s="35"/>
      <c r="J479" s="35"/>
      <c r="K479" s="66"/>
      <c r="L479" s="35"/>
      <c r="M479" s="35"/>
      <c r="N479" s="35"/>
      <c r="O479" s="35"/>
      <c r="P479" s="35"/>
      <c r="Q479" s="35"/>
      <c r="R479" s="35"/>
      <c r="S479" s="71"/>
      <c r="T479" s="71"/>
      <c r="U479" s="71"/>
      <c r="V479" s="71"/>
      <c r="W479" s="71"/>
      <c r="X479" s="35"/>
      <c r="Y479" s="35"/>
      <c r="Z479" s="35"/>
      <c r="AA479" s="35"/>
      <c r="AB479" s="35"/>
      <c r="AC479" s="35"/>
      <c r="AD479" s="35"/>
      <c r="AE479" s="35"/>
      <c r="AF479" s="35"/>
      <c r="AG479" s="35"/>
      <c r="AH479" s="35"/>
      <c r="AI479" s="35"/>
      <c r="AJ479" s="35"/>
      <c r="AK479" s="35"/>
      <c r="AL479" s="35"/>
      <c r="AM479" s="35"/>
      <c r="AN479" s="35"/>
      <c r="AO479" s="35"/>
      <c r="AP479" s="35"/>
      <c r="AQ479" s="35"/>
      <c r="AR479" s="35"/>
      <c r="AS479" s="35"/>
      <c r="AT479" s="35"/>
      <c r="AU479" s="35"/>
      <c r="AV479" s="35"/>
      <c r="AW479" s="35"/>
      <c r="AX479" s="35"/>
      <c r="AY479" s="35"/>
      <c r="AZ479" s="35"/>
      <c r="BA479" s="35"/>
      <c r="BB479" s="35"/>
      <c r="BC479" s="35"/>
      <c r="BD479" s="35"/>
      <c r="BE479" s="35"/>
      <c r="BF479" s="35"/>
      <c r="BG479" s="35"/>
      <c r="BH479" s="35"/>
      <c r="BI479" s="35"/>
      <c r="BJ479" s="35"/>
      <c r="BK479" s="35"/>
      <c r="BL479" s="35"/>
      <c r="BM479" s="35"/>
      <c r="BN479" s="35"/>
      <c r="BO479" s="35"/>
      <c r="BP479" s="35"/>
      <c r="BQ479" s="35"/>
    </row>
    <row r="480" spans="2:69" ht="15.75" customHeight="1">
      <c r="B480" s="35"/>
      <c r="C480" s="35"/>
      <c r="D480" s="35"/>
      <c r="E480" s="35"/>
      <c r="F480" s="35"/>
      <c r="G480" s="35"/>
      <c r="H480" s="35"/>
      <c r="I480" s="35"/>
      <c r="J480" s="35"/>
      <c r="K480" s="66"/>
      <c r="L480" s="35"/>
      <c r="M480" s="35"/>
      <c r="N480" s="35"/>
      <c r="O480" s="35"/>
      <c r="P480" s="35"/>
      <c r="Q480" s="35"/>
      <c r="R480" s="35"/>
      <c r="S480" s="71"/>
      <c r="T480" s="71"/>
      <c r="U480" s="71"/>
      <c r="V480" s="71"/>
      <c r="W480" s="71"/>
      <c r="X480" s="35"/>
      <c r="Y480" s="35"/>
      <c r="Z480" s="35"/>
      <c r="AA480" s="35"/>
      <c r="AB480" s="35"/>
      <c r="AC480" s="35"/>
      <c r="AD480" s="35"/>
      <c r="AE480" s="35"/>
      <c r="AF480" s="35"/>
      <c r="AG480" s="35"/>
      <c r="AH480" s="35"/>
      <c r="AI480" s="35"/>
      <c r="AJ480" s="35"/>
      <c r="AK480" s="35"/>
      <c r="AL480" s="35"/>
      <c r="AM480" s="35"/>
      <c r="AN480" s="35"/>
      <c r="AO480" s="35"/>
      <c r="AP480" s="35"/>
      <c r="AQ480" s="35"/>
      <c r="AR480" s="35"/>
      <c r="AS480" s="35"/>
      <c r="AT480" s="35"/>
      <c r="AU480" s="35"/>
      <c r="AV480" s="35"/>
      <c r="AW480" s="35"/>
      <c r="AX480" s="35"/>
      <c r="AY480" s="35"/>
      <c r="AZ480" s="35"/>
      <c r="BA480" s="35"/>
      <c r="BB480" s="35"/>
      <c r="BC480" s="35"/>
      <c r="BD480" s="35"/>
      <c r="BE480" s="35"/>
      <c r="BF480" s="35"/>
      <c r="BG480" s="35"/>
      <c r="BH480" s="35"/>
      <c r="BI480" s="35"/>
      <c r="BJ480" s="35"/>
      <c r="BK480" s="35"/>
      <c r="BL480" s="35"/>
      <c r="BM480" s="35"/>
      <c r="BN480" s="35"/>
      <c r="BO480" s="35"/>
      <c r="BP480" s="35"/>
      <c r="BQ480" s="35"/>
    </row>
    <row r="481" spans="2:69" ht="15.75" customHeight="1">
      <c r="B481" s="35"/>
      <c r="C481" s="35"/>
      <c r="D481" s="35"/>
      <c r="E481" s="35"/>
      <c r="F481" s="35"/>
      <c r="G481" s="35"/>
      <c r="H481" s="35"/>
      <c r="I481" s="35"/>
      <c r="J481" s="35"/>
      <c r="K481" s="66"/>
      <c r="L481" s="35"/>
      <c r="M481" s="35"/>
      <c r="N481" s="35"/>
      <c r="O481" s="35"/>
      <c r="P481" s="35"/>
      <c r="Q481" s="35"/>
      <c r="R481" s="35"/>
      <c r="S481" s="71"/>
      <c r="T481" s="71"/>
      <c r="U481" s="71"/>
      <c r="V481" s="71"/>
      <c r="W481" s="71"/>
      <c r="X481" s="35"/>
      <c r="Y481" s="35"/>
      <c r="Z481" s="35"/>
      <c r="AA481" s="35"/>
      <c r="AB481" s="35"/>
      <c r="AC481" s="35"/>
      <c r="AD481" s="35"/>
      <c r="AE481" s="35"/>
      <c r="AF481" s="35"/>
      <c r="AG481" s="35"/>
      <c r="AH481" s="35"/>
      <c r="AI481" s="35"/>
      <c r="AJ481" s="35"/>
      <c r="AK481" s="35"/>
      <c r="AL481" s="35"/>
      <c r="AM481" s="35"/>
      <c r="AN481" s="35"/>
      <c r="AO481" s="35"/>
      <c r="AP481" s="35"/>
      <c r="AQ481" s="35"/>
      <c r="AR481" s="35"/>
      <c r="AS481" s="35"/>
      <c r="AT481" s="35"/>
      <c r="AU481" s="35"/>
      <c r="AV481" s="35"/>
      <c r="AW481" s="35"/>
      <c r="AX481" s="35"/>
      <c r="AY481" s="35"/>
      <c r="AZ481" s="35"/>
      <c r="BA481" s="35"/>
      <c r="BB481" s="35"/>
      <c r="BC481" s="35"/>
      <c r="BD481" s="35"/>
      <c r="BE481" s="35"/>
      <c r="BF481" s="35"/>
      <c r="BG481" s="35"/>
      <c r="BH481" s="35"/>
      <c r="BI481" s="35"/>
      <c r="BJ481" s="35"/>
      <c r="BK481" s="35"/>
      <c r="BL481" s="35"/>
      <c r="BM481" s="35"/>
      <c r="BN481" s="35"/>
      <c r="BO481" s="35"/>
      <c r="BP481" s="35"/>
      <c r="BQ481" s="35"/>
    </row>
    <row r="482" spans="2:69" ht="15.75" customHeight="1">
      <c r="B482" s="35"/>
      <c r="C482" s="35"/>
      <c r="D482" s="35"/>
      <c r="E482" s="35"/>
      <c r="F482" s="35"/>
      <c r="G482" s="35"/>
      <c r="H482" s="35"/>
      <c r="I482" s="35"/>
      <c r="J482" s="35"/>
      <c r="K482" s="66"/>
      <c r="L482" s="35"/>
      <c r="M482" s="35"/>
      <c r="N482" s="35"/>
      <c r="O482" s="35"/>
      <c r="P482" s="35"/>
      <c r="Q482" s="35"/>
      <c r="R482" s="35"/>
      <c r="S482" s="71"/>
      <c r="T482" s="71"/>
      <c r="U482" s="71"/>
      <c r="V482" s="71"/>
      <c r="W482" s="71"/>
      <c r="X482" s="35"/>
      <c r="Y482" s="35"/>
      <c r="Z482" s="35"/>
      <c r="AA482" s="35"/>
      <c r="AB482" s="35"/>
      <c r="AC482" s="35"/>
      <c r="AD482" s="35"/>
      <c r="AE482" s="35"/>
      <c r="AF482" s="35"/>
      <c r="AG482" s="35"/>
      <c r="AH482" s="35"/>
      <c r="AI482" s="35"/>
      <c r="AJ482" s="35"/>
      <c r="AK482" s="35"/>
      <c r="AL482" s="35"/>
      <c r="AM482" s="35"/>
      <c r="AN482" s="35"/>
      <c r="AO482" s="35"/>
      <c r="AP482" s="35"/>
      <c r="AQ482" s="35"/>
      <c r="AR482" s="35"/>
      <c r="AS482" s="35"/>
      <c r="AT482" s="35"/>
      <c r="AU482" s="35"/>
      <c r="AV482" s="35"/>
      <c r="AW482" s="35"/>
      <c r="AX482" s="35"/>
      <c r="AY482" s="35"/>
      <c r="AZ482" s="35"/>
      <c r="BA482" s="35"/>
      <c r="BB482" s="35"/>
      <c r="BC482" s="35"/>
      <c r="BD482" s="35"/>
      <c r="BE482" s="35"/>
      <c r="BF482" s="35"/>
      <c r="BG482" s="35"/>
      <c r="BH482" s="35"/>
      <c r="BI482" s="35"/>
      <c r="BJ482" s="35"/>
      <c r="BK482" s="35"/>
      <c r="BL482" s="35"/>
      <c r="BM482" s="35"/>
      <c r="BN482" s="35"/>
      <c r="BO482" s="35"/>
      <c r="BP482" s="35"/>
      <c r="BQ482" s="35"/>
    </row>
    <row r="483" spans="2:69" ht="15.75" customHeight="1">
      <c r="B483" s="35"/>
      <c r="C483" s="35"/>
      <c r="D483" s="35"/>
      <c r="E483" s="35"/>
      <c r="F483" s="35"/>
      <c r="G483" s="35"/>
      <c r="H483" s="35"/>
      <c r="I483" s="35"/>
      <c r="J483" s="35"/>
      <c r="K483" s="66"/>
      <c r="L483" s="35"/>
      <c r="M483" s="35"/>
      <c r="N483" s="35"/>
      <c r="O483" s="35"/>
      <c r="P483" s="35"/>
      <c r="Q483" s="35"/>
      <c r="R483" s="35"/>
      <c r="S483" s="71"/>
      <c r="T483" s="71"/>
      <c r="U483" s="71"/>
      <c r="V483" s="71"/>
      <c r="W483" s="71"/>
      <c r="X483" s="35"/>
      <c r="Y483" s="35"/>
      <c r="Z483" s="35"/>
      <c r="AA483" s="35"/>
      <c r="AB483" s="35"/>
      <c r="AC483" s="35"/>
      <c r="AD483" s="35"/>
      <c r="AE483" s="35"/>
      <c r="AF483" s="35"/>
      <c r="AG483" s="35"/>
      <c r="AH483" s="35"/>
      <c r="AI483" s="35"/>
      <c r="AJ483" s="35"/>
      <c r="AK483" s="35"/>
      <c r="AL483" s="35"/>
      <c r="AM483" s="35"/>
      <c r="AN483" s="35"/>
      <c r="AO483" s="35"/>
      <c r="AP483" s="35"/>
      <c r="AQ483" s="35"/>
      <c r="AR483" s="35"/>
      <c r="AS483" s="35"/>
      <c r="AT483" s="35"/>
      <c r="AU483" s="35"/>
      <c r="AV483" s="35"/>
      <c r="AW483" s="35"/>
      <c r="AX483" s="35"/>
      <c r="AY483" s="35"/>
      <c r="AZ483" s="35"/>
      <c r="BA483" s="35"/>
      <c r="BB483" s="35"/>
      <c r="BC483" s="35"/>
      <c r="BD483" s="35"/>
      <c r="BE483" s="35"/>
      <c r="BF483" s="35"/>
      <c r="BG483" s="35"/>
      <c r="BH483" s="35"/>
      <c r="BI483" s="35"/>
      <c r="BJ483" s="35"/>
      <c r="BK483" s="35"/>
      <c r="BL483" s="35"/>
      <c r="BM483" s="35"/>
      <c r="BN483" s="35"/>
      <c r="BO483" s="35"/>
      <c r="BP483" s="35"/>
      <c r="BQ483" s="35"/>
    </row>
    <row r="484" spans="2:69" ht="15.75" customHeight="1">
      <c r="B484" s="35"/>
      <c r="C484" s="35"/>
      <c r="D484" s="35"/>
      <c r="E484" s="35"/>
      <c r="F484" s="35"/>
      <c r="G484" s="35"/>
      <c r="H484" s="35"/>
      <c r="I484" s="35"/>
      <c r="J484" s="35"/>
      <c r="K484" s="66"/>
      <c r="L484" s="35"/>
      <c r="M484" s="35"/>
      <c r="N484" s="35"/>
      <c r="O484" s="35"/>
      <c r="P484" s="35"/>
      <c r="Q484" s="35"/>
      <c r="R484" s="35"/>
      <c r="S484" s="71"/>
      <c r="T484" s="71"/>
      <c r="U484" s="71"/>
      <c r="V484" s="71"/>
      <c r="W484" s="71"/>
      <c r="X484" s="35"/>
      <c r="Y484" s="35"/>
      <c r="Z484" s="35"/>
      <c r="AA484" s="35"/>
      <c r="AB484" s="35"/>
      <c r="AC484" s="35"/>
      <c r="AD484" s="35"/>
      <c r="AE484" s="35"/>
      <c r="AF484" s="35"/>
      <c r="AG484" s="35"/>
      <c r="AH484" s="35"/>
      <c r="AI484" s="35"/>
      <c r="AJ484" s="35"/>
      <c r="AK484" s="35"/>
      <c r="AL484" s="35"/>
      <c r="AM484" s="35"/>
      <c r="AN484" s="35"/>
      <c r="AO484" s="35"/>
      <c r="AP484" s="35"/>
      <c r="AQ484" s="35"/>
      <c r="AR484" s="35"/>
      <c r="AS484" s="35"/>
      <c r="AT484" s="35"/>
      <c r="AU484" s="35"/>
      <c r="AV484" s="35"/>
      <c r="AW484" s="35"/>
      <c r="AX484" s="35"/>
      <c r="AY484" s="35"/>
      <c r="AZ484" s="35"/>
      <c r="BA484" s="35"/>
      <c r="BB484" s="35"/>
      <c r="BC484" s="35"/>
      <c r="BD484" s="35"/>
      <c r="BE484" s="35"/>
      <c r="BF484" s="35"/>
      <c r="BG484" s="35"/>
      <c r="BH484" s="35"/>
      <c r="BI484" s="35"/>
      <c r="BJ484" s="35"/>
      <c r="BK484" s="35"/>
      <c r="BL484" s="35"/>
      <c r="BM484" s="35"/>
      <c r="BN484" s="35"/>
      <c r="BO484" s="35"/>
      <c r="BP484" s="35"/>
      <c r="BQ484" s="35"/>
    </row>
    <row r="485" spans="2:69" ht="15.75" customHeight="1">
      <c r="B485" s="35"/>
      <c r="C485" s="35"/>
      <c r="D485" s="35"/>
      <c r="E485" s="35"/>
      <c r="F485" s="35"/>
      <c r="G485" s="35"/>
      <c r="H485" s="35"/>
      <c r="I485" s="35"/>
      <c r="J485" s="35"/>
      <c r="K485" s="66"/>
      <c r="L485" s="35"/>
      <c r="M485" s="35"/>
      <c r="N485" s="35"/>
      <c r="O485" s="35"/>
      <c r="P485" s="35"/>
      <c r="Q485" s="35"/>
      <c r="R485" s="35"/>
      <c r="S485" s="71"/>
      <c r="T485" s="71"/>
      <c r="U485" s="71"/>
      <c r="V485" s="71"/>
      <c r="W485" s="71"/>
      <c r="X485" s="35"/>
      <c r="Y485" s="35"/>
      <c r="Z485" s="35"/>
      <c r="AA485" s="35"/>
      <c r="AB485" s="35"/>
      <c r="AC485" s="35"/>
      <c r="AD485" s="35"/>
      <c r="AE485" s="35"/>
      <c r="AF485" s="35"/>
      <c r="AG485" s="35"/>
      <c r="AH485" s="35"/>
      <c r="AI485" s="35"/>
      <c r="AJ485" s="35"/>
      <c r="AK485" s="35"/>
      <c r="AL485" s="35"/>
      <c r="AM485" s="35"/>
      <c r="AN485" s="35"/>
      <c r="AO485" s="35"/>
      <c r="AP485" s="35"/>
      <c r="AQ485" s="35"/>
      <c r="AR485" s="35"/>
      <c r="AS485" s="35"/>
      <c r="AT485" s="35"/>
      <c r="AU485" s="35"/>
      <c r="AV485" s="35"/>
      <c r="AW485" s="35"/>
      <c r="AX485" s="35"/>
      <c r="AY485" s="35"/>
      <c r="AZ485" s="35"/>
      <c r="BA485" s="35"/>
      <c r="BB485" s="35"/>
      <c r="BC485" s="35"/>
      <c r="BD485" s="35"/>
      <c r="BE485" s="35"/>
      <c r="BF485" s="35"/>
      <c r="BG485" s="35"/>
      <c r="BH485" s="35"/>
      <c r="BI485" s="35"/>
      <c r="BJ485" s="35"/>
      <c r="BK485" s="35"/>
      <c r="BL485" s="35"/>
      <c r="BM485" s="35"/>
      <c r="BN485" s="35"/>
      <c r="BO485" s="35"/>
      <c r="BP485" s="35"/>
      <c r="BQ485" s="35"/>
    </row>
    <row r="486" spans="2:69" ht="15.75" customHeight="1">
      <c r="B486" s="35"/>
      <c r="C486" s="35"/>
      <c r="D486" s="35"/>
      <c r="E486" s="35"/>
      <c r="F486" s="35"/>
      <c r="G486" s="35"/>
      <c r="H486" s="35"/>
      <c r="I486" s="35"/>
      <c r="J486" s="35"/>
      <c r="K486" s="66"/>
      <c r="L486" s="35"/>
      <c r="M486" s="35"/>
      <c r="N486" s="35"/>
      <c r="O486" s="35"/>
      <c r="P486" s="35"/>
      <c r="Q486" s="35"/>
      <c r="R486" s="35"/>
      <c r="S486" s="71"/>
      <c r="T486" s="71"/>
      <c r="U486" s="71"/>
      <c r="V486" s="71"/>
      <c r="W486" s="71"/>
      <c r="X486" s="35"/>
      <c r="Y486" s="35"/>
      <c r="Z486" s="35"/>
      <c r="AA486" s="35"/>
      <c r="AB486" s="35"/>
      <c r="AC486" s="35"/>
      <c r="AD486" s="35"/>
      <c r="AE486" s="35"/>
      <c r="AF486" s="35"/>
      <c r="AG486" s="35"/>
      <c r="AH486" s="35"/>
      <c r="AI486" s="35"/>
      <c r="AJ486" s="35"/>
      <c r="AK486" s="35"/>
      <c r="AL486" s="35"/>
      <c r="AM486" s="35"/>
      <c r="AN486" s="35"/>
      <c r="AO486" s="35"/>
      <c r="AP486" s="35"/>
      <c r="AQ486" s="35"/>
      <c r="AR486" s="35"/>
      <c r="AS486" s="35"/>
      <c r="AT486" s="35"/>
      <c r="AU486" s="35"/>
      <c r="AV486" s="35"/>
      <c r="AW486" s="35"/>
      <c r="AX486" s="35"/>
      <c r="AY486" s="35"/>
      <c r="AZ486" s="35"/>
      <c r="BA486" s="35"/>
      <c r="BB486" s="35"/>
      <c r="BC486" s="35"/>
      <c r="BD486" s="35"/>
      <c r="BE486" s="35"/>
      <c r="BF486" s="35"/>
      <c r="BG486" s="35"/>
      <c r="BH486" s="35"/>
      <c r="BI486" s="35"/>
      <c r="BJ486" s="35"/>
      <c r="BK486" s="35"/>
      <c r="BL486" s="35"/>
      <c r="BM486" s="35"/>
      <c r="BN486" s="35"/>
      <c r="BO486" s="35"/>
      <c r="BP486" s="35"/>
      <c r="BQ486" s="35"/>
    </row>
    <row r="487" spans="2:69" ht="15.75" customHeight="1">
      <c r="B487" s="35"/>
      <c r="C487" s="35"/>
      <c r="D487" s="35"/>
      <c r="E487" s="35"/>
      <c r="F487" s="35"/>
      <c r="G487" s="35"/>
      <c r="H487" s="35"/>
      <c r="I487" s="35"/>
      <c r="J487" s="35"/>
      <c r="K487" s="66"/>
      <c r="L487" s="35"/>
      <c r="M487" s="35"/>
      <c r="N487" s="35"/>
      <c r="O487" s="35"/>
      <c r="P487" s="35"/>
      <c r="Q487" s="35"/>
      <c r="R487" s="35"/>
      <c r="S487" s="71"/>
      <c r="T487" s="71"/>
      <c r="U487" s="71"/>
      <c r="V487" s="71"/>
      <c r="W487" s="71"/>
      <c r="X487" s="35"/>
      <c r="Y487" s="35"/>
      <c r="Z487" s="35"/>
      <c r="AA487" s="35"/>
      <c r="AB487" s="35"/>
      <c r="AC487" s="35"/>
      <c r="AD487" s="35"/>
      <c r="AE487" s="35"/>
      <c r="AF487" s="35"/>
      <c r="AG487" s="35"/>
      <c r="AH487" s="35"/>
      <c r="AI487" s="35"/>
      <c r="AJ487" s="35"/>
      <c r="AK487" s="35"/>
      <c r="AL487" s="35"/>
      <c r="AM487" s="35"/>
      <c r="AN487" s="35"/>
      <c r="AO487" s="35"/>
      <c r="AP487" s="35"/>
      <c r="AQ487" s="35"/>
      <c r="AR487" s="35"/>
      <c r="AS487" s="35"/>
      <c r="AT487" s="35"/>
      <c r="AU487" s="35"/>
      <c r="AV487" s="35"/>
      <c r="AW487" s="35"/>
      <c r="AX487" s="35"/>
      <c r="AY487" s="35"/>
      <c r="AZ487" s="35"/>
      <c r="BA487" s="35"/>
      <c r="BB487" s="35"/>
      <c r="BC487" s="35"/>
      <c r="BD487" s="35"/>
      <c r="BE487" s="35"/>
      <c r="BF487" s="35"/>
      <c r="BG487" s="35"/>
      <c r="BH487" s="35"/>
      <c r="BI487" s="35"/>
      <c r="BJ487" s="35"/>
      <c r="BK487" s="35"/>
      <c r="BL487" s="35"/>
      <c r="BM487" s="35"/>
      <c r="BN487" s="35"/>
      <c r="BO487" s="35"/>
      <c r="BP487" s="35"/>
      <c r="BQ487" s="35"/>
    </row>
    <row r="488" spans="2:69" ht="15.75" customHeight="1">
      <c r="B488" s="35"/>
      <c r="C488" s="35"/>
      <c r="D488" s="35"/>
      <c r="E488" s="35"/>
      <c r="F488" s="35"/>
      <c r="G488" s="35"/>
      <c r="H488" s="35"/>
      <c r="I488" s="35"/>
      <c r="J488" s="35"/>
      <c r="K488" s="66"/>
      <c r="L488" s="35"/>
      <c r="M488" s="35"/>
      <c r="N488" s="35"/>
      <c r="O488" s="35"/>
      <c r="P488" s="35"/>
      <c r="Q488" s="35"/>
      <c r="R488" s="35"/>
      <c r="S488" s="71"/>
      <c r="T488" s="71"/>
      <c r="U488" s="71"/>
      <c r="V488" s="71"/>
      <c r="W488" s="71"/>
      <c r="X488" s="35"/>
      <c r="Y488" s="35"/>
      <c r="Z488" s="35"/>
      <c r="AA488" s="35"/>
      <c r="AB488" s="35"/>
      <c r="AC488" s="35"/>
      <c r="AD488" s="35"/>
      <c r="AE488" s="35"/>
      <c r="AF488" s="35"/>
      <c r="AG488" s="35"/>
      <c r="AH488" s="35"/>
      <c r="AI488" s="35"/>
      <c r="AJ488" s="35"/>
      <c r="AK488" s="35"/>
      <c r="AL488" s="35"/>
      <c r="AM488" s="35"/>
      <c r="AN488" s="35"/>
      <c r="AO488" s="35"/>
      <c r="AP488" s="35"/>
      <c r="AQ488" s="35"/>
      <c r="AR488" s="35"/>
      <c r="AS488" s="35"/>
      <c r="AT488" s="35"/>
      <c r="AU488" s="35"/>
      <c r="AV488" s="35"/>
      <c r="AW488" s="35"/>
      <c r="AX488" s="35"/>
      <c r="AY488" s="35"/>
      <c r="AZ488" s="35"/>
      <c r="BA488" s="35"/>
      <c r="BB488" s="35"/>
      <c r="BC488" s="35"/>
      <c r="BD488" s="35"/>
      <c r="BE488" s="35"/>
      <c r="BF488" s="35"/>
      <c r="BG488" s="35"/>
      <c r="BH488" s="35"/>
      <c r="BI488" s="35"/>
      <c r="BJ488" s="35"/>
      <c r="BK488" s="35"/>
      <c r="BL488" s="35"/>
      <c r="BM488" s="35"/>
      <c r="BN488" s="35"/>
      <c r="BO488" s="35"/>
      <c r="BP488" s="35"/>
      <c r="BQ488" s="35"/>
    </row>
    <row r="489" spans="2:69" ht="15.75" customHeight="1">
      <c r="B489" s="35"/>
      <c r="C489" s="35"/>
      <c r="D489" s="35"/>
      <c r="E489" s="35"/>
      <c r="F489" s="35"/>
      <c r="G489" s="35"/>
      <c r="H489" s="35"/>
      <c r="I489" s="35"/>
      <c r="J489" s="35"/>
      <c r="K489" s="66"/>
      <c r="L489" s="35"/>
      <c r="M489" s="35"/>
      <c r="N489" s="35"/>
      <c r="O489" s="35"/>
      <c r="P489" s="35"/>
      <c r="Q489" s="35"/>
      <c r="R489" s="35"/>
      <c r="S489" s="71"/>
      <c r="T489" s="71"/>
      <c r="U489" s="71"/>
      <c r="V489" s="71"/>
      <c r="W489" s="71"/>
      <c r="X489" s="35"/>
      <c r="Y489" s="35"/>
      <c r="Z489" s="35"/>
      <c r="AA489" s="35"/>
      <c r="AB489" s="35"/>
      <c r="AC489" s="35"/>
      <c r="AD489" s="35"/>
      <c r="AE489" s="35"/>
      <c r="AF489" s="35"/>
      <c r="AG489" s="35"/>
      <c r="AH489" s="35"/>
      <c r="AI489" s="35"/>
      <c r="AJ489" s="35"/>
      <c r="AK489" s="35"/>
      <c r="AL489" s="35"/>
      <c r="AM489" s="35"/>
      <c r="AN489" s="35"/>
      <c r="AO489" s="35"/>
      <c r="AP489" s="35"/>
      <c r="AQ489" s="35"/>
      <c r="AR489" s="35"/>
      <c r="AS489" s="35"/>
      <c r="AT489" s="35"/>
      <c r="AU489" s="35"/>
      <c r="AV489" s="35"/>
      <c r="AW489" s="35"/>
      <c r="AX489" s="35"/>
      <c r="AY489" s="35"/>
      <c r="AZ489" s="35"/>
      <c r="BA489" s="35"/>
      <c r="BB489" s="35"/>
      <c r="BC489" s="35"/>
      <c r="BD489" s="35"/>
      <c r="BE489" s="35"/>
      <c r="BF489" s="35"/>
      <c r="BG489" s="35"/>
      <c r="BH489" s="35"/>
      <c r="BI489" s="35"/>
      <c r="BJ489" s="35"/>
      <c r="BK489" s="35"/>
      <c r="BL489" s="35"/>
      <c r="BM489" s="35"/>
      <c r="BN489" s="35"/>
      <c r="BO489" s="35"/>
      <c r="BP489" s="35"/>
      <c r="BQ489" s="35"/>
    </row>
    <row r="490" spans="2:69" ht="15.75" customHeight="1">
      <c r="B490" s="35"/>
      <c r="C490" s="35"/>
      <c r="D490" s="35"/>
      <c r="E490" s="35"/>
      <c r="F490" s="35"/>
      <c r="G490" s="35"/>
      <c r="H490" s="35"/>
      <c r="I490" s="35"/>
      <c r="J490" s="35"/>
      <c r="K490" s="66"/>
      <c r="L490" s="35"/>
      <c r="M490" s="35"/>
      <c r="N490" s="35"/>
      <c r="O490" s="35"/>
      <c r="P490" s="35"/>
      <c r="Q490" s="35"/>
      <c r="R490" s="35"/>
      <c r="S490" s="71"/>
      <c r="T490" s="71"/>
      <c r="U490" s="71"/>
      <c r="V490" s="71"/>
      <c r="W490" s="71"/>
      <c r="X490" s="35"/>
      <c r="Y490" s="35"/>
      <c r="Z490" s="35"/>
      <c r="AA490" s="35"/>
      <c r="AB490" s="35"/>
      <c r="AC490" s="35"/>
      <c r="AD490" s="35"/>
      <c r="AE490" s="35"/>
      <c r="AF490" s="35"/>
      <c r="AG490" s="35"/>
      <c r="AH490" s="35"/>
      <c r="AI490" s="35"/>
      <c r="AJ490" s="35"/>
      <c r="AK490" s="35"/>
      <c r="AL490" s="35"/>
      <c r="AM490" s="35"/>
      <c r="AN490" s="35"/>
      <c r="AO490" s="35"/>
      <c r="AP490" s="35"/>
      <c r="AQ490" s="35"/>
      <c r="AR490" s="35"/>
      <c r="AS490" s="35"/>
      <c r="AT490" s="35"/>
      <c r="AU490" s="35"/>
      <c r="AV490" s="35"/>
      <c r="AW490" s="35"/>
      <c r="AX490" s="35"/>
      <c r="AY490" s="35"/>
      <c r="AZ490" s="35"/>
      <c r="BA490" s="35"/>
      <c r="BB490" s="35"/>
      <c r="BC490" s="35"/>
      <c r="BD490" s="35"/>
      <c r="BE490" s="35"/>
      <c r="BF490" s="35"/>
      <c r="BG490" s="35"/>
      <c r="BH490" s="35"/>
      <c r="BI490" s="35"/>
      <c r="BJ490" s="35"/>
      <c r="BK490" s="35"/>
      <c r="BL490" s="35"/>
      <c r="BM490" s="35"/>
      <c r="BN490" s="35"/>
      <c r="BO490" s="35"/>
      <c r="BP490" s="35"/>
      <c r="BQ490" s="35"/>
    </row>
    <row r="491" spans="2:69" ht="15.75" customHeight="1">
      <c r="B491" s="35"/>
      <c r="C491" s="35"/>
      <c r="D491" s="35"/>
      <c r="E491" s="35"/>
      <c r="F491" s="35"/>
      <c r="G491" s="35"/>
      <c r="H491" s="35"/>
      <c r="I491" s="35"/>
      <c r="J491" s="35"/>
      <c r="K491" s="66"/>
      <c r="L491" s="35"/>
      <c r="M491" s="35"/>
      <c r="N491" s="35"/>
      <c r="O491" s="35"/>
      <c r="P491" s="35"/>
      <c r="Q491" s="35"/>
      <c r="R491" s="35"/>
      <c r="S491" s="71"/>
      <c r="T491" s="71"/>
      <c r="U491" s="71"/>
      <c r="V491" s="71"/>
      <c r="W491" s="71"/>
      <c r="X491" s="35"/>
      <c r="Y491" s="35"/>
      <c r="Z491" s="35"/>
      <c r="AA491" s="35"/>
      <c r="AB491" s="35"/>
      <c r="AC491" s="35"/>
      <c r="AD491" s="35"/>
      <c r="AE491" s="35"/>
      <c r="AF491" s="35"/>
      <c r="AG491" s="35"/>
      <c r="AH491" s="35"/>
      <c r="AI491" s="35"/>
      <c r="AJ491" s="35"/>
      <c r="AK491" s="35"/>
      <c r="AL491" s="35"/>
      <c r="AM491" s="35"/>
      <c r="AN491" s="35"/>
      <c r="AO491" s="35"/>
      <c r="AP491" s="35"/>
      <c r="AQ491" s="35"/>
      <c r="AR491" s="35"/>
      <c r="AS491" s="35"/>
      <c r="AT491" s="35"/>
      <c r="AU491" s="35"/>
      <c r="AV491" s="35"/>
      <c r="AW491" s="35"/>
      <c r="AX491" s="35"/>
      <c r="AY491" s="35"/>
      <c r="AZ491" s="35"/>
      <c r="BA491" s="35"/>
      <c r="BB491" s="35"/>
      <c r="BC491" s="35"/>
      <c r="BD491" s="35"/>
      <c r="BE491" s="35"/>
      <c r="BF491" s="35"/>
      <c r="BG491" s="35"/>
      <c r="BH491" s="35"/>
      <c r="BI491" s="35"/>
      <c r="BJ491" s="35"/>
      <c r="BK491" s="35"/>
      <c r="BL491" s="35"/>
      <c r="BM491" s="35"/>
      <c r="BN491" s="35"/>
      <c r="BO491" s="35"/>
      <c r="BP491" s="35"/>
      <c r="BQ491" s="35"/>
    </row>
    <row r="492" spans="2:69" ht="15.75" customHeight="1">
      <c r="B492" s="35"/>
      <c r="C492" s="35"/>
      <c r="D492" s="35"/>
      <c r="E492" s="35"/>
      <c r="F492" s="35"/>
      <c r="G492" s="35"/>
      <c r="H492" s="35"/>
      <c r="I492" s="35"/>
      <c r="J492" s="35"/>
      <c r="K492" s="66"/>
      <c r="L492" s="35"/>
      <c r="M492" s="35"/>
      <c r="N492" s="35"/>
      <c r="O492" s="35"/>
      <c r="P492" s="35"/>
      <c r="Q492" s="35"/>
      <c r="R492" s="35"/>
      <c r="S492" s="71"/>
      <c r="T492" s="71"/>
      <c r="U492" s="71"/>
      <c r="V492" s="71"/>
      <c r="W492" s="71"/>
      <c r="X492" s="35"/>
      <c r="Y492" s="35"/>
      <c r="Z492" s="35"/>
      <c r="AA492" s="35"/>
      <c r="AB492" s="35"/>
      <c r="AC492" s="35"/>
      <c r="AD492" s="35"/>
      <c r="AE492" s="35"/>
      <c r="AF492" s="35"/>
      <c r="AG492" s="35"/>
      <c r="AH492" s="35"/>
      <c r="AI492" s="35"/>
      <c r="AJ492" s="35"/>
      <c r="AK492" s="35"/>
      <c r="AL492" s="35"/>
      <c r="AM492" s="35"/>
      <c r="AN492" s="35"/>
      <c r="AO492" s="35"/>
      <c r="AP492" s="35"/>
      <c r="AQ492" s="35"/>
      <c r="AR492" s="35"/>
      <c r="AS492" s="35"/>
      <c r="AT492" s="35"/>
      <c r="AU492" s="35"/>
      <c r="AV492" s="35"/>
      <c r="AW492" s="35"/>
      <c r="AX492" s="35"/>
      <c r="AY492" s="35"/>
      <c r="AZ492" s="35"/>
      <c r="BA492" s="35"/>
      <c r="BB492" s="35"/>
      <c r="BC492" s="35"/>
      <c r="BD492" s="35"/>
      <c r="BE492" s="35"/>
      <c r="BF492" s="35"/>
      <c r="BG492" s="35"/>
      <c r="BH492" s="35"/>
      <c r="BI492" s="35"/>
      <c r="BJ492" s="35"/>
      <c r="BK492" s="35"/>
      <c r="BL492" s="35"/>
      <c r="BM492" s="35"/>
      <c r="BN492" s="35"/>
      <c r="BO492" s="35"/>
      <c r="BP492" s="35"/>
      <c r="BQ492" s="35"/>
    </row>
    <row r="493" spans="2:69" ht="15.75" customHeight="1">
      <c r="B493" s="35"/>
      <c r="C493" s="35"/>
      <c r="D493" s="35"/>
      <c r="E493" s="35"/>
      <c r="F493" s="35"/>
      <c r="G493" s="35"/>
      <c r="H493" s="35"/>
      <c r="I493" s="35"/>
      <c r="J493" s="35"/>
      <c r="K493" s="66"/>
      <c r="L493" s="35"/>
      <c r="M493" s="35"/>
      <c r="N493" s="35"/>
      <c r="O493" s="35"/>
      <c r="P493" s="35"/>
      <c r="Q493" s="35"/>
      <c r="R493" s="35"/>
      <c r="S493" s="71"/>
      <c r="T493" s="71"/>
      <c r="U493" s="71"/>
      <c r="V493" s="71"/>
      <c r="W493" s="71"/>
      <c r="X493" s="35"/>
      <c r="Y493" s="35"/>
      <c r="Z493" s="35"/>
      <c r="AA493" s="35"/>
      <c r="AB493" s="35"/>
      <c r="AC493" s="35"/>
      <c r="AD493" s="35"/>
      <c r="AE493" s="35"/>
      <c r="AF493" s="35"/>
      <c r="AG493" s="35"/>
      <c r="AH493" s="35"/>
      <c r="AI493" s="35"/>
      <c r="AJ493" s="35"/>
      <c r="AK493" s="35"/>
      <c r="AL493" s="35"/>
      <c r="AM493" s="35"/>
      <c r="AN493" s="35"/>
      <c r="AO493" s="35"/>
      <c r="AP493" s="35"/>
      <c r="AQ493" s="35"/>
      <c r="AR493" s="35"/>
      <c r="AS493" s="35"/>
      <c r="AT493" s="35"/>
      <c r="AU493" s="35"/>
      <c r="AV493" s="35"/>
      <c r="AW493" s="35"/>
      <c r="AX493" s="35"/>
      <c r="AY493" s="35"/>
      <c r="AZ493" s="35"/>
      <c r="BA493" s="35"/>
      <c r="BB493" s="35"/>
      <c r="BC493" s="35"/>
      <c r="BD493" s="35"/>
      <c r="BE493" s="35"/>
      <c r="BF493" s="35"/>
      <c r="BG493" s="35"/>
      <c r="BH493" s="35"/>
      <c r="BI493" s="35"/>
      <c r="BJ493" s="35"/>
      <c r="BK493" s="35"/>
      <c r="BL493" s="35"/>
      <c r="BM493" s="35"/>
      <c r="BN493" s="35"/>
      <c r="BO493" s="35"/>
      <c r="BP493" s="35"/>
      <c r="BQ493" s="35"/>
    </row>
    <row r="494" spans="2:69" ht="15.75" customHeight="1">
      <c r="B494" s="35"/>
      <c r="C494" s="35"/>
      <c r="D494" s="35"/>
      <c r="E494" s="35"/>
      <c r="F494" s="35"/>
      <c r="G494" s="35"/>
      <c r="H494" s="35"/>
      <c r="I494" s="35"/>
      <c r="J494" s="35"/>
      <c r="K494" s="66"/>
      <c r="L494" s="35"/>
      <c r="M494" s="35"/>
      <c r="N494" s="35"/>
      <c r="O494" s="35"/>
      <c r="P494" s="35"/>
      <c r="Q494" s="35"/>
      <c r="R494" s="35"/>
      <c r="S494" s="71"/>
      <c r="T494" s="71"/>
      <c r="U494" s="71"/>
      <c r="V494" s="71"/>
      <c r="W494" s="71"/>
      <c r="X494" s="35"/>
      <c r="Y494" s="35"/>
      <c r="Z494" s="35"/>
      <c r="AA494" s="35"/>
      <c r="AB494" s="35"/>
      <c r="AC494" s="35"/>
      <c r="AD494" s="35"/>
      <c r="AE494" s="35"/>
      <c r="AF494" s="35"/>
      <c r="AG494" s="35"/>
      <c r="AH494" s="35"/>
      <c r="AI494" s="35"/>
      <c r="AJ494" s="35"/>
      <c r="AK494" s="35"/>
      <c r="AL494" s="35"/>
      <c r="AM494" s="35"/>
      <c r="AN494" s="35"/>
      <c r="AO494" s="35"/>
      <c r="AP494" s="35"/>
      <c r="AQ494" s="35"/>
      <c r="AR494" s="35"/>
      <c r="AS494" s="35"/>
      <c r="AT494" s="35"/>
      <c r="AU494" s="35"/>
      <c r="AV494" s="35"/>
      <c r="AW494" s="35"/>
      <c r="AX494" s="35"/>
      <c r="AY494" s="35"/>
      <c r="AZ494" s="35"/>
      <c r="BA494" s="35"/>
      <c r="BB494" s="35"/>
      <c r="BC494" s="35"/>
      <c r="BD494" s="35"/>
      <c r="BE494" s="35"/>
      <c r="BF494" s="35"/>
      <c r="BG494" s="35"/>
      <c r="BH494" s="35"/>
      <c r="BI494" s="35"/>
      <c r="BJ494" s="35"/>
      <c r="BK494" s="35"/>
      <c r="BL494" s="35"/>
      <c r="BM494" s="35"/>
      <c r="BN494" s="35"/>
      <c r="BO494" s="35"/>
      <c r="BP494" s="35"/>
      <c r="BQ494" s="35"/>
    </row>
    <row r="495" spans="2:69" ht="15.75" customHeight="1">
      <c r="B495" s="35"/>
      <c r="C495" s="35"/>
      <c r="D495" s="35"/>
      <c r="E495" s="35"/>
      <c r="F495" s="35"/>
      <c r="G495" s="35"/>
      <c r="H495" s="35"/>
      <c r="I495" s="35"/>
      <c r="J495" s="35"/>
      <c r="K495" s="66"/>
      <c r="L495" s="35"/>
      <c r="M495" s="35"/>
      <c r="N495" s="35"/>
      <c r="O495" s="35"/>
      <c r="P495" s="35"/>
      <c r="Q495" s="35"/>
      <c r="R495" s="35"/>
      <c r="S495" s="71"/>
      <c r="T495" s="71"/>
      <c r="U495" s="71"/>
      <c r="V495" s="71"/>
      <c r="W495" s="71"/>
      <c r="X495" s="35"/>
      <c r="Y495" s="35"/>
      <c r="Z495" s="35"/>
      <c r="AA495" s="35"/>
      <c r="AB495" s="35"/>
      <c r="AC495" s="35"/>
      <c r="AD495" s="35"/>
      <c r="AE495" s="35"/>
      <c r="AF495" s="35"/>
      <c r="AG495" s="35"/>
      <c r="AH495" s="35"/>
      <c r="AI495" s="35"/>
      <c r="AJ495" s="35"/>
      <c r="AK495" s="35"/>
      <c r="AL495" s="35"/>
      <c r="AM495" s="35"/>
      <c r="AN495" s="35"/>
      <c r="AO495" s="35"/>
      <c r="AP495" s="35"/>
      <c r="AQ495" s="35"/>
      <c r="AR495" s="35"/>
      <c r="AS495" s="35"/>
      <c r="AT495" s="35"/>
      <c r="AU495" s="35"/>
      <c r="AV495" s="35"/>
      <c r="AW495" s="35"/>
      <c r="AX495" s="35"/>
      <c r="AY495" s="35"/>
      <c r="AZ495" s="35"/>
      <c r="BA495" s="35"/>
      <c r="BB495" s="35"/>
      <c r="BC495" s="35"/>
      <c r="BD495" s="35"/>
      <c r="BE495" s="35"/>
      <c r="BF495" s="35"/>
      <c r="BG495" s="35"/>
      <c r="BH495" s="35"/>
      <c r="BI495" s="35"/>
      <c r="BJ495" s="35"/>
      <c r="BK495" s="35"/>
      <c r="BL495" s="35"/>
      <c r="BM495" s="35"/>
      <c r="BN495" s="35"/>
      <c r="BO495" s="35"/>
      <c r="BP495" s="35"/>
      <c r="BQ495" s="35"/>
    </row>
    <row r="496" spans="2:69" ht="15.75" customHeight="1">
      <c r="B496" s="35"/>
      <c r="C496" s="35"/>
      <c r="D496" s="35"/>
      <c r="E496" s="35"/>
      <c r="F496" s="35"/>
      <c r="G496" s="35"/>
      <c r="H496" s="35"/>
      <c r="I496" s="35"/>
      <c r="J496" s="35"/>
      <c r="K496" s="66"/>
      <c r="L496" s="35"/>
      <c r="M496" s="35"/>
      <c r="N496" s="35"/>
      <c r="O496" s="35"/>
      <c r="P496" s="35"/>
      <c r="Q496" s="35"/>
      <c r="R496" s="35"/>
      <c r="S496" s="71"/>
      <c r="T496" s="71"/>
      <c r="U496" s="71"/>
      <c r="V496" s="71"/>
      <c r="W496" s="71"/>
      <c r="X496" s="35"/>
      <c r="Y496" s="35"/>
      <c r="Z496" s="35"/>
      <c r="AA496" s="35"/>
      <c r="AB496" s="35"/>
      <c r="AC496" s="35"/>
      <c r="AD496" s="35"/>
      <c r="AE496" s="35"/>
      <c r="AF496" s="35"/>
      <c r="AG496" s="35"/>
      <c r="AH496" s="35"/>
      <c r="AI496" s="35"/>
      <c r="AJ496" s="35"/>
      <c r="AK496" s="35"/>
      <c r="AL496" s="35"/>
      <c r="AM496" s="35"/>
      <c r="AN496" s="35"/>
      <c r="AO496" s="35"/>
      <c r="AP496" s="35"/>
      <c r="AQ496" s="35"/>
      <c r="AR496" s="35"/>
      <c r="AS496" s="35"/>
      <c r="AT496" s="35"/>
      <c r="AU496" s="35"/>
      <c r="AV496" s="35"/>
      <c r="AW496" s="35"/>
      <c r="AX496" s="35"/>
      <c r="AY496" s="35"/>
      <c r="AZ496" s="35"/>
      <c r="BA496" s="35"/>
      <c r="BB496" s="35"/>
      <c r="BC496" s="35"/>
      <c r="BD496" s="35"/>
      <c r="BE496" s="35"/>
      <c r="BF496" s="35"/>
      <c r="BG496" s="35"/>
      <c r="BH496" s="35"/>
      <c r="BI496" s="35"/>
      <c r="BJ496" s="35"/>
      <c r="BK496" s="35"/>
      <c r="BL496" s="35"/>
      <c r="BM496" s="35"/>
      <c r="BN496" s="35"/>
      <c r="BO496" s="35"/>
      <c r="BP496" s="35"/>
      <c r="BQ496" s="35"/>
    </row>
    <row r="497" spans="2:69" ht="15.75" customHeight="1">
      <c r="B497" s="35"/>
      <c r="C497" s="35"/>
      <c r="D497" s="35"/>
      <c r="E497" s="35"/>
      <c r="F497" s="35"/>
      <c r="G497" s="35"/>
      <c r="H497" s="35"/>
      <c r="I497" s="35"/>
      <c r="J497" s="35"/>
      <c r="K497" s="66"/>
      <c r="L497" s="35"/>
      <c r="M497" s="35"/>
      <c r="N497" s="35"/>
      <c r="O497" s="35"/>
      <c r="P497" s="35"/>
      <c r="Q497" s="35"/>
      <c r="R497" s="35"/>
      <c r="S497" s="71"/>
      <c r="T497" s="71"/>
      <c r="U497" s="71"/>
      <c r="V497" s="71"/>
      <c r="W497" s="71"/>
      <c r="X497" s="35"/>
      <c r="Y497" s="35"/>
      <c r="Z497" s="35"/>
      <c r="AA497" s="35"/>
      <c r="AB497" s="35"/>
      <c r="AC497" s="35"/>
      <c r="AD497" s="35"/>
      <c r="AE497" s="35"/>
      <c r="AF497" s="35"/>
      <c r="AG497" s="35"/>
      <c r="AH497" s="35"/>
      <c r="AI497" s="35"/>
      <c r="AJ497" s="35"/>
      <c r="AK497" s="35"/>
      <c r="AL497" s="35"/>
      <c r="AM497" s="35"/>
      <c r="AN497" s="35"/>
      <c r="AO497" s="35"/>
      <c r="AP497" s="35"/>
      <c r="AQ497" s="35"/>
      <c r="AR497" s="35"/>
      <c r="AS497" s="35"/>
      <c r="AT497" s="35"/>
      <c r="AU497" s="35"/>
      <c r="AV497" s="35"/>
      <c r="AW497" s="35"/>
      <c r="AX497" s="35"/>
      <c r="AY497" s="35"/>
      <c r="AZ497" s="35"/>
      <c r="BA497" s="35"/>
      <c r="BB497" s="35"/>
      <c r="BC497" s="35"/>
      <c r="BD497" s="35"/>
      <c r="BE497" s="35"/>
      <c r="BF497" s="35"/>
      <c r="BG497" s="35"/>
      <c r="BH497" s="35"/>
      <c r="BI497" s="35"/>
      <c r="BJ497" s="35"/>
      <c r="BK497" s="35"/>
      <c r="BL497" s="35"/>
      <c r="BM497" s="35"/>
      <c r="BN497" s="35"/>
      <c r="BO497" s="35"/>
      <c r="BP497" s="35"/>
      <c r="BQ497" s="35"/>
    </row>
    <row r="498" spans="2:69" ht="15.75" customHeight="1">
      <c r="B498" s="35"/>
      <c r="C498" s="35"/>
      <c r="D498" s="35"/>
      <c r="E498" s="35"/>
      <c r="F498" s="35"/>
      <c r="G498" s="35"/>
      <c r="H498" s="35"/>
      <c r="I498" s="35"/>
      <c r="J498" s="35"/>
      <c r="K498" s="66"/>
      <c r="L498" s="35"/>
      <c r="M498" s="35"/>
      <c r="N498" s="35"/>
      <c r="O498" s="35"/>
      <c r="P498" s="35"/>
      <c r="Q498" s="35"/>
      <c r="R498" s="35"/>
      <c r="S498" s="71"/>
      <c r="T498" s="71"/>
      <c r="U498" s="71"/>
      <c r="V498" s="71"/>
      <c r="W498" s="71"/>
      <c r="X498" s="35"/>
      <c r="Y498" s="35"/>
      <c r="Z498" s="35"/>
      <c r="AA498" s="35"/>
      <c r="AB498" s="35"/>
      <c r="AC498" s="35"/>
      <c r="AD498" s="35"/>
      <c r="AE498" s="35"/>
      <c r="AF498" s="35"/>
      <c r="AG498" s="35"/>
      <c r="AH498" s="35"/>
      <c r="AI498" s="35"/>
      <c r="AJ498" s="35"/>
      <c r="AK498" s="35"/>
      <c r="AL498" s="35"/>
      <c r="AM498" s="35"/>
      <c r="AN498" s="35"/>
      <c r="AO498" s="35"/>
      <c r="AP498" s="35"/>
      <c r="AQ498" s="35"/>
      <c r="AR498" s="35"/>
      <c r="AS498" s="35"/>
      <c r="AT498" s="35"/>
      <c r="AU498" s="35"/>
      <c r="AV498" s="35"/>
      <c r="AW498" s="35"/>
      <c r="AX498" s="35"/>
      <c r="AY498" s="35"/>
      <c r="AZ498" s="35"/>
      <c r="BA498" s="35"/>
      <c r="BB498" s="35"/>
      <c r="BC498" s="35"/>
      <c r="BD498" s="35"/>
      <c r="BE498" s="35"/>
      <c r="BF498" s="35"/>
      <c r="BG498" s="35"/>
      <c r="BH498" s="35"/>
      <c r="BI498" s="35"/>
      <c r="BJ498" s="35"/>
      <c r="BK498" s="35"/>
      <c r="BL498" s="35"/>
      <c r="BM498" s="35"/>
      <c r="BN498" s="35"/>
      <c r="BO498" s="35"/>
      <c r="BP498" s="35"/>
      <c r="BQ498" s="35"/>
    </row>
    <row r="499" spans="2:69" ht="15.75" customHeight="1">
      <c r="B499" s="35"/>
      <c r="C499" s="35"/>
      <c r="D499" s="35"/>
      <c r="E499" s="35"/>
      <c r="F499" s="35"/>
      <c r="G499" s="35"/>
      <c r="H499" s="35"/>
      <c r="I499" s="35"/>
      <c r="J499" s="35"/>
      <c r="K499" s="66"/>
      <c r="L499" s="35"/>
      <c r="M499" s="35"/>
      <c r="N499" s="35"/>
      <c r="O499" s="35"/>
      <c r="P499" s="35"/>
      <c r="Q499" s="35"/>
      <c r="R499" s="35"/>
      <c r="S499" s="71"/>
      <c r="T499" s="71"/>
      <c r="U499" s="71"/>
      <c r="V499" s="71"/>
      <c r="W499" s="71"/>
      <c r="X499" s="35"/>
      <c r="Y499" s="35"/>
      <c r="Z499" s="35"/>
      <c r="AA499" s="35"/>
      <c r="AB499" s="35"/>
      <c r="AC499" s="35"/>
      <c r="AD499" s="35"/>
      <c r="AE499" s="35"/>
      <c r="AF499" s="35"/>
      <c r="AG499" s="35"/>
      <c r="AH499" s="35"/>
      <c r="AI499" s="35"/>
      <c r="AJ499" s="35"/>
      <c r="AK499" s="35"/>
      <c r="AL499" s="35"/>
      <c r="AM499" s="35"/>
      <c r="AN499" s="35"/>
      <c r="AO499" s="35"/>
      <c r="AP499" s="35"/>
      <c r="AQ499" s="35"/>
      <c r="AR499" s="35"/>
      <c r="AS499" s="35"/>
      <c r="AT499" s="35"/>
      <c r="AU499" s="35"/>
      <c r="AV499" s="35"/>
      <c r="AW499" s="35"/>
      <c r="AX499" s="35"/>
      <c r="AY499" s="35"/>
      <c r="AZ499" s="35"/>
      <c r="BA499" s="35"/>
      <c r="BB499" s="35"/>
      <c r="BC499" s="35"/>
      <c r="BD499" s="35"/>
      <c r="BE499" s="35"/>
      <c r="BF499" s="35"/>
      <c r="BG499" s="35"/>
      <c r="BH499" s="35"/>
      <c r="BI499" s="35"/>
      <c r="BJ499" s="35"/>
      <c r="BK499" s="35"/>
      <c r="BL499" s="35"/>
      <c r="BM499" s="35"/>
      <c r="BN499" s="35"/>
      <c r="BO499" s="35"/>
      <c r="BP499" s="35"/>
      <c r="BQ499" s="35"/>
    </row>
    <row r="500" spans="2:69" ht="15.75" customHeight="1">
      <c r="B500" s="35"/>
      <c r="C500" s="35"/>
      <c r="D500" s="35"/>
      <c r="E500" s="35"/>
      <c r="F500" s="35"/>
      <c r="G500" s="35"/>
      <c r="H500" s="35"/>
      <c r="I500" s="35"/>
      <c r="J500" s="35"/>
      <c r="K500" s="66"/>
      <c r="L500" s="35"/>
      <c r="M500" s="35"/>
      <c r="N500" s="35"/>
      <c r="O500" s="35"/>
      <c r="P500" s="35"/>
      <c r="Q500" s="35"/>
      <c r="R500" s="35"/>
      <c r="S500" s="71"/>
      <c r="T500" s="71"/>
      <c r="U500" s="71"/>
      <c r="V500" s="71"/>
      <c r="W500" s="71"/>
      <c r="X500" s="35"/>
      <c r="Y500" s="35"/>
      <c r="Z500" s="35"/>
      <c r="AA500" s="35"/>
      <c r="AB500" s="35"/>
      <c r="AC500" s="35"/>
      <c r="AD500" s="35"/>
      <c r="AE500" s="35"/>
      <c r="AF500" s="35"/>
      <c r="AG500" s="35"/>
      <c r="AH500" s="35"/>
      <c r="AI500" s="35"/>
      <c r="AJ500" s="35"/>
      <c r="AK500" s="35"/>
      <c r="AL500" s="35"/>
      <c r="AM500" s="35"/>
      <c r="AN500" s="35"/>
      <c r="AO500" s="35"/>
      <c r="AP500" s="35"/>
      <c r="AQ500" s="35"/>
      <c r="AR500" s="35"/>
      <c r="AS500" s="35"/>
      <c r="AT500" s="35"/>
      <c r="AU500" s="35"/>
      <c r="AV500" s="35"/>
      <c r="AW500" s="35"/>
      <c r="AX500" s="35"/>
      <c r="AY500" s="35"/>
      <c r="AZ500" s="35"/>
      <c r="BA500" s="35"/>
      <c r="BB500" s="35"/>
      <c r="BC500" s="35"/>
      <c r="BD500" s="35"/>
      <c r="BE500" s="35"/>
      <c r="BF500" s="35"/>
      <c r="BG500" s="35"/>
      <c r="BH500" s="35"/>
      <c r="BI500" s="35"/>
      <c r="BJ500" s="35"/>
      <c r="BK500" s="35"/>
      <c r="BL500" s="35"/>
      <c r="BM500" s="35"/>
      <c r="BN500" s="35"/>
      <c r="BO500" s="35"/>
      <c r="BP500" s="35"/>
      <c r="BQ500" s="35"/>
    </row>
    <row r="501" spans="2:69" ht="15.75" customHeight="1">
      <c r="B501" s="35"/>
      <c r="C501" s="35"/>
      <c r="D501" s="35"/>
      <c r="E501" s="35"/>
      <c r="F501" s="35"/>
      <c r="G501" s="35"/>
      <c r="H501" s="35"/>
      <c r="I501" s="35"/>
      <c r="J501" s="35"/>
      <c r="K501" s="66"/>
      <c r="L501" s="35"/>
      <c r="M501" s="35"/>
      <c r="N501" s="35"/>
      <c r="O501" s="35"/>
      <c r="P501" s="35"/>
      <c r="Q501" s="35"/>
      <c r="R501" s="35"/>
      <c r="S501" s="71"/>
      <c r="T501" s="71"/>
      <c r="U501" s="71"/>
      <c r="V501" s="71"/>
      <c r="W501" s="71"/>
      <c r="X501" s="35"/>
      <c r="Y501" s="35"/>
      <c r="Z501" s="35"/>
      <c r="AA501" s="35"/>
      <c r="AB501" s="35"/>
      <c r="AC501" s="35"/>
      <c r="AD501" s="35"/>
      <c r="AE501" s="35"/>
      <c r="AF501" s="35"/>
      <c r="AG501" s="35"/>
      <c r="AH501" s="35"/>
      <c r="AI501" s="35"/>
      <c r="AJ501" s="35"/>
      <c r="AK501" s="35"/>
      <c r="AL501" s="35"/>
      <c r="AM501" s="35"/>
      <c r="AN501" s="35"/>
      <c r="AO501" s="35"/>
      <c r="AP501" s="35"/>
      <c r="AQ501" s="35"/>
      <c r="AR501" s="35"/>
      <c r="AS501" s="35"/>
      <c r="AT501" s="35"/>
      <c r="AU501" s="35"/>
      <c r="AV501" s="35"/>
      <c r="AW501" s="35"/>
      <c r="AX501" s="35"/>
      <c r="AY501" s="35"/>
      <c r="AZ501" s="35"/>
      <c r="BA501" s="35"/>
      <c r="BB501" s="35"/>
      <c r="BC501" s="35"/>
      <c r="BD501" s="35"/>
      <c r="BE501" s="35"/>
      <c r="BF501" s="35"/>
      <c r="BG501" s="35"/>
      <c r="BH501" s="35"/>
      <c r="BI501" s="35"/>
      <c r="BJ501" s="35"/>
      <c r="BK501" s="35"/>
      <c r="BL501" s="35"/>
      <c r="BM501" s="35"/>
      <c r="BN501" s="35"/>
      <c r="BO501" s="35"/>
      <c r="BP501" s="35"/>
      <c r="BQ501" s="35"/>
    </row>
    <row r="502" spans="2:69" ht="15.75" customHeight="1">
      <c r="B502" s="35"/>
      <c r="C502" s="35"/>
      <c r="D502" s="35"/>
      <c r="E502" s="35"/>
      <c r="F502" s="35"/>
      <c r="G502" s="35"/>
      <c r="H502" s="35"/>
      <c r="I502" s="35"/>
      <c r="J502" s="35"/>
      <c r="K502" s="66"/>
      <c r="L502" s="35"/>
      <c r="M502" s="35"/>
      <c r="N502" s="35"/>
      <c r="O502" s="35"/>
      <c r="P502" s="35"/>
      <c r="Q502" s="35"/>
      <c r="R502" s="35"/>
      <c r="S502" s="71"/>
      <c r="T502" s="71"/>
      <c r="U502" s="71"/>
      <c r="V502" s="71"/>
      <c r="W502" s="71"/>
      <c r="X502" s="35"/>
      <c r="Y502" s="35"/>
      <c r="Z502" s="35"/>
      <c r="AA502" s="35"/>
      <c r="AB502" s="35"/>
      <c r="AC502" s="35"/>
      <c r="AD502" s="35"/>
      <c r="AE502" s="35"/>
      <c r="AF502" s="35"/>
      <c r="AG502" s="35"/>
      <c r="AH502" s="35"/>
      <c r="AI502" s="35"/>
      <c r="AJ502" s="35"/>
      <c r="AK502" s="35"/>
      <c r="AL502" s="35"/>
      <c r="AM502" s="35"/>
      <c r="AN502" s="35"/>
      <c r="AO502" s="35"/>
      <c r="AP502" s="35"/>
      <c r="AQ502" s="35"/>
      <c r="AR502" s="35"/>
      <c r="AS502" s="35"/>
      <c r="AT502" s="35"/>
      <c r="AU502" s="35"/>
      <c r="AV502" s="35"/>
      <c r="AW502" s="35"/>
      <c r="AX502" s="35"/>
      <c r="AY502" s="35"/>
      <c r="AZ502" s="35"/>
      <c r="BA502" s="35"/>
      <c r="BB502" s="35"/>
      <c r="BC502" s="35"/>
      <c r="BD502" s="35"/>
      <c r="BE502" s="35"/>
      <c r="BF502" s="35"/>
      <c r="BG502" s="35"/>
      <c r="BH502" s="35"/>
      <c r="BI502" s="35"/>
      <c r="BJ502" s="35"/>
      <c r="BK502" s="35"/>
      <c r="BL502" s="35"/>
      <c r="BM502" s="35"/>
      <c r="BN502" s="35"/>
      <c r="BO502" s="35"/>
      <c r="BP502" s="35"/>
      <c r="BQ502" s="35"/>
    </row>
    <row r="503" spans="2:69" ht="15.75" customHeight="1">
      <c r="B503" s="35"/>
      <c r="C503" s="35"/>
      <c r="D503" s="35"/>
      <c r="E503" s="35"/>
      <c r="F503" s="35"/>
      <c r="G503" s="35"/>
      <c r="H503" s="35"/>
      <c r="I503" s="35"/>
      <c r="J503" s="35"/>
      <c r="K503" s="66"/>
      <c r="L503" s="35"/>
      <c r="M503" s="35"/>
      <c r="N503" s="35"/>
      <c r="O503" s="35"/>
      <c r="P503" s="35"/>
      <c r="Q503" s="35"/>
      <c r="R503" s="35"/>
      <c r="S503" s="71"/>
      <c r="T503" s="71"/>
      <c r="U503" s="71"/>
      <c r="V503" s="71"/>
      <c r="W503" s="71"/>
      <c r="X503" s="35"/>
      <c r="Y503" s="35"/>
      <c r="Z503" s="35"/>
      <c r="AA503" s="35"/>
      <c r="AB503" s="35"/>
      <c r="AC503" s="35"/>
      <c r="AD503" s="35"/>
      <c r="AE503" s="35"/>
      <c r="AF503" s="35"/>
      <c r="AG503" s="35"/>
      <c r="AH503" s="35"/>
      <c r="AI503" s="35"/>
      <c r="AJ503" s="35"/>
      <c r="AK503" s="35"/>
      <c r="AL503" s="35"/>
      <c r="AM503" s="35"/>
      <c r="AN503" s="35"/>
      <c r="AO503" s="35"/>
      <c r="AP503" s="35"/>
      <c r="AQ503" s="35"/>
      <c r="AR503" s="35"/>
      <c r="AS503" s="35"/>
      <c r="AT503" s="35"/>
      <c r="AU503" s="35"/>
      <c r="AV503" s="35"/>
      <c r="AW503" s="35"/>
      <c r="AX503" s="35"/>
      <c r="AY503" s="35"/>
      <c r="AZ503" s="35"/>
      <c r="BA503" s="35"/>
      <c r="BB503" s="35"/>
      <c r="BC503" s="35"/>
      <c r="BD503" s="35"/>
      <c r="BE503" s="35"/>
      <c r="BF503" s="35"/>
      <c r="BG503" s="35"/>
      <c r="BH503" s="35"/>
      <c r="BI503" s="35"/>
      <c r="BJ503" s="35"/>
      <c r="BK503" s="35"/>
      <c r="BL503" s="35"/>
      <c r="BM503" s="35"/>
      <c r="BN503" s="35"/>
      <c r="BO503" s="35"/>
      <c r="BP503" s="35"/>
      <c r="BQ503" s="35"/>
    </row>
    <row r="504" spans="2:69" ht="15.75" customHeight="1">
      <c r="B504" s="35"/>
      <c r="C504" s="35"/>
      <c r="D504" s="35"/>
      <c r="E504" s="35"/>
      <c r="F504" s="35"/>
      <c r="G504" s="35"/>
      <c r="H504" s="35"/>
      <c r="I504" s="35"/>
      <c r="J504" s="35"/>
      <c r="K504" s="66"/>
      <c r="L504" s="35"/>
      <c r="M504" s="35"/>
      <c r="N504" s="35"/>
      <c r="O504" s="35"/>
      <c r="P504" s="35"/>
      <c r="Q504" s="35"/>
      <c r="R504" s="35"/>
      <c r="S504" s="71"/>
      <c r="T504" s="71"/>
      <c r="U504" s="71"/>
      <c r="V504" s="71"/>
      <c r="W504" s="71"/>
      <c r="X504" s="35"/>
      <c r="Y504" s="35"/>
      <c r="Z504" s="35"/>
      <c r="AA504" s="35"/>
      <c r="AB504" s="35"/>
      <c r="AC504" s="35"/>
      <c r="AD504" s="35"/>
      <c r="AE504" s="35"/>
      <c r="AF504" s="35"/>
      <c r="AG504" s="35"/>
      <c r="AH504" s="35"/>
      <c r="AI504" s="35"/>
      <c r="AJ504" s="35"/>
      <c r="AK504" s="35"/>
      <c r="AL504" s="35"/>
      <c r="AM504" s="35"/>
      <c r="AN504" s="35"/>
      <c r="AO504" s="35"/>
      <c r="AP504" s="35"/>
      <c r="AQ504" s="35"/>
      <c r="AR504" s="35"/>
      <c r="AS504" s="35"/>
      <c r="AT504" s="35"/>
      <c r="AU504" s="35"/>
      <c r="AV504" s="35"/>
      <c r="AW504" s="35"/>
      <c r="AX504" s="35"/>
      <c r="AY504" s="35"/>
      <c r="AZ504" s="35"/>
      <c r="BA504" s="35"/>
      <c r="BB504" s="35"/>
      <c r="BC504" s="35"/>
      <c r="BD504" s="35"/>
      <c r="BE504" s="35"/>
      <c r="BF504" s="35"/>
      <c r="BG504" s="35"/>
      <c r="BH504" s="35"/>
      <c r="BI504" s="35"/>
      <c r="BJ504" s="35"/>
      <c r="BK504" s="35"/>
      <c r="BL504" s="35"/>
      <c r="BM504" s="35"/>
      <c r="BN504" s="35"/>
      <c r="BO504" s="35"/>
      <c r="BP504" s="35"/>
      <c r="BQ504" s="35"/>
    </row>
    <row r="505" spans="2:69" ht="15.75" customHeight="1">
      <c r="B505" s="35"/>
      <c r="C505" s="35"/>
      <c r="D505" s="35"/>
      <c r="E505" s="35"/>
      <c r="F505" s="35"/>
      <c r="G505" s="35"/>
      <c r="H505" s="35"/>
      <c r="I505" s="35"/>
      <c r="J505" s="35"/>
      <c r="K505" s="66"/>
      <c r="L505" s="35"/>
      <c r="M505" s="35"/>
      <c r="N505" s="35"/>
      <c r="O505" s="35"/>
      <c r="P505" s="35"/>
      <c r="Q505" s="35"/>
      <c r="R505" s="35"/>
      <c r="S505" s="71"/>
      <c r="T505" s="71"/>
      <c r="U505" s="71"/>
      <c r="V505" s="71"/>
      <c r="W505" s="71"/>
      <c r="X505" s="35"/>
      <c r="Y505" s="35"/>
      <c r="Z505" s="35"/>
      <c r="AA505" s="35"/>
      <c r="AB505" s="35"/>
      <c r="AC505" s="35"/>
      <c r="AD505" s="35"/>
      <c r="AE505" s="35"/>
      <c r="AF505" s="35"/>
      <c r="AG505" s="35"/>
      <c r="AH505" s="35"/>
      <c r="AI505" s="35"/>
      <c r="AJ505" s="35"/>
      <c r="AK505" s="35"/>
      <c r="AL505" s="35"/>
      <c r="AM505" s="35"/>
      <c r="AN505" s="35"/>
      <c r="AO505" s="35"/>
      <c r="AP505" s="35"/>
      <c r="AQ505" s="35"/>
      <c r="AR505" s="35"/>
      <c r="AS505" s="35"/>
      <c r="AT505" s="35"/>
      <c r="AU505" s="35"/>
      <c r="AV505" s="35"/>
      <c r="AW505" s="35"/>
      <c r="AX505" s="35"/>
      <c r="AY505" s="35"/>
      <c r="AZ505" s="35"/>
      <c r="BA505" s="35"/>
      <c r="BB505" s="35"/>
      <c r="BC505" s="35"/>
      <c r="BD505" s="35"/>
      <c r="BE505" s="35"/>
      <c r="BF505" s="35"/>
      <c r="BG505" s="35"/>
      <c r="BH505" s="35"/>
      <c r="BI505" s="35"/>
      <c r="BJ505" s="35"/>
      <c r="BK505" s="35"/>
      <c r="BL505" s="35"/>
      <c r="BM505" s="35"/>
      <c r="BN505" s="35"/>
      <c r="BO505" s="35"/>
      <c r="BP505" s="35"/>
      <c r="BQ505" s="35"/>
    </row>
    <row r="506" spans="2:69" ht="15.75" customHeight="1">
      <c r="B506" s="35"/>
      <c r="C506" s="35"/>
      <c r="D506" s="35"/>
      <c r="E506" s="35"/>
      <c r="F506" s="35"/>
      <c r="G506" s="35"/>
      <c r="H506" s="35"/>
      <c r="I506" s="35"/>
      <c r="J506" s="35"/>
      <c r="K506" s="66"/>
      <c r="L506" s="35"/>
      <c r="M506" s="35"/>
      <c r="N506" s="35"/>
      <c r="O506" s="35"/>
      <c r="P506" s="35"/>
      <c r="Q506" s="35"/>
      <c r="R506" s="35"/>
      <c r="S506" s="71"/>
      <c r="T506" s="71"/>
      <c r="U506" s="71"/>
      <c r="V506" s="71"/>
      <c r="W506" s="71"/>
      <c r="X506" s="35"/>
      <c r="Y506" s="35"/>
      <c r="Z506" s="35"/>
      <c r="AA506" s="35"/>
      <c r="AB506" s="35"/>
      <c r="AC506" s="35"/>
      <c r="AD506" s="35"/>
      <c r="AE506" s="35"/>
      <c r="AF506" s="35"/>
      <c r="AG506" s="35"/>
      <c r="AH506" s="35"/>
      <c r="AI506" s="35"/>
      <c r="AJ506" s="35"/>
      <c r="AK506" s="35"/>
      <c r="AL506" s="35"/>
      <c r="AM506" s="35"/>
      <c r="AN506" s="35"/>
      <c r="AO506" s="35"/>
      <c r="AP506" s="35"/>
      <c r="AQ506" s="35"/>
      <c r="AR506" s="35"/>
      <c r="AS506" s="35"/>
      <c r="AT506" s="35"/>
      <c r="AU506" s="35"/>
      <c r="AV506" s="35"/>
      <c r="AW506" s="35"/>
      <c r="AX506" s="35"/>
      <c r="AY506" s="35"/>
      <c r="AZ506" s="35"/>
      <c r="BA506" s="35"/>
      <c r="BB506" s="35"/>
      <c r="BC506" s="35"/>
      <c r="BD506" s="35"/>
      <c r="BE506" s="35"/>
      <c r="BF506" s="35"/>
      <c r="BG506" s="35"/>
      <c r="BH506" s="35"/>
      <c r="BI506" s="35"/>
      <c r="BJ506" s="35"/>
      <c r="BK506" s="35"/>
      <c r="BL506" s="35"/>
      <c r="BM506" s="35"/>
      <c r="BN506" s="35"/>
      <c r="BO506" s="35"/>
      <c r="BP506" s="35"/>
      <c r="BQ506" s="35"/>
    </row>
    <row r="507" spans="2:69" ht="15.75" customHeight="1">
      <c r="B507" s="35"/>
      <c r="C507" s="35"/>
      <c r="D507" s="35"/>
      <c r="E507" s="35"/>
      <c r="F507" s="35"/>
      <c r="G507" s="35"/>
      <c r="H507" s="35"/>
      <c r="I507" s="35"/>
      <c r="J507" s="35"/>
      <c r="K507" s="66"/>
      <c r="L507" s="35"/>
      <c r="M507" s="35"/>
      <c r="N507" s="35"/>
      <c r="O507" s="35"/>
      <c r="P507" s="35"/>
      <c r="Q507" s="35"/>
      <c r="R507" s="35"/>
      <c r="S507" s="71"/>
      <c r="T507" s="71"/>
      <c r="U507" s="71"/>
      <c r="V507" s="71"/>
      <c r="W507" s="71"/>
      <c r="X507" s="35"/>
      <c r="Y507" s="35"/>
      <c r="Z507" s="35"/>
      <c r="AA507" s="35"/>
      <c r="AB507" s="35"/>
      <c r="AC507" s="35"/>
      <c r="AD507" s="35"/>
      <c r="AE507" s="35"/>
      <c r="AF507" s="35"/>
      <c r="AG507" s="35"/>
      <c r="AH507" s="35"/>
      <c r="AI507" s="35"/>
      <c r="AJ507" s="35"/>
      <c r="AK507" s="35"/>
      <c r="AL507" s="35"/>
      <c r="AM507" s="35"/>
      <c r="AN507" s="35"/>
      <c r="AO507" s="35"/>
      <c r="AP507" s="35"/>
      <c r="AQ507" s="35"/>
      <c r="AR507" s="35"/>
      <c r="AS507" s="35"/>
      <c r="AT507" s="35"/>
      <c r="AU507" s="35"/>
      <c r="AV507" s="35"/>
      <c r="AW507" s="35"/>
      <c r="AX507" s="35"/>
      <c r="AY507" s="35"/>
      <c r="AZ507" s="35"/>
      <c r="BA507" s="35"/>
      <c r="BB507" s="35"/>
      <c r="BC507" s="35"/>
      <c r="BD507" s="35"/>
      <c r="BE507" s="35"/>
      <c r="BF507" s="35"/>
      <c r="BG507" s="35"/>
      <c r="BH507" s="35"/>
      <c r="BI507" s="35"/>
      <c r="BJ507" s="35"/>
      <c r="BK507" s="35"/>
      <c r="BL507" s="35"/>
      <c r="BM507" s="35"/>
      <c r="BN507" s="35"/>
      <c r="BO507" s="35"/>
      <c r="BP507" s="35"/>
      <c r="BQ507" s="35"/>
    </row>
    <row r="508" spans="2:69" ht="15.75" customHeight="1">
      <c r="B508" s="35"/>
      <c r="C508" s="35"/>
      <c r="D508" s="35"/>
      <c r="E508" s="35"/>
      <c r="F508" s="35"/>
      <c r="G508" s="35"/>
      <c r="H508" s="35"/>
      <c r="I508" s="35"/>
      <c r="J508" s="35"/>
      <c r="K508" s="66"/>
      <c r="L508" s="35"/>
      <c r="M508" s="35"/>
      <c r="N508" s="35"/>
      <c r="O508" s="35"/>
      <c r="P508" s="35"/>
      <c r="Q508" s="35"/>
      <c r="R508" s="35"/>
      <c r="S508" s="71"/>
      <c r="T508" s="71"/>
      <c r="U508" s="71"/>
      <c r="V508" s="71"/>
      <c r="W508" s="71"/>
      <c r="X508" s="35"/>
      <c r="Y508" s="35"/>
      <c r="Z508" s="35"/>
      <c r="AA508" s="35"/>
      <c r="AB508" s="35"/>
      <c r="AC508" s="35"/>
      <c r="AD508" s="35"/>
      <c r="AE508" s="35"/>
      <c r="AF508" s="35"/>
      <c r="AG508" s="35"/>
      <c r="AH508" s="35"/>
      <c r="AI508" s="35"/>
      <c r="AJ508" s="35"/>
      <c r="AK508" s="35"/>
      <c r="AL508" s="35"/>
      <c r="AM508" s="35"/>
      <c r="AN508" s="35"/>
      <c r="AO508" s="35"/>
      <c r="AP508" s="35"/>
      <c r="AQ508" s="35"/>
      <c r="AR508" s="35"/>
      <c r="AS508" s="35"/>
      <c r="AT508" s="35"/>
      <c r="AU508" s="35"/>
      <c r="AV508" s="35"/>
      <c r="AW508" s="35"/>
      <c r="AX508" s="35"/>
      <c r="AY508" s="35"/>
      <c r="AZ508" s="35"/>
      <c r="BA508" s="35"/>
      <c r="BB508" s="35"/>
      <c r="BC508" s="35"/>
      <c r="BD508" s="35"/>
      <c r="BE508" s="35"/>
      <c r="BF508" s="35"/>
      <c r="BG508" s="35"/>
      <c r="BH508" s="35"/>
      <c r="BI508" s="35"/>
      <c r="BJ508" s="35"/>
      <c r="BK508" s="35"/>
      <c r="BL508" s="35"/>
      <c r="BM508" s="35"/>
      <c r="BN508" s="35"/>
      <c r="BO508" s="35"/>
      <c r="BP508" s="35"/>
      <c r="BQ508" s="35"/>
    </row>
    <row r="509" spans="2:69" ht="15.75" customHeight="1">
      <c r="B509" s="35"/>
      <c r="C509" s="35"/>
      <c r="D509" s="35"/>
      <c r="E509" s="35"/>
      <c r="F509" s="35"/>
      <c r="G509" s="35"/>
      <c r="H509" s="35"/>
      <c r="I509" s="35"/>
      <c r="J509" s="35"/>
      <c r="K509" s="66"/>
      <c r="L509" s="35"/>
      <c r="M509" s="35"/>
      <c r="N509" s="35"/>
      <c r="O509" s="35"/>
      <c r="P509" s="35"/>
      <c r="Q509" s="35"/>
      <c r="R509" s="35"/>
      <c r="S509" s="71"/>
      <c r="T509" s="71"/>
      <c r="U509" s="71"/>
      <c r="V509" s="71"/>
      <c r="W509" s="71"/>
      <c r="X509" s="35"/>
      <c r="Y509" s="35"/>
      <c r="Z509" s="35"/>
      <c r="AA509" s="35"/>
      <c r="AB509" s="35"/>
      <c r="AC509" s="35"/>
      <c r="AD509" s="35"/>
      <c r="AE509" s="35"/>
      <c r="AF509" s="35"/>
      <c r="AG509" s="35"/>
      <c r="AH509" s="35"/>
      <c r="AI509" s="35"/>
      <c r="AJ509" s="35"/>
      <c r="AK509" s="35"/>
      <c r="AL509" s="35"/>
      <c r="AM509" s="35"/>
      <c r="AN509" s="35"/>
      <c r="AO509" s="35"/>
      <c r="AP509" s="35"/>
      <c r="AQ509" s="35"/>
      <c r="AR509" s="35"/>
      <c r="AS509" s="35"/>
      <c r="AT509" s="35"/>
      <c r="AU509" s="35"/>
      <c r="AV509" s="35"/>
      <c r="AW509" s="35"/>
      <c r="AX509" s="35"/>
      <c r="AY509" s="35"/>
      <c r="AZ509" s="35"/>
      <c r="BA509" s="35"/>
      <c r="BB509" s="35"/>
      <c r="BC509" s="35"/>
      <c r="BD509" s="35"/>
      <c r="BE509" s="35"/>
      <c r="BF509" s="35"/>
      <c r="BG509" s="35"/>
      <c r="BH509" s="35"/>
      <c r="BI509" s="35"/>
      <c r="BJ509" s="35"/>
      <c r="BK509" s="35"/>
      <c r="BL509" s="35"/>
      <c r="BM509" s="35"/>
      <c r="BN509" s="35"/>
      <c r="BO509" s="35"/>
      <c r="BP509" s="35"/>
      <c r="BQ509" s="35"/>
    </row>
    <row r="510" spans="2:69" ht="15.75" customHeight="1">
      <c r="B510" s="35"/>
      <c r="C510" s="35"/>
      <c r="D510" s="35"/>
      <c r="E510" s="35"/>
      <c r="F510" s="35"/>
      <c r="G510" s="35"/>
      <c r="H510" s="35"/>
      <c r="I510" s="35"/>
      <c r="J510" s="35"/>
      <c r="K510" s="66"/>
      <c r="L510" s="35"/>
      <c r="M510" s="35"/>
      <c r="N510" s="35"/>
      <c r="O510" s="35"/>
      <c r="P510" s="35"/>
      <c r="Q510" s="35"/>
      <c r="R510" s="35"/>
      <c r="S510" s="71"/>
      <c r="T510" s="71"/>
      <c r="U510" s="71"/>
      <c r="V510" s="71"/>
      <c r="W510" s="71"/>
      <c r="X510" s="35"/>
      <c r="Y510" s="35"/>
      <c r="Z510" s="35"/>
      <c r="AA510" s="35"/>
      <c r="AB510" s="35"/>
      <c r="AC510" s="35"/>
      <c r="AD510" s="35"/>
      <c r="AE510" s="35"/>
      <c r="AF510" s="35"/>
      <c r="AG510" s="35"/>
      <c r="AH510" s="35"/>
      <c r="AI510" s="35"/>
      <c r="AJ510" s="35"/>
      <c r="AK510" s="35"/>
      <c r="AL510" s="35"/>
      <c r="AM510" s="35"/>
      <c r="AN510" s="35"/>
      <c r="AO510" s="35"/>
      <c r="AP510" s="35"/>
      <c r="AQ510" s="35"/>
      <c r="AR510" s="35"/>
      <c r="AS510" s="35"/>
      <c r="AT510" s="35"/>
      <c r="AU510" s="35"/>
      <c r="AV510" s="35"/>
      <c r="AW510" s="35"/>
      <c r="AX510" s="35"/>
      <c r="AY510" s="35"/>
      <c r="AZ510" s="35"/>
      <c r="BA510" s="35"/>
      <c r="BB510" s="35"/>
      <c r="BC510" s="35"/>
      <c r="BD510" s="35"/>
      <c r="BE510" s="35"/>
      <c r="BF510" s="35"/>
      <c r="BG510" s="35"/>
      <c r="BH510" s="35"/>
      <c r="BI510" s="35"/>
      <c r="BJ510" s="35"/>
      <c r="BK510" s="35"/>
      <c r="BL510" s="35"/>
      <c r="BM510" s="35"/>
      <c r="BN510" s="35"/>
      <c r="BO510" s="35"/>
      <c r="BP510" s="35"/>
      <c r="BQ510" s="35"/>
    </row>
    <row r="511" spans="2:69" ht="15.75" customHeight="1">
      <c r="B511" s="35"/>
      <c r="C511" s="35"/>
      <c r="D511" s="35"/>
      <c r="E511" s="35"/>
      <c r="F511" s="35"/>
      <c r="G511" s="35"/>
      <c r="H511" s="35"/>
      <c r="I511" s="35"/>
      <c r="J511" s="35"/>
      <c r="K511" s="66"/>
      <c r="L511" s="35"/>
      <c r="M511" s="35"/>
      <c r="N511" s="35"/>
      <c r="O511" s="35"/>
      <c r="P511" s="35"/>
      <c r="Q511" s="35"/>
      <c r="R511" s="35"/>
      <c r="S511" s="71"/>
      <c r="T511" s="71"/>
      <c r="U511" s="71"/>
      <c r="V511" s="71"/>
      <c r="W511" s="71"/>
      <c r="X511" s="35"/>
      <c r="Y511" s="35"/>
      <c r="Z511" s="35"/>
      <c r="AA511" s="35"/>
      <c r="AB511" s="35"/>
      <c r="AC511" s="35"/>
      <c r="AD511" s="35"/>
      <c r="AE511" s="35"/>
      <c r="AF511" s="35"/>
      <c r="AG511" s="35"/>
      <c r="AH511" s="35"/>
      <c r="AI511" s="35"/>
      <c r="AJ511" s="35"/>
      <c r="AK511" s="35"/>
      <c r="AL511" s="35"/>
      <c r="AM511" s="35"/>
      <c r="AN511" s="35"/>
      <c r="AO511" s="35"/>
      <c r="AP511" s="35"/>
      <c r="AQ511" s="35"/>
      <c r="AR511" s="35"/>
      <c r="AS511" s="35"/>
      <c r="AT511" s="35"/>
      <c r="AU511" s="35"/>
      <c r="AV511" s="35"/>
      <c r="AW511" s="35"/>
      <c r="AX511" s="35"/>
      <c r="AY511" s="35"/>
      <c r="AZ511" s="35"/>
      <c r="BA511" s="35"/>
      <c r="BB511" s="35"/>
      <c r="BC511" s="35"/>
      <c r="BD511" s="35"/>
      <c r="BE511" s="35"/>
      <c r="BF511" s="35"/>
      <c r="BG511" s="35"/>
      <c r="BH511" s="35"/>
      <c r="BI511" s="35"/>
      <c r="BJ511" s="35"/>
      <c r="BK511" s="35"/>
      <c r="BL511" s="35"/>
      <c r="BM511" s="35"/>
      <c r="BN511" s="35"/>
      <c r="BO511" s="35"/>
      <c r="BP511" s="35"/>
      <c r="BQ511" s="35"/>
    </row>
    <row r="512" spans="2:69" ht="15.75" customHeight="1">
      <c r="B512" s="35"/>
      <c r="C512" s="35"/>
      <c r="D512" s="35"/>
      <c r="E512" s="35"/>
      <c r="F512" s="35"/>
      <c r="G512" s="35"/>
      <c r="H512" s="35"/>
      <c r="I512" s="35"/>
      <c r="J512" s="35"/>
      <c r="K512" s="66"/>
      <c r="L512" s="35"/>
      <c r="M512" s="35"/>
      <c r="N512" s="35"/>
      <c r="O512" s="35"/>
      <c r="P512" s="35"/>
      <c r="Q512" s="35"/>
      <c r="R512" s="35"/>
      <c r="S512" s="71"/>
      <c r="T512" s="71"/>
      <c r="U512" s="71"/>
      <c r="V512" s="71"/>
      <c r="W512" s="71"/>
      <c r="X512" s="35"/>
      <c r="Y512" s="35"/>
      <c r="Z512" s="35"/>
      <c r="AA512" s="35"/>
      <c r="AB512" s="35"/>
      <c r="AC512" s="35"/>
      <c r="AD512" s="35"/>
      <c r="AE512" s="35"/>
      <c r="AF512" s="35"/>
      <c r="AG512" s="35"/>
      <c r="AH512" s="35"/>
      <c r="AI512" s="35"/>
      <c r="AJ512" s="35"/>
      <c r="AK512" s="35"/>
      <c r="AL512" s="35"/>
      <c r="AM512" s="35"/>
      <c r="AN512" s="35"/>
      <c r="AO512" s="35"/>
      <c r="AP512" s="35"/>
      <c r="AQ512" s="35"/>
      <c r="AR512" s="35"/>
      <c r="AS512" s="35"/>
      <c r="AT512" s="35"/>
      <c r="AU512" s="35"/>
      <c r="AV512" s="35"/>
      <c r="AW512" s="35"/>
      <c r="AX512" s="35"/>
      <c r="AY512" s="35"/>
      <c r="AZ512" s="35"/>
      <c r="BA512" s="35"/>
      <c r="BB512" s="35"/>
      <c r="BC512" s="35"/>
      <c r="BD512" s="35"/>
      <c r="BE512" s="35"/>
      <c r="BF512" s="35"/>
      <c r="BG512" s="35"/>
      <c r="BH512" s="35"/>
      <c r="BI512" s="35"/>
      <c r="BJ512" s="35"/>
      <c r="BK512" s="35"/>
      <c r="BL512" s="35"/>
      <c r="BM512" s="35"/>
      <c r="BN512" s="35"/>
      <c r="BO512" s="35"/>
      <c r="BP512" s="35"/>
      <c r="BQ512" s="35"/>
    </row>
    <row r="513" spans="2:69" ht="15.75" customHeight="1">
      <c r="B513" s="35"/>
      <c r="C513" s="35"/>
      <c r="D513" s="35"/>
      <c r="E513" s="35"/>
      <c r="F513" s="35"/>
      <c r="G513" s="35"/>
      <c r="H513" s="35"/>
      <c r="I513" s="35"/>
      <c r="J513" s="35"/>
      <c r="K513" s="66"/>
      <c r="L513" s="35"/>
      <c r="M513" s="35"/>
      <c r="N513" s="35"/>
      <c r="O513" s="35"/>
      <c r="P513" s="35"/>
      <c r="Q513" s="35"/>
      <c r="R513" s="35"/>
      <c r="S513" s="71"/>
      <c r="T513" s="71"/>
      <c r="U513" s="71"/>
      <c r="V513" s="71"/>
      <c r="W513" s="71"/>
      <c r="X513" s="35"/>
      <c r="Y513" s="35"/>
      <c r="Z513" s="35"/>
      <c r="AA513" s="35"/>
      <c r="AB513" s="35"/>
      <c r="AC513" s="35"/>
      <c r="AD513" s="35"/>
      <c r="AE513" s="35"/>
      <c r="AF513" s="35"/>
      <c r="AG513" s="35"/>
      <c r="AH513" s="35"/>
      <c r="AI513" s="35"/>
      <c r="AJ513" s="35"/>
      <c r="AK513" s="35"/>
      <c r="AL513" s="35"/>
      <c r="AM513" s="35"/>
      <c r="AN513" s="35"/>
      <c r="AO513" s="35"/>
      <c r="AP513" s="35"/>
      <c r="AQ513" s="35"/>
      <c r="AR513" s="35"/>
      <c r="AS513" s="35"/>
      <c r="AT513" s="35"/>
      <c r="AU513" s="35"/>
      <c r="AV513" s="35"/>
      <c r="AW513" s="35"/>
      <c r="AX513" s="35"/>
      <c r="AY513" s="35"/>
      <c r="AZ513" s="35"/>
      <c r="BA513" s="35"/>
      <c r="BB513" s="35"/>
      <c r="BC513" s="35"/>
      <c r="BD513" s="35"/>
      <c r="BE513" s="35"/>
      <c r="BF513" s="35"/>
      <c r="BG513" s="35"/>
      <c r="BH513" s="35"/>
      <c r="BI513" s="35"/>
      <c r="BJ513" s="35"/>
      <c r="BK513" s="35"/>
      <c r="BL513" s="35"/>
      <c r="BM513" s="35"/>
      <c r="BN513" s="35"/>
      <c r="BO513" s="35"/>
      <c r="BP513" s="35"/>
      <c r="BQ513" s="35"/>
    </row>
    <row r="514" spans="2:69" ht="15.75" customHeight="1">
      <c r="B514" s="35"/>
      <c r="C514" s="35"/>
      <c r="D514" s="35"/>
      <c r="E514" s="35"/>
      <c r="F514" s="35"/>
      <c r="G514" s="35"/>
      <c r="H514" s="35"/>
      <c r="I514" s="35"/>
      <c r="J514" s="35"/>
      <c r="K514" s="66"/>
      <c r="L514" s="35"/>
      <c r="M514" s="35"/>
      <c r="N514" s="35"/>
      <c r="O514" s="35"/>
      <c r="P514" s="35"/>
      <c r="Q514" s="35"/>
      <c r="R514" s="35"/>
      <c r="S514" s="71"/>
      <c r="T514" s="71"/>
      <c r="U514" s="71"/>
      <c r="V514" s="71"/>
      <c r="W514" s="71"/>
      <c r="X514" s="35"/>
      <c r="Y514" s="35"/>
      <c r="Z514" s="35"/>
      <c r="AA514" s="35"/>
      <c r="AB514" s="35"/>
      <c r="AC514" s="35"/>
      <c r="AD514" s="35"/>
      <c r="AE514" s="35"/>
      <c r="AF514" s="35"/>
      <c r="AG514" s="35"/>
      <c r="AH514" s="35"/>
      <c r="AI514" s="35"/>
      <c r="AJ514" s="35"/>
      <c r="AK514" s="35"/>
      <c r="AL514" s="35"/>
      <c r="AM514" s="35"/>
      <c r="AN514" s="35"/>
      <c r="AO514" s="35"/>
      <c r="AP514" s="35"/>
      <c r="AQ514" s="35"/>
      <c r="AR514" s="35"/>
      <c r="AS514" s="35"/>
      <c r="AT514" s="35"/>
      <c r="AU514" s="35"/>
      <c r="AV514" s="35"/>
      <c r="AW514" s="35"/>
      <c r="AX514" s="35"/>
      <c r="AY514" s="35"/>
      <c r="AZ514" s="35"/>
      <c r="BA514" s="35"/>
      <c r="BB514" s="35"/>
      <c r="BC514" s="35"/>
      <c r="BD514" s="35"/>
      <c r="BE514" s="35"/>
      <c r="BF514" s="35"/>
      <c r="BG514" s="35"/>
      <c r="BH514" s="35"/>
      <c r="BI514" s="35"/>
      <c r="BJ514" s="35"/>
      <c r="BK514" s="35"/>
      <c r="BL514" s="35"/>
      <c r="BM514" s="35"/>
      <c r="BN514" s="35"/>
      <c r="BO514" s="35"/>
      <c r="BP514" s="35"/>
      <c r="BQ514" s="35"/>
    </row>
    <row r="515" spans="2:69" ht="15.75" customHeight="1">
      <c r="B515" s="35"/>
      <c r="C515" s="35"/>
      <c r="D515" s="35"/>
      <c r="E515" s="35"/>
      <c r="F515" s="35"/>
      <c r="G515" s="35"/>
      <c r="H515" s="35"/>
      <c r="I515" s="35"/>
      <c r="J515" s="35"/>
      <c r="K515" s="66"/>
      <c r="L515" s="35"/>
      <c r="M515" s="35"/>
      <c r="N515" s="35"/>
      <c r="O515" s="35"/>
      <c r="P515" s="35"/>
      <c r="Q515" s="35"/>
      <c r="R515" s="35"/>
      <c r="S515" s="71"/>
      <c r="T515" s="71"/>
      <c r="U515" s="71"/>
      <c r="V515" s="71"/>
      <c r="W515" s="71"/>
      <c r="X515" s="35"/>
      <c r="Y515" s="35"/>
      <c r="Z515" s="35"/>
      <c r="AA515" s="35"/>
      <c r="AB515" s="35"/>
      <c r="AC515" s="35"/>
      <c r="AD515" s="35"/>
      <c r="AE515" s="35"/>
      <c r="AF515" s="35"/>
      <c r="AG515" s="35"/>
      <c r="AH515" s="35"/>
      <c r="AI515" s="35"/>
      <c r="AJ515" s="35"/>
      <c r="AK515" s="35"/>
      <c r="AL515" s="35"/>
      <c r="AM515" s="35"/>
      <c r="AN515" s="35"/>
      <c r="AO515" s="35"/>
      <c r="AP515" s="35"/>
      <c r="AQ515" s="35"/>
      <c r="AR515" s="35"/>
      <c r="AS515" s="35"/>
      <c r="AT515" s="35"/>
      <c r="AU515" s="35"/>
      <c r="AV515" s="35"/>
      <c r="AW515" s="35"/>
      <c r="AX515" s="35"/>
      <c r="AY515" s="35"/>
      <c r="AZ515" s="35"/>
      <c r="BA515" s="35"/>
      <c r="BB515" s="35"/>
      <c r="BC515" s="35"/>
      <c r="BD515" s="35"/>
      <c r="BE515" s="35"/>
      <c r="BF515" s="35"/>
      <c r="BG515" s="35"/>
      <c r="BH515" s="35"/>
      <c r="BI515" s="35"/>
      <c r="BJ515" s="35"/>
      <c r="BK515" s="35"/>
      <c r="BL515" s="35"/>
      <c r="BM515" s="35"/>
      <c r="BN515" s="35"/>
      <c r="BO515" s="35"/>
      <c r="BP515" s="35"/>
      <c r="BQ515" s="35"/>
    </row>
    <row r="516" spans="2:69" ht="15.75" customHeight="1">
      <c r="B516" s="35"/>
      <c r="C516" s="35"/>
      <c r="D516" s="35"/>
      <c r="E516" s="35"/>
      <c r="F516" s="35"/>
      <c r="G516" s="35"/>
      <c r="H516" s="35"/>
      <c r="I516" s="35"/>
      <c r="J516" s="35"/>
      <c r="K516" s="66"/>
      <c r="L516" s="35"/>
      <c r="M516" s="35"/>
      <c r="N516" s="35"/>
      <c r="O516" s="35"/>
      <c r="P516" s="35"/>
      <c r="Q516" s="35"/>
      <c r="R516" s="35"/>
      <c r="S516" s="71"/>
      <c r="T516" s="71"/>
      <c r="U516" s="71"/>
      <c r="V516" s="71"/>
      <c r="W516" s="71"/>
      <c r="X516" s="35"/>
      <c r="Y516" s="35"/>
      <c r="Z516" s="35"/>
      <c r="AA516" s="35"/>
      <c r="AB516" s="35"/>
      <c r="AC516" s="35"/>
      <c r="AD516" s="35"/>
      <c r="AE516" s="35"/>
      <c r="AF516" s="35"/>
      <c r="AG516" s="35"/>
      <c r="AH516" s="35"/>
      <c r="AI516" s="35"/>
      <c r="AJ516" s="35"/>
      <c r="AK516" s="35"/>
      <c r="AL516" s="35"/>
      <c r="AM516" s="35"/>
      <c r="AN516" s="35"/>
      <c r="AO516" s="35"/>
      <c r="AP516" s="35"/>
      <c r="AQ516" s="35"/>
      <c r="AR516" s="35"/>
      <c r="AS516" s="35"/>
      <c r="AT516" s="35"/>
      <c r="AU516" s="35"/>
      <c r="AV516" s="35"/>
      <c r="AW516" s="35"/>
      <c r="AX516" s="35"/>
      <c r="AY516" s="35"/>
      <c r="AZ516" s="35"/>
      <c r="BA516" s="35"/>
      <c r="BB516" s="35"/>
      <c r="BC516" s="35"/>
      <c r="BD516" s="35"/>
      <c r="BE516" s="35"/>
      <c r="BF516" s="35"/>
      <c r="BG516" s="35"/>
      <c r="BH516" s="35"/>
      <c r="BI516" s="35"/>
      <c r="BJ516" s="35"/>
      <c r="BK516" s="35"/>
      <c r="BL516" s="35"/>
      <c r="BM516" s="35"/>
      <c r="BN516" s="35"/>
      <c r="BO516" s="35"/>
      <c r="BP516" s="35"/>
      <c r="BQ516" s="35"/>
    </row>
    <row r="517" spans="2:69" ht="15.75" customHeight="1">
      <c r="B517" s="35"/>
      <c r="C517" s="35"/>
      <c r="D517" s="35"/>
      <c r="E517" s="35"/>
      <c r="F517" s="35"/>
      <c r="G517" s="35"/>
      <c r="H517" s="35"/>
      <c r="I517" s="35"/>
      <c r="J517" s="35"/>
      <c r="K517" s="66"/>
      <c r="L517" s="35"/>
      <c r="M517" s="35"/>
      <c r="N517" s="35"/>
      <c r="O517" s="35"/>
      <c r="P517" s="35"/>
      <c r="Q517" s="35"/>
      <c r="R517" s="35"/>
      <c r="S517" s="71"/>
      <c r="T517" s="71"/>
      <c r="U517" s="71"/>
      <c r="V517" s="71"/>
      <c r="W517" s="71"/>
      <c r="X517" s="35"/>
      <c r="Y517" s="35"/>
      <c r="Z517" s="35"/>
      <c r="AA517" s="35"/>
      <c r="AB517" s="35"/>
      <c r="AC517" s="35"/>
      <c r="AD517" s="35"/>
      <c r="AE517" s="35"/>
      <c r="AF517" s="35"/>
      <c r="AG517" s="35"/>
      <c r="AH517" s="35"/>
      <c r="AI517" s="35"/>
      <c r="AJ517" s="35"/>
      <c r="AK517" s="35"/>
      <c r="AL517" s="35"/>
      <c r="AM517" s="35"/>
      <c r="AN517" s="35"/>
      <c r="AO517" s="35"/>
      <c r="AP517" s="35"/>
      <c r="AQ517" s="35"/>
      <c r="AR517" s="35"/>
      <c r="AS517" s="35"/>
      <c r="AT517" s="35"/>
      <c r="AU517" s="35"/>
      <c r="AV517" s="35"/>
      <c r="AW517" s="35"/>
      <c r="AX517" s="35"/>
      <c r="AY517" s="35"/>
      <c r="AZ517" s="35"/>
      <c r="BA517" s="35"/>
      <c r="BB517" s="35"/>
      <c r="BC517" s="35"/>
      <c r="BD517" s="35"/>
      <c r="BE517" s="35"/>
      <c r="BF517" s="35"/>
      <c r="BG517" s="35"/>
      <c r="BH517" s="35"/>
      <c r="BI517" s="35"/>
      <c r="BJ517" s="35"/>
      <c r="BK517" s="35"/>
      <c r="BL517" s="35"/>
      <c r="BM517" s="35"/>
      <c r="BN517" s="35"/>
      <c r="BO517" s="35"/>
      <c r="BP517" s="35"/>
      <c r="BQ517" s="35"/>
    </row>
    <row r="518" spans="2:69" ht="15.75" customHeight="1">
      <c r="B518" s="35"/>
      <c r="C518" s="35"/>
      <c r="D518" s="35"/>
      <c r="E518" s="35"/>
      <c r="F518" s="35"/>
      <c r="G518" s="35"/>
      <c r="H518" s="35"/>
      <c r="I518" s="35"/>
      <c r="J518" s="35"/>
      <c r="K518" s="66"/>
      <c r="L518" s="35"/>
      <c r="M518" s="35"/>
      <c r="N518" s="35"/>
      <c r="O518" s="35"/>
      <c r="P518" s="35"/>
      <c r="Q518" s="35"/>
      <c r="R518" s="35"/>
      <c r="S518" s="71"/>
      <c r="T518" s="71"/>
      <c r="U518" s="71"/>
      <c r="V518" s="71"/>
      <c r="W518" s="71"/>
      <c r="X518" s="35"/>
      <c r="Y518" s="35"/>
      <c r="Z518" s="35"/>
      <c r="AA518" s="35"/>
      <c r="AB518" s="35"/>
      <c r="AC518" s="35"/>
      <c r="AD518" s="35"/>
      <c r="AE518" s="35"/>
      <c r="AF518" s="35"/>
      <c r="AG518" s="35"/>
      <c r="AH518" s="35"/>
      <c r="AI518" s="35"/>
      <c r="AJ518" s="35"/>
      <c r="AK518" s="35"/>
      <c r="AL518" s="35"/>
      <c r="AM518" s="35"/>
      <c r="AN518" s="35"/>
      <c r="AO518" s="35"/>
      <c r="AP518" s="35"/>
      <c r="AQ518" s="35"/>
      <c r="AR518" s="35"/>
      <c r="AS518" s="35"/>
      <c r="AT518" s="35"/>
      <c r="AU518" s="35"/>
      <c r="AV518" s="35"/>
      <c r="AW518" s="35"/>
      <c r="AX518" s="35"/>
      <c r="AY518" s="35"/>
      <c r="AZ518" s="35"/>
      <c r="BA518" s="35"/>
      <c r="BB518" s="35"/>
      <c r="BC518" s="35"/>
      <c r="BD518" s="35"/>
      <c r="BE518" s="35"/>
      <c r="BF518" s="35"/>
      <c r="BG518" s="35"/>
      <c r="BH518" s="35"/>
      <c r="BI518" s="35"/>
      <c r="BJ518" s="35"/>
      <c r="BK518" s="35"/>
      <c r="BL518" s="35"/>
      <c r="BM518" s="35"/>
      <c r="BN518" s="35"/>
      <c r="BO518" s="35"/>
      <c r="BP518" s="35"/>
      <c r="BQ518" s="35"/>
    </row>
    <row r="519" spans="2:69" ht="15.75" customHeight="1">
      <c r="B519" s="35"/>
      <c r="C519" s="35"/>
      <c r="D519" s="35"/>
      <c r="E519" s="35"/>
      <c r="F519" s="35"/>
      <c r="G519" s="35"/>
      <c r="H519" s="35"/>
      <c r="I519" s="35"/>
      <c r="J519" s="35"/>
      <c r="K519" s="66"/>
      <c r="L519" s="35"/>
      <c r="M519" s="35"/>
      <c r="N519" s="35"/>
      <c r="O519" s="35"/>
      <c r="P519" s="35"/>
      <c r="Q519" s="35"/>
      <c r="R519" s="35"/>
      <c r="S519" s="71"/>
      <c r="T519" s="71"/>
      <c r="U519" s="71"/>
      <c r="V519" s="71"/>
      <c r="W519" s="71"/>
      <c r="X519" s="35"/>
      <c r="Y519" s="35"/>
      <c r="Z519" s="35"/>
      <c r="AA519" s="35"/>
      <c r="AB519" s="35"/>
      <c r="AC519" s="35"/>
      <c r="AD519" s="35"/>
      <c r="AE519" s="35"/>
      <c r="AF519" s="35"/>
      <c r="AG519" s="35"/>
      <c r="AH519" s="35"/>
      <c r="AI519" s="35"/>
      <c r="AJ519" s="35"/>
      <c r="AK519" s="35"/>
      <c r="AL519" s="35"/>
      <c r="AM519" s="35"/>
      <c r="AN519" s="35"/>
      <c r="AO519" s="35"/>
      <c r="AP519" s="35"/>
      <c r="AQ519" s="35"/>
      <c r="AR519" s="35"/>
      <c r="AS519" s="35"/>
      <c r="AT519" s="35"/>
      <c r="AU519" s="35"/>
      <c r="AV519" s="35"/>
      <c r="AW519" s="35"/>
      <c r="AX519" s="35"/>
      <c r="AY519" s="35"/>
      <c r="AZ519" s="35"/>
      <c r="BA519" s="35"/>
      <c r="BB519" s="35"/>
      <c r="BC519" s="35"/>
      <c r="BD519" s="35"/>
      <c r="BE519" s="35"/>
      <c r="BF519" s="35"/>
      <c r="BG519" s="35"/>
      <c r="BH519" s="35"/>
      <c r="BI519" s="35"/>
      <c r="BJ519" s="35"/>
      <c r="BK519" s="35"/>
      <c r="BL519" s="35"/>
      <c r="BM519" s="35"/>
      <c r="BN519" s="35"/>
      <c r="BO519" s="35"/>
      <c r="BP519" s="35"/>
      <c r="BQ519" s="35"/>
    </row>
    <row r="520" spans="2:69" ht="15.75" customHeight="1">
      <c r="B520" s="35"/>
      <c r="C520" s="35"/>
      <c r="D520" s="35"/>
      <c r="E520" s="35"/>
      <c r="F520" s="35"/>
      <c r="G520" s="35"/>
      <c r="H520" s="35"/>
      <c r="I520" s="35"/>
      <c r="J520" s="35"/>
      <c r="K520" s="66"/>
      <c r="L520" s="35"/>
      <c r="M520" s="35"/>
      <c r="N520" s="35"/>
      <c r="O520" s="35"/>
      <c r="P520" s="35"/>
      <c r="Q520" s="35"/>
      <c r="R520" s="35"/>
      <c r="S520" s="71"/>
      <c r="T520" s="71"/>
      <c r="U520" s="71"/>
      <c r="V520" s="71"/>
      <c r="W520" s="71"/>
      <c r="X520" s="35"/>
      <c r="Y520" s="35"/>
      <c r="Z520" s="35"/>
      <c r="AA520" s="35"/>
      <c r="AB520" s="35"/>
      <c r="AC520" s="35"/>
      <c r="AD520" s="35"/>
      <c r="AE520" s="35"/>
      <c r="AF520" s="35"/>
      <c r="AG520" s="35"/>
      <c r="AH520" s="35"/>
      <c r="AI520" s="35"/>
      <c r="AJ520" s="35"/>
      <c r="AK520" s="35"/>
      <c r="AL520" s="35"/>
      <c r="AM520" s="35"/>
      <c r="AN520" s="35"/>
      <c r="AO520" s="35"/>
      <c r="AP520" s="35"/>
      <c r="AQ520" s="35"/>
      <c r="AR520" s="35"/>
      <c r="AS520" s="35"/>
      <c r="AT520" s="35"/>
      <c r="AU520" s="35"/>
      <c r="AV520" s="35"/>
      <c r="AW520" s="35"/>
      <c r="AX520" s="35"/>
      <c r="AY520" s="35"/>
      <c r="AZ520" s="35"/>
      <c r="BA520" s="35"/>
      <c r="BB520" s="35"/>
      <c r="BC520" s="35"/>
      <c r="BD520" s="35"/>
      <c r="BE520" s="35"/>
      <c r="BF520" s="35"/>
      <c r="BG520" s="35"/>
      <c r="BH520" s="35"/>
      <c r="BI520" s="35"/>
      <c r="BJ520" s="35"/>
      <c r="BK520" s="35"/>
      <c r="BL520" s="35"/>
      <c r="BM520" s="35"/>
      <c r="BN520" s="35"/>
      <c r="BO520" s="35"/>
      <c r="BP520" s="35"/>
      <c r="BQ520" s="35"/>
    </row>
    <row r="521" spans="2:69" ht="15.75" customHeight="1">
      <c r="B521" s="35"/>
      <c r="C521" s="35"/>
      <c r="D521" s="35"/>
      <c r="E521" s="35"/>
      <c r="F521" s="35"/>
      <c r="G521" s="35"/>
      <c r="H521" s="35"/>
      <c r="I521" s="35"/>
      <c r="J521" s="35"/>
      <c r="K521" s="66"/>
      <c r="L521" s="35"/>
      <c r="M521" s="35"/>
      <c r="N521" s="35"/>
      <c r="O521" s="35"/>
      <c r="P521" s="35"/>
      <c r="Q521" s="35"/>
      <c r="R521" s="35"/>
      <c r="S521" s="71"/>
      <c r="T521" s="71"/>
      <c r="U521" s="71"/>
      <c r="V521" s="71"/>
      <c r="W521" s="71"/>
      <c r="X521" s="35"/>
      <c r="Y521" s="35"/>
      <c r="Z521" s="35"/>
      <c r="AA521" s="35"/>
      <c r="AB521" s="35"/>
      <c r="AC521" s="35"/>
      <c r="AD521" s="35"/>
      <c r="AE521" s="35"/>
      <c r="AF521" s="35"/>
      <c r="AG521" s="35"/>
      <c r="AH521" s="35"/>
      <c r="AI521" s="35"/>
      <c r="AJ521" s="35"/>
      <c r="AK521" s="35"/>
      <c r="AL521" s="35"/>
      <c r="AM521" s="35"/>
      <c r="AN521" s="35"/>
      <c r="AO521" s="35"/>
      <c r="AP521" s="35"/>
      <c r="AQ521" s="35"/>
      <c r="AR521" s="35"/>
      <c r="AS521" s="35"/>
      <c r="AT521" s="35"/>
      <c r="AU521" s="35"/>
      <c r="AV521" s="35"/>
      <c r="AW521" s="35"/>
      <c r="AX521" s="35"/>
      <c r="AY521" s="35"/>
      <c r="AZ521" s="35"/>
      <c r="BA521" s="35"/>
      <c r="BB521" s="35"/>
      <c r="BC521" s="35"/>
      <c r="BD521" s="35"/>
      <c r="BE521" s="35"/>
      <c r="BF521" s="35"/>
      <c r="BG521" s="35"/>
      <c r="BH521" s="35"/>
      <c r="BI521" s="35"/>
      <c r="BJ521" s="35"/>
      <c r="BK521" s="35"/>
      <c r="BL521" s="35"/>
      <c r="BM521" s="35"/>
      <c r="BN521" s="35"/>
      <c r="BO521" s="35"/>
      <c r="BP521" s="35"/>
      <c r="BQ521" s="35"/>
    </row>
    <row r="522" spans="2:69" ht="15.75" customHeight="1">
      <c r="B522" s="35"/>
      <c r="C522" s="35"/>
      <c r="D522" s="35"/>
      <c r="E522" s="35"/>
      <c r="F522" s="35"/>
      <c r="G522" s="35"/>
      <c r="H522" s="35"/>
      <c r="I522" s="35"/>
      <c r="J522" s="35"/>
      <c r="K522" s="66"/>
      <c r="L522" s="35"/>
      <c r="M522" s="35"/>
      <c r="N522" s="35"/>
      <c r="O522" s="35"/>
      <c r="P522" s="35"/>
      <c r="Q522" s="35"/>
      <c r="R522" s="35"/>
      <c r="S522" s="71"/>
      <c r="T522" s="71"/>
      <c r="U522" s="71"/>
      <c r="V522" s="71"/>
      <c r="W522" s="71"/>
      <c r="X522" s="35"/>
      <c r="Y522" s="35"/>
      <c r="Z522" s="35"/>
      <c r="AA522" s="35"/>
      <c r="AB522" s="35"/>
      <c r="AC522" s="35"/>
      <c r="AD522" s="35"/>
      <c r="AE522" s="35"/>
      <c r="AF522" s="35"/>
      <c r="AG522" s="35"/>
      <c r="AH522" s="35"/>
      <c r="AI522" s="35"/>
      <c r="AJ522" s="35"/>
      <c r="AK522" s="35"/>
      <c r="AL522" s="35"/>
      <c r="AM522" s="35"/>
      <c r="AN522" s="35"/>
      <c r="AO522" s="35"/>
      <c r="AP522" s="35"/>
      <c r="AQ522" s="35"/>
      <c r="AR522" s="35"/>
      <c r="AS522" s="35"/>
      <c r="AT522" s="35"/>
      <c r="AU522" s="35"/>
      <c r="AV522" s="35"/>
      <c r="AW522" s="35"/>
      <c r="AX522" s="35"/>
      <c r="AY522" s="35"/>
      <c r="AZ522" s="35"/>
      <c r="BA522" s="35"/>
      <c r="BB522" s="35"/>
      <c r="BC522" s="35"/>
      <c r="BD522" s="35"/>
      <c r="BE522" s="35"/>
      <c r="BF522" s="35"/>
      <c r="BG522" s="35"/>
      <c r="BH522" s="35"/>
      <c r="BI522" s="35"/>
      <c r="BJ522" s="35"/>
      <c r="BK522" s="35"/>
      <c r="BL522" s="35"/>
      <c r="BM522" s="35"/>
      <c r="BN522" s="35"/>
      <c r="BO522" s="35"/>
      <c r="BP522" s="35"/>
      <c r="BQ522" s="35"/>
    </row>
    <row r="523" spans="2:69" ht="15.75" customHeight="1">
      <c r="B523" s="35"/>
      <c r="C523" s="35"/>
      <c r="D523" s="35"/>
      <c r="E523" s="35"/>
      <c r="F523" s="35"/>
      <c r="G523" s="35"/>
      <c r="H523" s="35"/>
      <c r="I523" s="35"/>
      <c r="J523" s="35"/>
      <c r="K523" s="66"/>
      <c r="L523" s="35"/>
      <c r="M523" s="35"/>
      <c r="N523" s="35"/>
      <c r="O523" s="35"/>
      <c r="P523" s="35"/>
      <c r="Q523" s="35"/>
      <c r="R523" s="35"/>
      <c r="S523" s="71"/>
      <c r="T523" s="71"/>
      <c r="U523" s="71"/>
      <c r="V523" s="71"/>
      <c r="W523" s="71"/>
      <c r="X523" s="35"/>
      <c r="Y523" s="35"/>
      <c r="Z523" s="35"/>
      <c r="AA523" s="35"/>
      <c r="AB523" s="35"/>
      <c r="AC523" s="35"/>
      <c r="AD523" s="35"/>
      <c r="AE523" s="35"/>
      <c r="AF523" s="35"/>
      <c r="AG523" s="35"/>
      <c r="AH523" s="35"/>
      <c r="AI523" s="35"/>
      <c r="AJ523" s="35"/>
      <c r="AK523" s="35"/>
      <c r="AL523" s="35"/>
      <c r="AM523" s="35"/>
      <c r="AN523" s="35"/>
      <c r="AO523" s="35"/>
      <c r="AP523" s="35"/>
      <c r="AQ523" s="35"/>
      <c r="AR523" s="35"/>
      <c r="AS523" s="35"/>
      <c r="AT523" s="35"/>
      <c r="AU523" s="35"/>
      <c r="AV523" s="35"/>
      <c r="AW523" s="35"/>
      <c r="AX523" s="35"/>
      <c r="AY523" s="35"/>
      <c r="AZ523" s="35"/>
      <c r="BA523" s="35"/>
      <c r="BB523" s="35"/>
      <c r="BC523" s="35"/>
      <c r="BD523" s="35"/>
      <c r="BE523" s="35"/>
      <c r="BF523" s="35"/>
      <c r="BG523" s="35"/>
      <c r="BH523" s="35"/>
      <c r="BI523" s="35"/>
      <c r="BJ523" s="35"/>
      <c r="BK523" s="35"/>
      <c r="BL523" s="35"/>
      <c r="BM523" s="35"/>
      <c r="BN523" s="35"/>
      <c r="BO523" s="35"/>
      <c r="BP523" s="35"/>
      <c r="BQ523" s="35"/>
    </row>
    <row r="524" spans="2:69" ht="15.75" customHeight="1">
      <c r="B524" s="35"/>
      <c r="C524" s="35"/>
      <c r="D524" s="35"/>
      <c r="E524" s="35"/>
      <c r="F524" s="35"/>
      <c r="G524" s="35"/>
      <c r="H524" s="35"/>
      <c r="I524" s="35"/>
      <c r="J524" s="35"/>
      <c r="K524" s="66"/>
      <c r="L524" s="35"/>
      <c r="M524" s="35"/>
      <c r="N524" s="35"/>
      <c r="O524" s="35"/>
      <c r="P524" s="35"/>
      <c r="Q524" s="35"/>
      <c r="R524" s="35"/>
      <c r="S524" s="71"/>
      <c r="T524" s="71"/>
      <c r="U524" s="71"/>
      <c r="V524" s="71"/>
      <c r="W524" s="71"/>
      <c r="X524" s="35"/>
      <c r="Y524" s="35"/>
      <c r="Z524" s="35"/>
      <c r="AA524" s="35"/>
      <c r="AB524" s="35"/>
      <c r="AC524" s="35"/>
      <c r="AD524" s="35"/>
      <c r="AE524" s="35"/>
      <c r="AF524" s="35"/>
      <c r="AG524" s="35"/>
      <c r="AH524" s="35"/>
      <c r="AI524" s="35"/>
      <c r="AJ524" s="35"/>
      <c r="AK524" s="35"/>
      <c r="AL524" s="35"/>
      <c r="AM524" s="35"/>
      <c r="AN524" s="35"/>
      <c r="AO524" s="35"/>
      <c r="AP524" s="35"/>
      <c r="AQ524" s="35"/>
      <c r="AR524" s="35"/>
      <c r="AS524" s="35"/>
      <c r="AT524" s="35"/>
      <c r="AU524" s="35"/>
      <c r="AV524" s="35"/>
      <c r="AW524" s="35"/>
      <c r="AX524" s="35"/>
      <c r="AY524" s="35"/>
      <c r="AZ524" s="35"/>
      <c r="BA524" s="35"/>
      <c r="BB524" s="35"/>
      <c r="BC524" s="35"/>
      <c r="BD524" s="35"/>
      <c r="BE524" s="35"/>
      <c r="BF524" s="35"/>
      <c r="BG524" s="35"/>
      <c r="BH524" s="35"/>
      <c r="BI524" s="35"/>
      <c r="BJ524" s="35"/>
      <c r="BK524" s="35"/>
      <c r="BL524" s="35"/>
      <c r="BM524" s="35"/>
      <c r="BN524" s="35"/>
      <c r="BO524" s="35"/>
      <c r="BP524" s="35"/>
      <c r="BQ524" s="35"/>
    </row>
    <row r="525" spans="2:69" ht="15.75" customHeight="1">
      <c r="B525" s="35"/>
      <c r="C525" s="35"/>
      <c r="D525" s="35"/>
      <c r="E525" s="35"/>
      <c r="F525" s="35"/>
      <c r="G525" s="35"/>
      <c r="H525" s="35"/>
      <c r="I525" s="35"/>
      <c r="J525" s="35"/>
      <c r="K525" s="66"/>
      <c r="L525" s="35"/>
      <c r="M525" s="35"/>
      <c r="N525" s="35"/>
      <c r="O525" s="35"/>
      <c r="P525" s="35"/>
      <c r="Q525" s="35"/>
      <c r="R525" s="35"/>
      <c r="S525" s="71"/>
      <c r="T525" s="71"/>
      <c r="U525" s="71"/>
      <c r="V525" s="71"/>
      <c r="W525" s="71"/>
      <c r="X525" s="35"/>
      <c r="Y525" s="35"/>
      <c r="Z525" s="35"/>
      <c r="AA525" s="35"/>
      <c r="AB525" s="35"/>
      <c r="AC525" s="35"/>
      <c r="AD525" s="35"/>
      <c r="AE525" s="35"/>
      <c r="AF525" s="35"/>
      <c r="AG525" s="35"/>
      <c r="AH525" s="35"/>
      <c r="AI525" s="35"/>
      <c r="AJ525" s="35"/>
      <c r="AK525" s="35"/>
      <c r="AL525" s="35"/>
      <c r="AM525" s="35"/>
      <c r="AN525" s="35"/>
      <c r="AO525" s="35"/>
      <c r="AP525" s="35"/>
      <c r="AQ525" s="35"/>
      <c r="AR525" s="35"/>
      <c r="AS525" s="35"/>
      <c r="AT525" s="35"/>
      <c r="AU525" s="35"/>
      <c r="AV525" s="35"/>
      <c r="AW525" s="35"/>
      <c r="AX525" s="35"/>
      <c r="AY525" s="35"/>
      <c r="AZ525" s="35"/>
      <c r="BA525" s="35"/>
      <c r="BB525" s="35"/>
      <c r="BC525" s="35"/>
      <c r="BD525" s="35"/>
      <c r="BE525" s="35"/>
      <c r="BF525" s="35"/>
      <c r="BG525" s="35"/>
      <c r="BH525" s="35"/>
      <c r="BI525" s="35"/>
      <c r="BJ525" s="35"/>
      <c r="BK525" s="35"/>
      <c r="BL525" s="35"/>
      <c r="BM525" s="35"/>
      <c r="BN525" s="35"/>
      <c r="BO525" s="35"/>
      <c r="BP525" s="35"/>
      <c r="BQ525" s="35"/>
    </row>
    <row r="526" spans="2:69" ht="15.75" customHeight="1">
      <c r="B526" s="35"/>
      <c r="C526" s="35"/>
      <c r="D526" s="35"/>
      <c r="E526" s="35"/>
      <c r="F526" s="35"/>
      <c r="G526" s="35"/>
      <c r="H526" s="35"/>
      <c r="I526" s="35"/>
      <c r="J526" s="35"/>
      <c r="K526" s="66"/>
      <c r="L526" s="35"/>
      <c r="M526" s="35"/>
      <c r="N526" s="35"/>
      <c r="O526" s="35"/>
      <c r="P526" s="35"/>
      <c r="Q526" s="35"/>
      <c r="R526" s="35"/>
      <c r="S526" s="71"/>
      <c r="T526" s="71"/>
      <c r="U526" s="71"/>
      <c r="V526" s="71"/>
      <c r="W526" s="71"/>
      <c r="X526" s="35"/>
      <c r="Y526" s="35"/>
      <c r="Z526" s="35"/>
      <c r="AA526" s="35"/>
      <c r="AB526" s="35"/>
      <c r="AC526" s="35"/>
      <c r="AD526" s="35"/>
      <c r="AE526" s="35"/>
      <c r="AF526" s="35"/>
      <c r="AG526" s="35"/>
      <c r="AH526" s="35"/>
      <c r="AI526" s="35"/>
      <c r="AJ526" s="35"/>
      <c r="AK526" s="35"/>
      <c r="AL526" s="35"/>
      <c r="AM526" s="35"/>
      <c r="AN526" s="35"/>
      <c r="AO526" s="35"/>
      <c r="AP526" s="35"/>
      <c r="AQ526" s="35"/>
      <c r="AR526" s="35"/>
      <c r="AS526" s="35"/>
      <c r="AT526" s="35"/>
      <c r="AU526" s="35"/>
      <c r="AV526" s="35"/>
      <c r="AW526" s="35"/>
      <c r="AX526" s="35"/>
      <c r="AY526" s="35"/>
      <c r="AZ526" s="35"/>
      <c r="BA526" s="35"/>
      <c r="BB526" s="35"/>
      <c r="BC526" s="35"/>
      <c r="BD526" s="35"/>
      <c r="BE526" s="35"/>
      <c r="BF526" s="35"/>
      <c r="BG526" s="35"/>
      <c r="BH526" s="35"/>
      <c r="BI526" s="35"/>
      <c r="BJ526" s="35"/>
      <c r="BK526" s="35"/>
      <c r="BL526" s="35"/>
      <c r="BM526" s="35"/>
      <c r="BN526" s="35"/>
      <c r="BO526" s="35"/>
      <c r="BP526" s="35"/>
      <c r="BQ526" s="35"/>
    </row>
    <row r="527" spans="2:69" ht="15.75" customHeight="1">
      <c r="B527" s="35"/>
      <c r="C527" s="35"/>
      <c r="D527" s="35"/>
      <c r="E527" s="35"/>
      <c r="F527" s="35"/>
      <c r="G527" s="35"/>
      <c r="H527" s="35"/>
      <c r="I527" s="35"/>
      <c r="J527" s="35"/>
      <c r="K527" s="66"/>
      <c r="L527" s="35"/>
      <c r="M527" s="35"/>
      <c r="N527" s="35"/>
      <c r="O527" s="35"/>
      <c r="P527" s="35"/>
      <c r="Q527" s="35"/>
      <c r="R527" s="35"/>
      <c r="S527" s="71"/>
      <c r="T527" s="71"/>
      <c r="U527" s="71"/>
      <c r="V527" s="71"/>
      <c r="W527" s="71"/>
      <c r="X527" s="35"/>
      <c r="Y527" s="35"/>
      <c r="Z527" s="35"/>
      <c r="AA527" s="35"/>
      <c r="AB527" s="35"/>
      <c r="AC527" s="35"/>
      <c r="AD527" s="35"/>
      <c r="AE527" s="35"/>
      <c r="AF527" s="35"/>
      <c r="AG527" s="35"/>
      <c r="AH527" s="35"/>
      <c r="AI527" s="35"/>
      <c r="AJ527" s="35"/>
      <c r="AK527" s="35"/>
      <c r="AL527" s="35"/>
      <c r="AM527" s="35"/>
      <c r="AN527" s="35"/>
      <c r="AO527" s="35"/>
      <c r="AP527" s="35"/>
      <c r="AQ527" s="35"/>
      <c r="AR527" s="35"/>
      <c r="AS527" s="35"/>
      <c r="AT527" s="35"/>
      <c r="AU527" s="35"/>
      <c r="AV527" s="35"/>
      <c r="AW527" s="35"/>
      <c r="AX527" s="35"/>
      <c r="AY527" s="35"/>
      <c r="AZ527" s="35"/>
      <c r="BA527" s="35"/>
      <c r="BB527" s="35"/>
      <c r="BC527" s="35"/>
      <c r="BD527" s="35"/>
      <c r="BE527" s="35"/>
      <c r="BF527" s="35"/>
      <c r="BG527" s="35"/>
      <c r="BH527" s="35"/>
      <c r="BI527" s="35"/>
      <c r="BJ527" s="35"/>
      <c r="BK527" s="35"/>
      <c r="BL527" s="35"/>
      <c r="BM527" s="35"/>
      <c r="BN527" s="35"/>
      <c r="BO527" s="35"/>
      <c r="BP527" s="35"/>
      <c r="BQ527" s="35"/>
    </row>
    <row r="528" spans="2:69" ht="15.75" customHeight="1">
      <c r="B528" s="35"/>
      <c r="C528" s="35"/>
      <c r="D528" s="35"/>
      <c r="E528" s="35"/>
      <c r="F528" s="35"/>
      <c r="G528" s="35"/>
      <c r="H528" s="35"/>
      <c r="I528" s="35"/>
      <c r="J528" s="35"/>
      <c r="K528" s="66"/>
      <c r="L528" s="35"/>
      <c r="M528" s="35"/>
      <c r="N528" s="35"/>
      <c r="O528" s="35"/>
      <c r="P528" s="35"/>
      <c r="Q528" s="35"/>
      <c r="R528" s="35"/>
      <c r="S528" s="71"/>
      <c r="T528" s="71"/>
      <c r="U528" s="71"/>
      <c r="V528" s="71"/>
      <c r="W528" s="71"/>
      <c r="X528" s="35"/>
      <c r="Y528" s="35"/>
      <c r="Z528" s="35"/>
      <c r="AA528" s="35"/>
      <c r="AB528" s="35"/>
      <c r="AC528" s="35"/>
      <c r="AD528" s="35"/>
      <c r="AE528" s="35"/>
      <c r="AF528" s="35"/>
      <c r="AG528" s="35"/>
      <c r="AH528" s="35"/>
      <c r="AI528" s="35"/>
      <c r="AJ528" s="35"/>
      <c r="AK528" s="35"/>
      <c r="AL528" s="35"/>
      <c r="AM528" s="35"/>
      <c r="AN528" s="35"/>
      <c r="AO528" s="35"/>
      <c r="AP528" s="35"/>
      <c r="AQ528" s="35"/>
      <c r="AR528" s="35"/>
      <c r="AS528" s="35"/>
      <c r="AT528" s="35"/>
      <c r="AU528" s="35"/>
      <c r="AV528" s="35"/>
      <c r="AW528" s="35"/>
      <c r="AX528" s="35"/>
      <c r="AY528" s="35"/>
      <c r="AZ528" s="35"/>
      <c r="BA528" s="35"/>
      <c r="BB528" s="35"/>
      <c r="BC528" s="35"/>
      <c r="BD528" s="35"/>
      <c r="BE528" s="35"/>
      <c r="BF528" s="35"/>
      <c r="BG528" s="35"/>
      <c r="BH528" s="35"/>
      <c r="BI528" s="35"/>
      <c r="BJ528" s="35"/>
      <c r="BK528" s="35"/>
      <c r="BL528" s="35"/>
      <c r="BM528" s="35"/>
      <c r="BN528" s="35"/>
      <c r="BO528" s="35"/>
      <c r="BP528" s="35"/>
      <c r="BQ528" s="35"/>
    </row>
    <row r="529" spans="2:69" ht="15.75" customHeight="1">
      <c r="B529" s="35"/>
      <c r="C529" s="35"/>
      <c r="D529" s="35"/>
      <c r="E529" s="35"/>
      <c r="F529" s="35"/>
      <c r="G529" s="35"/>
      <c r="H529" s="35"/>
      <c r="I529" s="35"/>
      <c r="J529" s="35"/>
      <c r="K529" s="66"/>
      <c r="L529" s="35"/>
      <c r="M529" s="35"/>
      <c r="N529" s="35"/>
      <c r="O529" s="35"/>
      <c r="P529" s="35"/>
      <c r="Q529" s="35"/>
      <c r="R529" s="35"/>
      <c r="S529" s="71"/>
      <c r="T529" s="71"/>
      <c r="U529" s="71"/>
      <c r="V529" s="71"/>
      <c r="W529" s="71"/>
      <c r="X529" s="35"/>
      <c r="Y529" s="35"/>
      <c r="Z529" s="35"/>
      <c r="AA529" s="35"/>
      <c r="AB529" s="35"/>
      <c r="AC529" s="35"/>
      <c r="AD529" s="35"/>
      <c r="AE529" s="35"/>
      <c r="AF529" s="35"/>
      <c r="AG529" s="35"/>
      <c r="AH529" s="35"/>
      <c r="AI529" s="35"/>
      <c r="AJ529" s="35"/>
      <c r="AK529" s="35"/>
      <c r="AL529" s="35"/>
      <c r="AM529" s="35"/>
      <c r="AN529" s="35"/>
      <c r="AO529" s="35"/>
      <c r="AP529" s="35"/>
      <c r="AQ529" s="35"/>
      <c r="AR529" s="35"/>
      <c r="AS529" s="35"/>
      <c r="AT529" s="35"/>
      <c r="AU529" s="35"/>
      <c r="AV529" s="35"/>
      <c r="AW529" s="35"/>
      <c r="AX529" s="35"/>
      <c r="AY529" s="35"/>
      <c r="AZ529" s="35"/>
      <c r="BA529" s="35"/>
      <c r="BB529" s="35"/>
      <c r="BC529" s="35"/>
      <c r="BD529" s="35"/>
      <c r="BE529" s="35"/>
      <c r="BF529" s="35"/>
      <c r="BG529" s="35"/>
      <c r="BH529" s="35"/>
      <c r="BI529" s="35"/>
      <c r="BJ529" s="35"/>
      <c r="BK529" s="35"/>
      <c r="BL529" s="35"/>
      <c r="BM529" s="35"/>
      <c r="BN529" s="35"/>
      <c r="BO529" s="35"/>
      <c r="BP529" s="35"/>
      <c r="BQ529" s="35"/>
    </row>
    <row r="530" spans="2:69" ht="15.75" customHeight="1">
      <c r="B530" s="35"/>
      <c r="C530" s="35"/>
      <c r="D530" s="35"/>
      <c r="E530" s="35"/>
      <c r="F530" s="35"/>
      <c r="G530" s="35"/>
      <c r="H530" s="35"/>
      <c r="I530" s="35"/>
      <c r="J530" s="35"/>
      <c r="K530" s="66"/>
      <c r="L530" s="35"/>
      <c r="M530" s="35"/>
      <c r="N530" s="35"/>
      <c r="O530" s="35"/>
      <c r="P530" s="35"/>
      <c r="Q530" s="35"/>
      <c r="R530" s="35"/>
      <c r="S530" s="71"/>
      <c r="T530" s="71"/>
      <c r="U530" s="71"/>
      <c r="V530" s="71"/>
      <c r="W530" s="71"/>
      <c r="X530" s="35"/>
      <c r="Y530" s="35"/>
      <c r="Z530" s="35"/>
      <c r="AA530" s="35"/>
      <c r="AB530" s="35"/>
      <c r="AC530" s="35"/>
      <c r="AD530" s="35"/>
      <c r="AE530" s="35"/>
      <c r="AF530" s="35"/>
      <c r="AG530" s="35"/>
      <c r="AH530" s="35"/>
      <c r="AI530" s="35"/>
      <c r="AJ530" s="35"/>
      <c r="AK530" s="35"/>
      <c r="AL530" s="35"/>
      <c r="AM530" s="35"/>
      <c r="AN530" s="35"/>
      <c r="AO530" s="35"/>
      <c r="AP530" s="35"/>
      <c r="AQ530" s="35"/>
      <c r="AR530" s="35"/>
      <c r="AS530" s="35"/>
      <c r="AT530" s="35"/>
      <c r="AU530" s="35"/>
      <c r="AV530" s="35"/>
      <c r="AW530" s="35"/>
      <c r="AX530" s="35"/>
      <c r="AY530" s="35"/>
      <c r="AZ530" s="35"/>
      <c r="BA530" s="35"/>
      <c r="BB530" s="35"/>
      <c r="BC530" s="35"/>
      <c r="BD530" s="35"/>
      <c r="BE530" s="35"/>
      <c r="BF530" s="35"/>
      <c r="BG530" s="35"/>
      <c r="BH530" s="35"/>
      <c r="BI530" s="35"/>
      <c r="BJ530" s="35"/>
      <c r="BK530" s="35"/>
      <c r="BL530" s="35"/>
      <c r="BM530" s="35"/>
      <c r="BN530" s="35"/>
      <c r="BO530" s="35"/>
      <c r="BP530" s="35"/>
      <c r="BQ530" s="35"/>
    </row>
    <row r="531" spans="2:69" ht="15.75" customHeight="1">
      <c r="B531" s="35"/>
      <c r="C531" s="35"/>
      <c r="D531" s="35"/>
      <c r="E531" s="35"/>
      <c r="F531" s="35"/>
      <c r="G531" s="35"/>
      <c r="H531" s="35"/>
      <c r="I531" s="35"/>
      <c r="J531" s="35"/>
      <c r="K531" s="66"/>
      <c r="L531" s="35"/>
      <c r="M531" s="35"/>
      <c r="N531" s="35"/>
      <c r="O531" s="35"/>
      <c r="P531" s="35"/>
      <c r="Q531" s="35"/>
      <c r="R531" s="35"/>
      <c r="S531" s="71"/>
      <c r="T531" s="71"/>
      <c r="U531" s="71"/>
      <c r="V531" s="71"/>
      <c r="W531" s="71"/>
      <c r="X531" s="35"/>
      <c r="Y531" s="35"/>
      <c r="Z531" s="35"/>
      <c r="AA531" s="35"/>
      <c r="AB531" s="35"/>
      <c r="AC531" s="35"/>
      <c r="AD531" s="35"/>
      <c r="AE531" s="35"/>
      <c r="AF531" s="35"/>
      <c r="AG531" s="35"/>
      <c r="AH531" s="35"/>
      <c r="AI531" s="35"/>
      <c r="AJ531" s="35"/>
      <c r="AK531" s="35"/>
      <c r="AL531" s="35"/>
      <c r="AM531" s="35"/>
      <c r="AN531" s="35"/>
      <c r="AO531" s="35"/>
      <c r="AP531" s="35"/>
      <c r="AQ531" s="35"/>
      <c r="AR531" s="35"/>
      <c r="AS531" s="35"/>
      <c r="AT531" s="35"/>
      <c r="AU531" s="35"/>
      <c r="AV531" s="35"/>
      <c r="AW531" s="35"/>
      <c r="AX531" s="35"/>
      <c r="AY531" s="35"/>
      <c r="AZ531" s="35"/>
      <c r="BA531" s="35"/>
      <c r="BB531" s="35"/>
      <c r="BC531" s="35"/>
      <c r="BD531" s="35"/>
      <c r="BE531" s="35"/>
      <c r="BF531" s="35"/>
      <c r="BG531" s="35"/>
      <c r="BH531" s="35"/>
      <c r="BI531" s="35"/>
      <c r="BJ531" s="35"/>
      <c r="BK531" s="35"/>
      <c r="BL531" s="35"/>
      <c r="BM531" s="35"/>
      <c r="BN531" s="35"/>
      <c r="BO531" s="35"/>
      <c r="BP531" s="35"/>
      <c r="BQ531" s="35"/>
    </row>
    <row r="532" spans="2:69" ht="15.75" customHeight="1">
      <c r="B532" s="35"/>
      <c r="C532" s="35"/>
      <c r="D532" s="35"/>
      <c r="E532" s="35"/>
      <c r="F532" s="35"/>
      <c r="G532" s="35"/>
      <c r="H532" s="35"/>
      <c r="I532" s="35"/>
      <c r="J532" s="35"/>
      <c r="K532" s="66"/>
      <c r="L532" s="35"/>
      <c r="M532" s="35"/>
      <c r="N532" s="35"/>
      <c r="O532" s="35"/>
      <c r="P532" s="35"/>
      <c r="Q532" s="35"/>
      <c r="R532" s="35"/>
      <c r="S532" s="71"/>
      <c r="T532" s="71"/>
      <c r="U532" s="71"/>
      <c r="V532" s="71"/>
      <c r="W532" s="71"/>
      <c r="X532" s="35"/>
      <c r="Y532" s="35"/>
      <c r="Z532" s="35"/>
      <c r="AA532" s="35"/>
      <c r="AB532" s="35"/>
      <c r="AC532" s="35"/>
      <c r="AD532" s="35"/>
      <c r="AE532" s="35"/>
      <c r="AF532" s="35"/>
      <c r="AG532" s="35"/>
      <c r="AH532" s="35"/>
      <c r="AI532" s="35"/>
      <c r="AJ532" s="35"/>
      <c r="AK532" s="35"/>
      <c r="AL532" s="35"/>
      <c r="AM532" s="35"/>
      <c r="AN532" s="35"/>
      <c r="AO532" s="35"/>
      <c r="AP532" s="35"/>
      <c r="AQ532" s="35"/>
      <c r="AR532" s="35"/>
      <c r="AS532" s="35"/>
      <c r="AT532" s="35"/>
      <c r="AU532" s="35"/>
      <c r="AV532" s="35"/>
      <c r="AW532" s="35"/>
      <c r="AX532" s="35"/>
      <c r="AY532" s="35"/>
      <c r="AZ532" s="35"/>
      <c r="BA532" s="35"/>
      <c r="BB532" s="35"/>
      <c r="BC532" s="35"/>
      <c r="BD532" s="35"/>
      <c r="BE532" s="35"/>
      <c r="BF532" s="35"/>
      <c r="BG532" s="35"/>
      <c r="BH532" s="35"/>
      <c r="BI532" s="35"/>
      <c r="BJ532" s="35"/>
      <c r="BK532" s="35"/>
      <c r="BL532" s="35"/>
      <c r="BM532" s="35"/>
      <c r="BN532" s="35"/>
      <c r="BO532" s="35"/>
      <c r="BP532" s="35"/>
      <c r="BQ532" s="35"/>
    </row>
    <row r="533" spans="2:69" ht="15.75" customHeight="1">
      <c r="B533" s="35"/>
      <c r="C533" s="35"/>
      <c r="D533" s="35"/>
      <c r="E533" s="35"/>
      <c r="F533" s="35"/>
      <c r="G533" s="35"/>
      <c r="H533" s="35"/>
      <c r="I533" s="35"/>
      <c r="J533" s="35"/>
      <c r="K533" s="66"/>
      <c r="L533" s="35"/>
      <c r="M533" s="35"/>
      <c r="N533" s="35"/>
      <c r="O533" s="35"/>
      <c r="P533" s="35"/>
      <c r="Q533" s="35"/>
      <c r="R533" s="35"/>
      <c r="S533" s="71"/>
      <c r="T533" s="71"/>
      <c r="U533" s="71"/>
      <c r="V533" s="71"/>
      <c r="W533" s="71"/>
      <c r="X533" s="35"/>
      <c r="Y533" s="35"/>
      <c r="Z533" s="35"/>
      <c r="AA533" s="35"/>
      <c r="AB533" s="35"/>
      <c r="AC533" s="35"/>
      <c r="AD533" s="35"/>
      <c r="AE533" s="35"/>
      <c r="AF533" s="35"/>
      <c r="AG533" s="35"/>
      <c r="AH533" s="35"/>
      <c r="AI533" s="35"/>
      <c r="AJ533" s="35"/>
      <c r="AK533" s="35"/>
      <c r="AL533" s="35"/>
      <c r="AM533" s="35"/>
      <c r="AN533" s="35"/>
      <c r="AO533" s="35"/>
      <c r="AP533" s="35"/>
      <c r="AQ533" s="35"/>
      <c r="AR533" s="35"/>
      <c r="AS533" s="35"/>
      <c r="AT533" s="35"/>
      <c r="AU533" s="35"/>
      <c r="AV533" s="35"/>
      <c r="AW533" s="35"/>
      <c r="AX533" s="35"/>
      <c r="AY533" s="35"/>
      <c r="AZ533" s="35"/>
      <c r="BA533" s="35"/>
      <c r="BB533" s="35"/>
      <c r="BC533" s="35"/>
      <c r="BD533" s="35"/>
      <c r="BE533" s="35"/>
      <c r="BF533" s="35"/>
      <c r="BG533" s="35"/>
      <c r="BH533" s="35"/>
      <c r="BI533" s="35"/>
      <c r="BJ533" s="35"/>
      <c r="BK533" s="35"/>
      <c r="BL533" s="35"/>
      <c r="BM533" s="35"/>
      <c r="BN533" s="35"/>
      <c r="BO533" s="35"/>
      <c r="BP533" s="35"/>
      <c r="BQ533" s="35"/>
    </row>
    <row r="534" spans="2:69" ht="15.75" customHeight="1">
      <c r="B534" s="35"/>
      <c r="C534" s="35"/>
      <c r="D534" s="35"/>
      <c r="E534" s="35"/>
      <c r="F534" s="35"/>
      <c r="G534" s="35"/>
      <c r="H534" s="35"/>
      <c r="I534" s="35"/>
      <c r="J534" s="35"/>
      <c r="K534" s="66"/>
      <c r="L534" s="35"/>
      <c r="M534" s="35"/>
      <c r="N534" s="35"/>
      <c r="O534" s="35"/>
      <c r="P534" s="35"/>
      <c r="Q534" s="35"/>
      <c r="R534" s="35"/>
      <c r="S534" s="71"/>
      <c r="T534" s="71"/>
      <c r="U534" s="71"/>
      <c r="V534" s="71"/>
      <c r="W534" s="71"/>
      <c r="X534" s="35"/>
      <c r="Y534" s="35"/>
      <c r="Z534" s="35"/>
      <c r="AA534" s="35"/>
      <c r="AB534" s="35"/>
      <c r="AC534" s="35"/>
      <c r="AD534" s="35"/>
      <c r="AE534" s="35"/>
      <c r="AF534" s="35"/>
      <c r="AG534" s="35"/>
      <c r="AH534" s="35"/>
      <c r="AI534" s="35"/>
      <c r="AJ534" s="35"/>
      <c r="AK534" s="35"/>
      <c r="AL534" s="35"/>
      <c r="AM534" s="35"/>
      <c r="AN534" s="35"/>
      <c r="AO534" s="35"/>
      <c r="AP534" s="35"/>
      <c r="AQ534" s="35"/>
      <c r="AR534" s="35"/>
      <c r="AS534" s="35"/>
      <c r="AT534" s="35"/>
      <c r="AU534" s="35"/>
      <c r="AV534" s="35"/>
      <c r="AW534" s="35"/>
      <c r="AX534" s="35"/>
      <c r="AY534" s="35"/>
      <c r="AZ534" s="35"/>
      <c r="BA534" s="35"/>
      <c r="BB534" s="35"/>
      <c r="BC534" s="35"/>
      <c r="BD534" s="35"/>
      <c r="BE534" s="35"/>
      <c r="BF534" s="35"/>
      <c r="BG534" s="35"/>
      <c r="BH534" s="35"/>
      <c r="BI534" s="35"/>
      <c r="BJ534" s="35"/>
      <c r="BK534" s="35"/>
      <c r="BL534" s="35"/>
      <c r="BM534" s="35"/>
      <c r="BN534" s="35"/>
      <c r="BO534" s="35"/>
      <c r="BP534" s="35"/>
      <c r="BQ534" s="35"/>
    </row>
    <row r="535" spans="2:69" ht="15.75" customHeight="1">
      <c r="B535" s="35"/>
      <c r="C535" s="35"/>
      <c r="D535" s="35"/>
      <c r="E535" s="35"/>
      <c r="F535" s="35"/>
      <c r="G535" s="35"/>
      <c r="H535" s="35"/>
      <c r="I535" s="35"/>
      <c r="J535" s="35"/>
      <c r="K535" s="66"/>
      <c r="L535" s="35"/>
      <c r="M535" s="35"/>
      <c r="N535" s="35"/>
      <c r="O535" s="35"/>
      <c r="P535" s="35"/>
      <c r="Q535" s="35"/>
      <c r="R535" s="35"/>
      <c r="S535" s="71"/>
      <c r="T535" s="71"/>
      <c r="U535" s="71"/>
      <c r="V535" s="71"/>
      <c r="W535" s="71"/>
      <c r="X535" s="35"/>
      <c r="Y535" s="35"/>
      <c r="Z535" s="35"/>
      <c r="AA535" s="35"/>
      <c r="AB535" s="35"/>
      <c r="AC535" s="35"/>
      <c r="AD535" s="35"/>
      <c r="AE535" s="35"/>
      <c r="AF535" s="35"/>
      <c r="AG535" s="35"/>
      <c r="AH535" s="35"/>
      <c r="AI535" s="35"/>
      <c r="AJ535" s="35"/>
      <c r="AK535" s="35"/>
      <c r="AL535" s="35"/>
      <c r="AM535" s="35"/>
      <c r="AN535" s="35"/>
      <c r="AO535" s="35"/>
      <c r="AP535" s="35"/>
      <c r="AQ535" s="35"/>
      <c r="AR535" s="35"/>
      <c r="AS535" s="35"/>
      <c r="AT535" s="35"/>
      <c r="AU535" s="35"/>
      <c r="AV535" s="35"/>
      <c r="AW535" s="35"/>
      <c r="AX535" s="35"/>
      <c r="AY535" s="35"/>
      <c r="AZ535" s="35"/>
      <c r="BA535" s="35"/>
      <c r="BB535" s="35"/>
      <c r="BC535" s="35"/>
      <c r="BD535" s="35"/>
      <c r="BE535" s="35"/>
      <c r="BF535" s="35"/>
      <c r="BG535" s="35"/>
      <c r="BH535" s="35"/>
      <c r="BI535" s="35"/>
      <c r="BJ535" s="35"/>
      <c r="BK535" s="35"/>
      <c r="BL535" s="35"/>
      <c r="BM535" s="35"/>
      <c r="BN535" s="35"/>
      <c r="BO535" s="35"/>
      <c r="BP535" s="35"/>
      <c r="BQ535" s="35"/>
    </row>
    <row r="536" spans="2:69" ht="15.75" customHeight="1">
      <c r="B536" s="35"/>
      <c r="C536" s="35"/>
      <c r="D536" s="35"/>
      <c r="E536" s="35"/>
      <c r="F536" s="35"/>
      <c r="G536" s="35"/>
      <c r="H536" s="35"/>
      <c r="I536" s="35"/>
      <c r="J536" s="35"/>
      <c r="K536" s="66"/>
      <c r="L536" s="35"/>
      <c r="M536" s="35"/>
      <c r="N536" s="35"/>
      <c r="O536" s="35"/>
      <c r="P536" s="35"/>
      <c r="Q536" s="35"/>
      <c r="R536" s="35"/>
      <c r="S536" s="71"/>
      <c r="T536" s="71"/>
      <c r="U536" s="71"/>
      <c r="V536" s="71"/>
      <c r="W536" s="71"/>
      <c r="X536" s="35"/>
      <c r="Y536" s="35"/>
      <c r="Z536" s="35"/>
      <c r="AA536" s="35"/>
      <c r="AB536" s="35"/>
      <c r="AC536" s="35"/>
      <c r="AD536" s="35"/>
      <c r="AE536" s="35"/>
      <c r="AF536" s="35"/>
      <c r="AG536" s="35"/>
      <c r="AH536" s="35"/>
      <c r="AI536" s="35"/>
      <c r="AJ536" s="35"/>
      <c r="AK536" s="35"/>
      <c r="AL536" s="35"/>
      <c r="AM536" s="35"/>
      <c r="AN536" s="35"/>
      <c r="AO536" s="35"/>
      <c r="AP536" s="35"/>
      <c r="AQ536" s="35"/>
      <c r="AR536" s="35"/>
      <c r="AS536" s="35"/>
      <c r="AT536" s="35"/>
      <c r="AU536" s="35"/>
      <c r="AV536" s="35"/>
      <c r="AW536" s="35"/>
      <c r="AX536" s="35"/>
      <c r="AY536" s="35"/>
      <c r="AZ536" s="35"/>
      <c r="BA536" s="35"/>
      <c r="BB536" s="35"/>
      <c r="BC536" s="35"/>
      <c r="BD536" s="35"/>
      <c r="BE536" s="35"/>
      <c r="BF536" s="35"/>
      <c r="BG536" s="35"/>
      <c r="BH536" s="35"/>
      <c r="BI536" s="35"/>
      <c r="BJ536" s="35"/>
      <c r="BK536" s="35"/>
      <c r="BL536" s="35"/>
      <c r="BM536" s="35"/>
      <c r="BN536" s="35"/>
      <c r="BO536" s="35"/>
      <c r="BP536" s="35"/>
      <c r="BQ536" s="35"/>
    </row>
    <row r="537" spans="2:69" ht="15.75" customHeight="1">
      <c r="B537" s="35"/>
      <c r="C537" s="35"/>
      <c r="D537" s="35"/>
      <c r="E537" s="35"/>
      <c r="F537" s="35"/>
      <c r="G537" s="35"/>
      <c r="H537" s="35"/>
      <c r="I537" s="35"/>
      <c r="J537" s="35"/>
      <c r="K537" s="66"/>
      <c r="L537" s="35"/>
      <c r="M537" s="35"/>
      <c r="N537" s="35"/>
      <c r="O537" s="35"/>
      <c r="P537" s="35"/>
      <c r="Q537" s="35"/>
      <c r="R537" s="35"/>
      <c r="S537" s="71"/>
      <c r="T537" s="71"/>
      <c r="U537" s="71"/>
      <c r="V537" s="71"/>
      <c r="W537" s="71"/>
      <c r="X537" s="35"/>
      <c r="Y537" s="35"/>
      <c r="Z537" s="35"/>
      <c r="AA537" s="35"/>
      <c r="AB537" s="35"/>
      <c r="AC537" s="35"/>
      <c r="AD537" s="35"/>
      <c r="AE537" s="35"/>
      <c r="AF537" s="35"/>
      <c r="AG537" s="35"/>
      <c r="AH537" s="35"/>
      <c r="AI537" s="35"/>
      <c r="AJ537" s="35"/>
      <c r="AK537" s="35"/>
      <c r="AL537" s="35"/>
      <c r="AM537" s="35"/>
      <c r="AN537" s="35"/>
      <c r="AO537" s="35"/>
      <c r="AP537" s="35"/>
      <c r="AQ537" s="35"/>
      <c r="AR537" s="35"/>
      <c r="AS537" s="35"/>
      <c r="AT537" s="35"/>
      <c r="AU537" s="35"/>
      <c r="AV537" s="35"/>
      <c r="AW537" s="35"/>
      <c r="AX537" s="35"/>
      <c r="AY537" s="35"/>
      <c r="AZ537" s="35"/>
      <c r="BA537" s="35"/>
      <c r="BB537" s="35"/>
      <c r="BC537" s="35"/>
      <c r="BD537" s="35"/>
      <c r="BE537" s="35"/>
      <c r="BF537" s="35"/>
      <c r="BG537" s="35"/>
      <c r="BH537" s="35"/>
      <c r="BI537" s="35"/>
      <c r="BJ537" s="35"/>
      <c r="BK537" s="35"/>
      <c r="BL537" s="35"/>
      <c r="BM537" s="35"/>
      <c r="BN537" s="35"/>
      <c r="BO537" s="35"/>
      <c r="BP537" s="35"/>
      <c r="BQ537" s="35"/>
    </row>
    <row r="538" spans="2:69" ht="15.75" customHeight="1">
      <c r="B538" s="35"/>
      <c r="C538" s="35"/>
      <c r="D538" s="35"/>
      <c r="E538" s="35"/>
      <c r="F538" s="35"/>
      <c r="G538" s="35"/>
      <c r="H538" s="35"/>
      <c r="I538" s="35"/>
      <c r="J538" s="35"/>
      <c r="K538" s="66"/>
      <c r="L538" s="35"/>
      <c r="M538" s="35"/>
      <c r="N538" s="35"/>
      <c r="O538" s="35"/>
      <c r="P538" s="35"/>
      <c r="Q538" s="35"/>
      <c r="R538" s="35"/>
      <c r="S538" s="71"/>
      <c r="T538" s="71"/>
      <c r="U538" s="71"/>
      <c r="V538" s="71"/>
      <c r="W538" s="71"/>
      <c r="X538" s="35"/>
      <c r="Y538" s="35"/>
      <c r="Z538" s="35"/>
      <c r="AA538" s="35"/>
      <c r="AB538" s="35"/>
      <c r="AC538" s="35"/>
      <c r="AD538" s="35"/>
      <c r="AE538" s="35"/>
      <c r="AF538" s="35"/>
      <c r="AG538" s="35"/>
      <c r="AH538" s="35"/>
      <c r="AI538" s="35"/>
      <c r="AJ538" s="35"/>
      <c r="AK538" s="35"/>
      <c r="AL538" s="35"/>
      <c r="AM538" s="35"/>
      <c r="AN538" s="35"/>
      <c r="AO538" s="35"/>
      <c r="AP538" s="35"/>
      <c r="AQ538" s="35"/>
      <c r="AR538" s="35"/>
      <c r="AS538" s="35"/>
      <c r="AT538" s="35"/>
      <c r="AU538" s="35"/>
      <c r="AV538" s="35"/>
      <c r="AW538" s="35"/>
      <c r="AX538" s="35"/>
      <c r="AY538" s="35"/>
      <c r="AZ538" s="35"/>
      <c r="BA538" s="35"/>
      <c r="BB538" s="35"/>
      <c r="BC538" s="35"/>
      <c r="BD538" s="35"/>
      <c r="BE538" s="35"/>
      <c r="BF538" s="35"/>
      <c r="BG538" s="35"/>
      <c r="BH538" s="35"/>
      <c r="BI538" s="35"/>
      <c r="BJ538" s="35"/>
      <c r="BK538" s="35"/>
      <c r="BL538" s="35"/>
      <c r="BM538" s="35"/>
      <c r="BN538" s="35"/>
      <c r="BO538" s="35"/>
      <c r="BP538" s="35"/>
      <c r="BQ538" s="35"/>
    </row>
    <row r="539" spans="2:69" ht="15.75" customHeight="1">
      <c r="B539" s="35"/>
      <c r="C539" s="35"/>
      <c r="D539" s="35"/>
      <c r="E539" s="35"/>
      <c r="F539" s="35"/>
      <c r="G539" s="35"/>
      <c r="H539" s="35"/>
      <c r="I539" s="35"/>
      <c r="J539" s="35"/>
      <c r="K539" s="66"/>
      <c r="L539" s="35"/>
      <c r="M539" s="35"/>
      <c r="N539" s="35"/>
      <c r="O539" s="35"/>
      <c r="P539" s="35"/>
      <c r="Q539" s="35"/>
      <c r="R539" s="35"/>
      <c r="S539" s="71"/>
      <c r="T539" s="71"/>
      <c r="U539" s="71"/>
      <c r="V539" s="71"/>
      <c r="W539" s="71"/>
      <c r="X539" s="35"/>
      <c r="Y539" s="35"/>
      <c r="Z539" s="35"/>
      <c r="AA539" s="35"/>
      <c r="AB539" s="35"/>
      <c r="AC539" s="35"/>
      <c r="AD539" s="35"/>
      <c r="AE539" s="35"/>
      <c r="AF539" s="35"/>
      <c r="AG539" s="35"/>
      <c r="AH539" s="35"/>
      <c r="AI539" s="35"/>
      <c r="AJ539" s="35"/>
      <c r="AK539" s="35"/>
      <c r="AL539" s="35"/>
      <c r="AM539" s="35"/>
      <c r="AN539" s="35"/>
      <c r="AO539" s="35"/>
      <c r="AP539" s="35"/>
      <c r="AQ539" s="35"/>
      <c r="AR539" s="35"/>
      <c r="AS539" s="35"/>
      <c r="AT539" s="35"/>
      <c r="AU539" s="35"/>
      <c r="AV539" s="35"/>
      <c r="AW539" s="35"/>
      <c r="AX539" s="35"/>
      <c r="AY539" s="35"/>
      <c r="AZ539" s="35"/>
      <c r="BA539" s="35"/>
      <c r="BB539" s="35"/>
      <c r="BC539" s="35"/>
      <c r="BD539" s="35"/>
      <c r="BE539" s="35"/>
      <c r="BF539" s="35"/>
      <c r="BG539" s="35"/>
      <c r="BH539" s="35"/>
      <c r="BI539" s="35"/>
      <c r="BJ539" s="35"/>
      <c r="BK539" s="35"/>
      <c r="BL539" s="35"/>
      <c r="BM539" s="35"/>
      <c r="BN539" s="35"/>
      <c r="BO539" s="35"/>
      <c r="BP539" s="35"/>
      <c r="BQ539" s="35"/>
    </row>
    <row r="540" spans="2:69" ht="15.75" customHeight="1">
      <c r="B540" s="35"/>
      <c r="C540" s="35"/>
      <c r="D540" s="35"/>
      <c r="E540" s="35"/>
      <c r="F540" s="35"/>
      <c r="G540" s="35"/>
      <c r="H540" s="35"/>
      <c r="I540" s="35"/>
      <c r="J540" s="35"/>
      <c r="K540" s="66"/>
      <c r="L540" s="35"/>
      <c r="M540" s="35"/>
      <c r="N540" s="35"/>
      <c r="O540" s="35"/>
      <c r="P540" s="35"/>
      <c r="Q540" s="35"/>
      <c r="R540" s="35"/>
      <c r="S540" s="71"/>
      <c r="T540" s="71"/>
      <c r="U540" s="71"/>
      <c r="V540" s="71"/>
      <c r="W540" s="71"/>
      <c r="X540" s="35"/>
      <c r="Y540" s="35"/>
      <c r="Z540" s="35"/>
      <c r="AA540" s="35"/>
      <c r="AB540" s="35"/>
      <c r="AC540" s="35"/>
      <c r="AD540" s="35"/>
      <c r="AE540" s="35"/>
      <c r="AF540" s="35"/>
      <c r="AG540" s="35"/>
      <c r="AH540" s="35"/>
      <c r="AI540" s="35"/>
      <c r="AJ540" s="35"/>
      <c r="AK540" s="35"/>
      <c r="AL540" s="35"/>
      <c r="AM540" s="35"/>
      <c r="AN540" s="35"/>
      <c r="AO540" s="35"/>
      <c r="AP540" s="35"/>
      <c r="AQ540" s="35"/>
      <c r="AR540" s="35"/>
      <c r="AS540" s="35"/>
      <c r="AT540" s="35"/>
      <c r="AU540" s="35"/>
      <c r="AV540" s="35"/>
      <c r="AW540" s="35"/>
      <c r="AX540" s="35"/>
      <c r="AY540" s="35"/>
      <c r="AZ540" s="35"/>
      <c r="BA540" s="35"/>
      <c r="BB540" s="35"/>
      <c r="BC540" s="35"/>
      <c r="BD540" s="35"/>
      <c r="BE540" s="35"/>
      <c r="BF540" s="35"/>
      <c r="BG540" s="35"/>
      <c r="BH540" s="35"/>
      <c r="BI540" s="35"/>
      <c r="BJ540" s="35"/>
      <c r="BK540" s="35"/>
      <c r="BL540" s="35"/>
      <c r="BM540" s="35"/>
      <c r="BN540" s="35"/>
      <c r="BO540" s="35"/>
      <c r="BP540" s="35"/>
      <c r="BQ540" s="35"/>
    </row>
    <row r="541" spans="2:69" ht="15.75" customHeight="1">
      <c r="B541" s="35"/>
      <c r="C541" s="35"/>
      <c r="D541" s="35"/>
      <c r="E541" s="35"/>
      <c r="F541" s="35"/>
      <c r="G541" s="35"/>
      <c r="H541" s="35"/>
      <c r="I541" s="35"/>
      <c r="J541" s="35"/>
      <c r="K541" s="66"/>
      <c r="L541" s="35"/>
      <c r="M541" s="35"/>
      <c r="N541" s="35"/>
      <c r="O541" s="35"/>
      <c r="P541" s="35"/>
      <c r="Q541" s="35"/>
      <c r="R541" s="35"/>
      <c r="S541" s="71"/>
      <c r="T541" s="71"/>
      <c r="U541" s="71"/>
      <c r="V541" s="71"/>
      <c r="W541" s="71"/>
      <c r="X541" s="35"/>
      <c r="Y541" s="35"/>
      <c r="Z541" s="35"/>
      <c r="AA541" s="35"/>
      <c r="AB541" s="35"/>
      <c r="AC541" s="35"/>
      <c r="AD541" s="35"/>
      <c r="AE541" s="35"/>
      <c r="AF541" s="35"/>
      <c r="AG541" s="35"/>
      <c r="AH541" s="35"/>
      <c r="AI541" s="35"/>
      <c r="AJ541" s="35"/>
      <c r="AK541" s="35"/>
      <c r="AL541" s="35"/>
      <c r="AM541" s="35"/>
      <c r="AN541" s="35"/>
      <c r="AO541" s="35"/>
      <c r="AP541" s="35"/>
      <c r="AQ541" s="35"/>
      <c r="AR541" s="35"/>
      <c r="AS541" s="35"/>
      <c r="AT541" s="35"/>
      <c r="AU541" s="35"/>
      <c r="AV541" s="35"/>
      <c r="AW541" s="35"/>
      <c r="AX541" s="35"/>
      <c r="AY541" s="35"/>
      <c r="AZ541" s="35"/>
      <c r="BA541" s="35"/>
      <c r="BB541" s="35"/>
      <c r="BC541" s="35"/>
      <c r="BD541" s="35"/>
      <c r="BE541" s="35"/>
      <c r="BF541" s="35"/>
      <c r="BG541" s="35"/>
      <c r="BH541" s="35"/>
      <c r="BI541" s="35"/>
      <c r="BJ541" s="35"/>
      <c r="BK541" s="35"/>
      <c r="BL541" s="35"/>
      <c r="BM541" s="35"/>
      <c r="BN541" s="35"/>
      <c r="BO541" s="35"/>
      <c r="BP541" s="35"/>
      <c r="BQ541" s="35"/>
    </row>
    <row r="542" spans="2:69" ht="15.75" customHeight="1">
      <c r="B542" s="35"/>
      <c r="C542" s="35"/>
      <c r="D542" s="35"/>
      <c r="E542" s="35"/>
      <c r="F542" s="35"/>
      <c r="G542" s="35"/>
      <c r="H542" s="35"/>
      <c r="I542" s="35"/>
      <c r="J542" s="35"/>
      <c r="K542" s="66"/>
      <c r="L542" s="35"/>
      <c r="M542" s="35"/>
      <c r="N542" s="35"/>
      <c r="O542" s="35"/>
      <c r="P542" s="35"/>
      <c r="Q542" s="35"/>
      <c r="R542" s="35"/>
      <c r="S542" s="71"/>
      <c r="T542" s="71"/>
      <c r="U542" s="71"/>
      <c r="V542" s="71"/>
      <c r="W542" s="71"/>
      <c r="X542" s="35"/>
      <c r="Y542" s="35"/>
      <c r="Z542" s="35"/>
      <c r="AA542" s="35"/>
      <c r="AB542" s="35"/>
      <c r="AC542" s="35"/>
      <c r="AD542" s="35"/>
      <c r="AE542" s="35"/>
      <c r="AF542" s="35"/>
      <c r="AG542" s="35"/>
      <c r="AH542" s="35"/>
      <c r="AI542" s="35"/>
      <c r="AJ542" s="35"/>
      <c r="AK542" s="35"/>
      <c r="AL542" s="35"/>
      <c r="AM542" s="35"/>
      <c r="AN542" s="35"/>
      <c r="AO542" s="35"/>
      <c r="AP542" s="35"/>
      <c r="AQ542" s="35"/>
      <c r="AR542" s="35"/>
      <c r="AS542" s="35"/>
      <c r="AT542" s="35"/>
      <c r="AU542" s="35"/>
      <c r="AV542" s="35"/>
      <c r="AW542" s="35"/>
      <c r="AX542" s="35"/>
      <c r="AY542" s="35"/>
      <c r="AZ542" s="35"/>
      <c r="BA542" s="35"/>
      <c r="BB542" s="35"/>
      <c r="BC542" s="35"/>
      <c r="BD542" s="35"/>
      <c r="BE542" s="35"/>
      <c r="BF542" s="35"/>
      <c r="BG542" s="35"/>
      <c r="BH542" s="35"/>
      <c r="BI542" s="35"/>
      <c r="BJ542" s="35"/>
      <c r="BK542" s="35"/>
      <c r="BL542" s="35"/>
      <c r="BM542" s="35"/>
      <c r="BN542" s="35"/>
      <c r="BO542" s="35"/>
      <c r="BP542" s="35"/>
      <c r="BQ542" s="35"/>
    </row>
    <row r="543" spans="2:69" ht="15.75" customHeight="1">
      <c r="B543" s="35"/>
      <c r="C543" s="35"/>
      <c r="D543" s="35"/>
      <c r="E543" s="35"/>
      <c r="F543" s="35"/>
      <c r="G543" s="35"/>
      <c r="H543" s="35"/>
      <c r="I543" s="35"/>
      <c r="J543" s="35"/>
      <c r="K543" s="66"/>
      <c r="L543" s="35"/>
      <c r="M543" s="35"/>
      <c r="N543" s="35"/>
      <c r="O543" s="35"/>
      <c r="P543" s="35"/>
      <c r="Q543" s="35"/>
      <c r="R543" s="35"/>
      <c r="S543" s="71"/>
      <c r="T543" s="71"/>
      <c r="U543" s="71"/>
      <c r="V543" s="71"/>
      <c r="W543" s="71"/>
      <c r="X543" s="35"/>
      <c r="Y543" s="35"/>
      <c r="Z543" s="35"/>
      <c r="AA543" s="35"/>
      <c r="AB543" s="35"/>
      <c r="AC543" s="35"/>
      <c r="AD543" s="35"/>
      <c r="AE543" s="35"/>
      <c r="AF543" s="35"/>
      <c r="AG543" s="35"/>
      <c r="AH543" s="35"/>
      <c r="AI543" s="35"/>
      <c r="AJ543" s="35"/>
      <c r="AK543" s="35"/>
      <c r="AL543" s="35"/>
      <c r="AM543" s="35"/>
      <c r="AN543" s="35"/>
      <c r="AO543" s="35"/>
      <c r="AP543" s="35"/>
      <c r="AQ543" s="35"/>
      <c r="AR543" s="35"/>
      <c r="AS543" s="35"/>
      <c r="AT543" s="35"/>
      <c r="AU543" s="35"/>
      <c r="AV543" s="35"/>
      <c r="AW543" s="35"/>
      <c r="AX543" s="35"/>
      <c r="AY543" s="35"/>
      <c r="AZ543" s="35"/>
      <c r="BA543" s="35"/>
      <c r="BB543" s="35"/>
      <c r="BC543" s="35"/>
      <c r="BD543" s="35"/>
      <c r="BE543" s="35"/>
      <c r="BF543" s="35"/>
      <c r="BG543" s="35"/>
      <c r="BH543" s="35"/>
      <c r="BI543" s="35"/>
      <c r="BJ543" s="35"/>
      <c r="BK543" s="35"/>
      <c r="BL543" s="35"/>
      <c r="BM543" s="35"/>
      <c r="BN543" s="35"/>
      <c r="BO543" s="35"/>
      <c r="BP543" s="35"/>
      <c r="BQ543" s="35"/>
    </row>
    <row r="544" spans="2:69" ht="15.75" customHeight="1">
      <c r="B544" s="35"/>
      <c r="C544" s="35"/>
      <c r="D544" s="35"/>
      <c r="E544" s="35"/>
      <c r="F544" s="35"/>
      <c r="G544" s="35"/>
      <c r="H544" s="35"/>
      <c r="I544" s="35"/>
      <c r="J544" s="35"/>
      <c r="K544" s="66"/>
      <c r="L544" s="35"/>
      <c r="M544" s="35"/>
      <c r="N544" s="35"/>
      <c r="O544" s="35"/>
      <c r="P544" s="35"/>
      <c r="Q544" s="35"/>
      <c r="R544" s="35"/>
      <c r="S544" s="71"/>
      <c r="T544" s="71"/>
      <c r="U544" s="71"/>
      <c r="V544" s="71"/>
      <c r="W544" s="71"/>
      <c r="X544" s="35"/>
      <c r="Y544" s="35"/>
      <c r="Z544" s="35"/>
      <c r="AA544" s="35"/>
      <c r="AB544" s="35"/>
      <c r="AC544" s="35"/>
      <c r="AD544" s="35"/>
      <c r="AE544" s="35"/>
      <c r="AF544" s="35"/>
      <c r="AG544" s="35"/>
      <c r="AH544" s="35"/>
      <c r="AI544" s="35"/>
      <c r="AJ544" s="35"/>
      <c r="AK544" s="35"/>
      <c r="AL544" s="35"/>
      <c r="AM544" s="35"/>
      <c r="AN544" s="35"/>
      <c r="AO544" s="35"/>
      <c r="AP544" s="35"/>
      <c r="AQ544" s="35"/>
      <c r="AR544" s="35"/>
      <c r="AS544" s="35"/>
      <c r="AT544" s="35"/>
      <c r="AU544" s="35"/>
      <c r="AV544" s="35"/>
      <c r="AW544" s="35"/>
      <c r="AX544" s="35"/>
      <c r="AY544" s="35"/>
      <c r="AZ544" s="35"/>
      <c r="BA544" s="35"/>
      <c r="BB544" s="35"/>
      <c r="BC544" s="35"/>
      <c r="BD544" s="35"/>
      <c r="BE544" s="35"/>
      <c r="BF544" s="35"/>
      <c r="BG544" s="35"/>
      <c r="BH544" s="35"/>
      <c r="BI544" s="35"/>
      <c r="BJ544" s="35"/>
      <c r="BK544" s="35"/>
      <c r="BL544" s="35"/>
      <c r="BM544" s="35"/>
      <c r="BN544" s="35"/>
      <c r="BO544" s="35"/>
      <c r="BP544" s="35"/>
      <c r="BQ544" s="35"/>
    </row>
    <row r="545" spans="2:69" ht="15.75" customHeight="1">
      <c r="B545" s="35"/>
      <c r="C545" s="35"/>
      <c r="D545" s="35"/>
      <c r="E545" s="35"/>
      <c r="F545" s="35"/>
      <c r="G545" s="35"/>
      <c r="H545" s="35"/>
      <c r="I545" s="35"/>
      <c r="J545" s="35"/>
      <c r="K545" s="66"/>
      <c r="L545" s="35"/>
      <c r="M545" s="35"/>
      <c r="N545" s="35"/>
      <c r="O545" s="35"/>
      <c r="P545" s="35"/>
      <c r="Q545" s="35"/>
      <c r="R545" s="35"/>
      <c r="S545" s="71"/>
      <c r="T545" s="71"/>
      <c r="U545" s="71"/>
      <c r="V545" s="71"/>
      <c r="W545" s="71"/>
      <c r="X545" s="35"/>
      <c r="Y545" s="35"/>
      <c r="Z545" s="35"/>
      <c r="AA545" s="35"/>
      <c r="AB545" s="35"/>
      <c r="AC545" s="35"/>
      <c r="AD545" s="35"/>
      <c r="AE545" s="35"/>
      <c r="AF545" s="35"/>
      <c r="AG545" s="35"/>
      <c r="AH545" s="35"/>
      <c r="AI545" s="35"/>
      <c r="AJ545" s="35"/>
      <c r="AK545" s="35"/>
      <c r="AL545" s="35"/>
      <c r="AM545" s="35"/>
      <c r="AN545" s="35"/>
      <c r="AO545" s="35"/>
      <c r="AP545" s="35"/>
      <c r="AQ545" s="35"/>
      <c r="AR545" s="35"/>
      <c r="AS545" s="35"/>
      <c r="AT545" s="35"/>
      <c r="AU545" s="35"/>
      <c r="AV545" s="35"/>
      <c r="AW545" s="35"/>
      <c r="AX545" s="35"/>
      <c r="AY545" s="35"/>
      <c r="AZ545" s="35"/>
      <c r="BA545" s="35"/>
      <c r="BB545" s="35"/>
      <c r="BC545" s="35"/>
      <c r="BD545" s="35"/>
      <c r="BE545" s="35"/>
      <c r="BF545" s="35"/>
      <c r="BG545" s="35"/>
      <c r="BH545" s="35"/>
      <c r="BI545" s="35"/>
      <c r="BJ545" s="35"/>
      <c r="BK545" s="35"/>
      <c r="BL545" s="35"/>
      <c r="BM545" s="35"/>
      <c r="BN545" s="35"/>
      <c r="BO545" s="35"/>
      <c r="BP545" s="35"/>
      <c r="BQ545" s="35"/>
    </row>
    <row r="546" spans="2:69" ht="15.75" customHeight="1">
      <c r="B546" s="35"/>
      <c r="C546" s="35"/>
      <c r="D546" s="35"/>
      <c r="E546" s="35"/>
      <c r="F546" s="35"/>
      <c r="G546" s="35"/>
      <c r="H546" s="35"/>
      <c r="I546" s="35"/>
      <c r="J546" s="35"/>
      <c r="K546" s="66"/>
      <c r="L546" s="35"/>
      <c r="M546" s="35"/>
      <c r="N546" s="35"/>
      <c r="O546" s="35"/>
      <c r="P546" s="35"/>
      <c r="Q546" s="35"/>
      <c r="R546" s="35"/>
      <c r="S546" s="71"/>
      <c r="T546" s="71"/>
      <c r="U546" s="71"/>
      <c r="V546" s="71"/>
      <c r="W546" s="71"/>
      <c r="X546" s="35"/>
      <c r="Y546" s="35"/>
      <c r="Z546" s="35"/>
      <c r="AA546" s="35"/>
      <c r="AB546" s="35"/>
      <c r="AC546" s="35"/>
      <c r="AD546" s="35"/>
      <c r="AE546" s="35"/>
      <c r="AF546" s="35"/>
      <c r="AG546" s="35"/>
      <c r="AH546" s="35"/>
      <c r="AI546" s="35"/>
      <c r="AJ546" s="35"/>
      <c r="AK546" s="35"/>
      <c r="AL546" s="35"/>
      <c r="AM546" s="35"/>
      <c r="AN546" s="35"/>
      <c r="AO546" s="35"/>
      <c r="AP546" s="35"/>
      <c r="AQ546" s="35"/>
      <c r="AR546" s="35"/>
      <c r="AS546" s="35"/>
      <c r="AT546" s="35"/>
      <c r="AU546" s="35"/>
      <c r="AV546" s="35"/>
      <c r="AW546" s="35"/>
      <c r="AX546" s="35"/>
      <c r="AY546" s="35"/>
      <c r="AZ546" s="35"/>
      <c r="BA546" s="35"/>
      <c r="BB546" s="35"/>
      <c r="BC546" s="35"/>
      <c r="BD546" s="35"/>
      <c r="BE546" s="35"/>
      <c r="BF546" s="35"/>
      <c r="BG546" s="35"/>
      <c r="BH546" s="35"/>
      <c r="BI546" s="35"/>
      <c r="BJ546" s="35"/>
      <c r="BK546" s="35"/>
      <c r="BL546" s="35"/>
      <c r="BM546" s="35"/>
      <c r="BN546" s="35"/>
      <c r="BO546" s="35"/>
      <c r="BP546" s="35"/>
      <c r="BQ546" s="35"/>
    </row>
    <row r="547" spans="2:69" ht="15.75" customHeight="1">
      <c r="B547" s="35"/>
      <c r="C547" s="35"/>
      <c r="D547" s="35"/>
      <c r="E547" s="35"/>
      <c r="F547" s="35"/>
      <c r="G547" s="35"/>
      <c r="H547" s="35"/>
      <c r="I547" s="35"/>
      <c r="J547" s="35"/>
      <c r="K547" s="66"/>
      <c r="L547" s="35"/>
      <c r="M547" s="35"/>
      <c r="N547" s="35"/>
      <c r="O547" s="35"/>
      <c r="P547" s="35"/>
      <c r="Q547" s="35"/>
      <c r="R547" s="35"/>
      <c r="S547" s="71"/>
      <c r="T547" s="71"/>
      <c r="U547" s="71"/>
      <c r="V547" s="71"/>
      <c r="W547" s="71"/>
      <c r="X547" s="35"/>
      <c r="Y547" s="35"/>
      <c r="Z547" s="35"/>
      <c r="AA547" s="35"/>
      <c r="AB547" s="35"/>
      <c r="AC547" s="35"/>
      <c r="AD547" s="35"/>
      <c r="AE547" s="35"/>
      <c r="AF547" s="35"/>
      <c r="AG547" s="35"/>
      <c r="AH547" s="35"/>
      <c r="AI547" s="35"/>
      <c r="AJ547" s="35"/>
      <c r="AK547" s="35"/>
      <c r="AL547" s="35"/>
      <c r="AM547" s="35"/>
      <c r="AN547" s="35"/>
      <c r="AO547" s="35"/>
      <c r="AP547" s="35"/>
      <c r="AQ547" s="35"/>
      <c r="AR547" s="35"/>
      <c r="AS547" s="35"/>
      <c r="AT547" s="35"/>
      <c r="AU547" s="35"/>
      <c r="AV547" s="35"/>
      <c r="AW547" s="35"/>
      <c r="AX547" s="35"/>
      <c r="AY547" s="35"/>
      <c r="AZ547" s="35"/>
      <c r="BA547" s="35"/>
      <c r="BB547" s="35"/>
      <c r="BC547" s="35"/>
      <c r="BD547" s="35"/>
      <c r="BE547" s="35"/>
      <c r="BF547" s="35"/>
      <c r="BG547" s="35"/>
      <c r="BH547" s="35"/>
      <c r="BI547" s="35"/>
      <c r="BJ547" s="35"/>
      <c r="BK547" s="35"/>
      <c r="BL547" s="35"/>
      <c r="BM547" s="35"/>
      <c r="BN547" s="35"/>
      <c r="BO547" s="35"/>
      <c r="BP547" s="35"/>
      <c r="BQ547" s="35"/>
    </row>
    <row r="548" spans="2:69" ht="15.75" customHeight="1">
      <c r="B548" s="35"/>
      <c r="C548" s="35"/>
      <c r="D548" s="35"/>
      <c r="E548" s="35"/>
      <c r="F548" s="35"/>
      <c r="G548" s="35"/>
      <c r="H548" s="35"/>
      <c r="I548" s="35"/>
      <c r="J548" s="35"/>
      <c r="K548" s="66"/>
      <c r="L548" s="35"/>
      <c r="M548" s="35"/>
      <c r="N548" s="35"/>
      <c r="O548" s="35"/>
      <c r="P548" s="35"/>
      <c r="Q548" s="35"/>
      <c r="R548" s="35"/>
      <c r="S548" s="71"/>
      <c r="T548" s="71"/>
      <c r="U548" s="71"/>
      <c r="V548" s="71"/>
      <c r="W548" s="71"/>
      <c r="X548" s="35"/>
      <c r="Y548" s="35"/>
      <c r="Z548" s="35"/>
      <c r="AA548" s="35"/>
      <c r="AB548" s="35"/>
      <c r="AC548" s="35"/>
      <c r="AD548" s="35"/>
      <c r="AE548" s="35"/>
      <c r="AF548" s="35"/>
      <c r="AG548" s="35"/>
      <c r="AH548" s="35"/>
      <c r="AI548" s="35"/>
      <c r="AJ548" s="35"/>
      <c r="AK548" s="35"/>
      <c r="AL548" s="35"/>
      <c r="AM548" s="35"/>
      <c r="AN548" s="35"/>
      <c r="AO548" s="35"/>
      <c r="AP548" s="35"/>
      <c r="AQ548" s="35"/>
      <c r="AR548" s="35"/>
      <c r="AS548" s="35"/>
      <c r="AT548" s="35"/>
      <c r="AU548" s="35"/>
      <c r="AV548" s="35"/>
      <c r="AW548" s="35"/>
      <c r="AX548" s="35"/>
      <c r="AY548" s="35"/>
      <c r="AZ548" s="35"/>
      <c r="BA548" s="35"/>
      <c r="BB548" s="35"/>
      <c r="BC548" s="35"/>
      <c r="BD548" s="35"/>
      <c r="BE548" s="35"/>
      <c r="BF548" s="35"/>
      <c r="BG548" s="35"/>
      <c r="BH548" s="35"/>
      <c r="BI548" s="35"/>
      <c r="BJ548" s="35"/>
      <c r="BK548" s="35"/>
      <c r="BL548" s="35"/>
      <c r="BM548" s="35"/>
      <c r="BN548" s="35"/>
      <c r="BO548" s="35"/>
      <c r="BP548" s="35"/>
      <c r="BQ548" s="35"/>
    </row>
    <row r="549" spans="2:69" ht="15.75" customHeight="1">
      <c r="B549" s="35"/>
      <c r="C549" s="35"/>
      <c r="D549" s="35"/>
      <c r="E549" s="35"/>
      <c r="F549" s="35"/>
      <c r="G549" s="35"/>
      <c r="H549" s="35"/>
      <c r="I549" s="35"/>
      <c r="J549" s="35"/>
      <c r="K549" s="66"/>
      <c r="L549" s="35"/>
      <c r="M549" s="35"/>
      <c r="N549" s="35"/>
      <c r="O549" s="35"/>
      <c r="P549" s="35"/>
      <c r="Q549" s="35"/>
      <c r="R549" s="35"/>
      <c r="S549" s="71"/>
      <c r="T549" s="71"/>
      <c r="U549" s="71"/>
      <c r="V549" s="71"/>
      <c r="W549" s="71"/>
      <c r="X549" s="35"/>
      <c r="Y549" s="35"/>
      <c r="Z549" s="35"/>
      <c r="AA549" s="35"/>
      <c r="AB549" s="35"/>
      <c r="AC549" s="35"/>
      <c r="AD549" s="35"/>
      <c r="AE549" s="35"/>
      <c r="AF549" s="35"/>
      <c r="AG549" s="35"/>
      <c r="AH549" s="35"/>
      <c r="AI549" s="35"/>
      <c r="AJ549" s="35"/>
      <c r="AK549" s="35"/>
      <c r="AL549" s="35"/>
      <c r="AM549" s="35"/>
      <c r="AN549" s="35"/>
      <c r="AO549" s="35"/>
      <c r="AP549" s="35"/>
      <c r="AQ549" s="35"/>
      <c r="AR549" s="35"/>
      <c r="AS549" s="35"/>
      <c r="AT549" s="35"/>
      <c r="AU549" s="35"/>
      <c r="AV549" s="35"/>
      <c r="AW549" s="35"/>
      <c r="AX549" s="35"/>
      <c r="AY549" s="35"/>
      <c r="AZ549" s="35"/>
      <c r="BA549" s="35"/>
      <c r="BB549" s="35"/>
      <c r="BC549" s="35"/>
      <c r="BD549" s="35"/>
      <c r="BE549" s="35"/>
      <c r="BF549" s="35"/>
      <c r="BG549" s="35"/>
      <c r="BH549" s="35"/>
      <c r="BI549" s="35"/>
      <c r="BJ549" s="35"/>
      <c r="BK549" s="35"/>
      <c r="BL549" s="35"/>
      <c r="BM549" s="35"/>
      <c r="BN549" s="35"/>
      <c r="BO549" s="35"/>
      <c r="BP549" s="35"/>
      <c r="BQ549" s="35"/>
    </row>
    <row r="550" spans="2:69" ht="15.75" customHeight="1">
      <c r="B550" s="35"/>
      <c r="C550" s="35"/>
      <c r="D550" s="35"/>
      <c r="E550" s="35"/>
      <c r="F550" s="35"/>
      <c r="G550" s="35"/>
      <c r="H550" s="35"/>
      <c r="I550" s="35"/>
      <c r="J550" s="35"/>
      <c r="K550" s="66"/>
      <c r="L550" s="35"/>
      <c r="M550" s="35"/>
      <c r="N550" s="35"/>
      <c r="O550" s="35"/>
      <c r="P550" s="35"/>
      <c r="Q550" s="35"/>
      <c r="R550" s="35"/>
      <c r="S550" s="71"/>
      <c r="T550" s="71"/>
      <c r="U550" s="71"/>
      <c r="V550" s="71"/>
      <c r="W550" s="71"/>
      <c r="X550" s="35"/>
      <c r="Y550" s="35"/>
      <c r="Z550" s="35"/>
      <c r="AA550" s="35"/>
      <c r="AB550" s="35"/>
      <c r="AC550" s="35"/>
      <c r="AD550" s="35"/>
      <c r="AE550" s="35"/>
      <c r="AF550" s="35"/>
      <c r="AG550" s="35"/>
      <c r="AH550" s="35"/>
      <c r="AI550" s="35"/>
      <c r="AJ550" s="35"/>
      <c r="AK550" s="35"/>
      <c r="AL550" s="35"/>
      <c r="AM550" s="35"/>
      <c r="AN550" s="35"/>
      <c r="AO550" s="35"/>
      <c r="AP550" s="35"/>
      <c r="AQ550" s="35"/>
      <c r="AR550" s="35"/>
      <c r="AS550" s="35"/>
      <c r="AT550" s="35"/>
      <c r="AU550" s="35"/>
      <c r="AV550" s="35"/>
      <c r="AW550" s="35"/>
      <c r="AX550" s="35"/>
      <c r="AY550" s="35"/>
      <c r="AZ550" s="35"/>
      <c r="BA550" s="35"/>
      <c r="BB550" s="35"/>
      <c r="BC550" s="35"/>
      <c r="BD550" s="35"/>
      <c r="BE550" s="35"/>
      <c r="BF550" s="35"/>
      <c r="BG550" s="35"/>
      <c r="BH550" s="35"/>
      <c r="BI550" s="35"/>
      <c r="BJ550" s="35"/>
      <c r="BK550" s="35"/>
      <c r="BL550" s="35"/>
      <c r="BM550" s="35"/>
      <c r="BN550" s="35"/>
      <c r="BO550" s="35"/>
      <c r="BP550" s="35"/>
      <c r="BQ550" s="35"/>
    </row>
    <row r="551" spans="2:69" ht="15.75" customHeight="1">
      <c r="B551" s="35"/>
      <c r="C551" s="35"/>
      <c r="D551" s="35"/>
      <c r="E551" s="35"/>
      <c r="F551" s="35"/>
      <c r="G551" s="35"/>
      <c r="H551" s="35"/>
      <c r="I551" s="35"/>
      <c r="J551" s="35"/>
      <c r="K551" s="66"/>
      <c r="L551" s="35"/>
      <c r="M551" s="35"/>
      <c r="N551" s="35"/>
      <c r="O551" s="35"/>
      <c r="P551" s="35"/>
      <c r="Q551" s="35"/>
      <c r="R551" s="35"/>
      <c r="S551" s="71"/>
      <c r="T551" s="71"/>
      <c r="U551" s="71"/>
      <c r="V551" s="71"/>
      <c r="W551" s="71"/>
      <c r="X551" s="35"/>
      <c r="Y551" s="35"/>
      <c r="Z551" s="35"/>
      <c r="AA551" s="35"/>
      <c r="AB551" s="35"/>
      <c r="AC551" s="35"/>
      <c r="AD551" s="35"/>
      <c r="AE551" s="35"/>
      <c r="AF551" s="35"/>
      <c r="AG551" s="35"/>
      <c r="AH551" s="35"/>
      <c r="AI551" s="35"/>
      <c r="AJ551" s="35"/>
      <c r="AK551" s="35"/>
      <c r="AL551" s="35"/>
      <c r="AM551" s="35"/>
      <c r="AN551" s="35"/>
      <c r="AO551" s="35"/>
      <c r="AP551" s="35"/>
      <c r="AQ551" s="35"/>
      <c r="AR551" s="35"/>
      <c r="AS551" s="35"/>
      <c r="AT551" s="35"/>
      <c r="AU551" s="35"/>
      <c r="AV551" s="35"/>
      <c r="AW551" s="35"/>
      <c r="AX551" s="35"/>
      <c r="AY551" s="35"/>
      <c r="AZ551" s="35"/>
      <c r="BA551" s="35"/>
      <c r="BB551" s="35"/>
      <c r="BC551" s="35"/>
      <c r="BD551" s="35"/>
      <c r="BE551" s="35"/>
      <c r="BF551" s="35"/>
      <c r="BG551" s="35"/>
      <c r="BH551" s="35"/>
      <c r="BI551" s="35"/>
      <c r="BJ551" s="35"/>
      <c r="BK551" s="35"/>
      <c r="BL551" s="35"/>
      <c r="BM551" s="35"/>
      <c r="BN551" s="35"/>
      <c r="BO551" s="35"/>
      <c r="BP551" s="35"/>
      <c r="BQ551" s="35"/>
    </row>
    <row r="552" spans="2:69" ht="15.75" customHeight="1">
      <c r="B552" s="35"/>
      <c r="C552" s="35"/>
      <c r="D552" s="35"/>
      <c r="E552" s="35"/>
      <c r="F552" s="35"/>
      <c r="G552" s="35"/>
      <c r="H552" s="35"/>
      <c r="I552" s="35"/>
      <c r="J552" s="35"/>
      <c r="K552" s="66"/>
      <c r="L552" s="35"/>
      <c r="M552" s="35"/>
      <c r="N552" s="35"/>
      <c r="O552" s="35"/>
      <c r="P552" s="35"/>
      <c r="Q552" s="35"/>
      <c r="R552" s="35"/>
      <c r="S552" s="71"/>
      <c r="T552" s="71"/>
      <c r="U552" s="71"/>
      <c r="V552" s="71"/>
      <c r="W552" s="71"/>
      <c r="X552" s="35"/>
      <c r="Y552" s="35"/>
      <c r="Z552" s="35"/>
      <c r="AA552" s="35"/>
      <c r="AB552" s="35"/>
      <c r="AC552" s="35"/>
      <c r="AD552" s="35"/>
      <c r="AE552" s="35"/>
      <c r="AF552" s="35"/>
      <c r="AG552" s="35"/>
      <c r="AH552" s="35"/>
      <c r="AI552" s="35"/>
      <c r="AJ552" s="35"/>
      <c r="AK552" s="35"/>
      <c r="AL552" s="35"/>
      <c r="AM552" s="35"/>
      <c r="AN552" s="35"/>
      <c r="AO552" s="35"/>
      <c r="AP552" s="35"/>
      <c r="AQ552" s="35"/>
      <c r="AR552" s="35"/>
      <c r="AS552" s="35"/>
      <c r="AT552" s="35"/>
      <c r="AU552" s="35"/>
      <c r="AV552" s="35"/>
      <c r="AW552" s="35"/>
      <c r="AX552" s="35"/>
      <c r="AY552" s="35"/>
      <c r="AZ552" s="35"/>
      <c r="BA552" s="35"/>
      <c r="BB552" s="35"/>
      <c r="BC552" s="35"/>
      <c r="BD552" s="35"/>
      <c r="BE552" s="35"/>
      <c r="BF552" s="35"/>
      <c r="BG552" s="35"/>
      <c r="BH552" s="35"/>
      <c r="BI552" s="35"/>
      <c r="BJ552" s="35"/>
      <c r="BK552" s="35"/>
      <c r="BL552" s="35"/>
      <c r="BM552" s="35"/>
      <c r="BN552" s="35"/>
      <c r="BO552" s="35"/>
      <c r="BP552" s="35"/>
      <c r="BQ552" s="35"/>
    </row>
    <row r="553" spans="2:69" ht="15.75" customHeight="1">
      <c r="B553" s="35"/>
      <c r="C553" s="35"/>
      <c r="D553" s="35"/>
      <c r="E553" s="35"/>
      <c r="F553" s="35"/>
      <c r="G553" s="35"/>
      <c r="H553" s="35"/>
      <c r="I553" s="35"/>
      <c r="J553" s="35"/>
      <c r="K553" s="66"/>
      <c r="L553" s="35"/>
      <c r="M553" s="35"/>
      <c r="N553" s="35"/>
      <c r="O553" s="35"/>
      <c r="P553" s="35"/>
      <c r="Q553" s="35"/>
      <c r="R553" s="35"/>
      <c r="S553" s="71"/>
      <c r="T553" s="71"/>
      <c r="U553" s="71"/>
      <c r="V553" s="71"/>
      <c r="W553" s="71"/>
      <c r="X553" s="35"/>
      <c r="Y553" s="35"/>
      <c r="Z553" s="35"/>
      <c r="AA553" s="35"/>
      <c r="AB553" s="35"/>
      <c r="AC553" s="35"/>
      <c r="AD553" s="35"/>
      <c r="AE553" s="35"/>
      <c r="AF553" s="35"/>
      <c r="AG553" s="35"/>
      <c r="AH553" s="35"/>
      <c r="AI553" s="35"/>
      <c r="AJ553" s="35"/>
      <c r="AK553" s="35"/>
      <c r="AL553" s="35"/>
      <c r="AM553" s="35"/>
      <c r="AN553" s="35"/>
      <c r="AO553" s="35"/>
      <c r="AP553" s="35"/>
      <c r="AQ553" s="35"/>
      <c r="AR553" s="35"/>
      <c r="AS553" s="35"/>
      <c r="AT553" s="35"/>
      <c r="AU553" s="35"/>
      <c r="AV553" s="35"/>
      <c r="AW553" s="35"/>
      <c r="AX553" s="35"/>
      <c r="AY553" s="35"/>
      <c r="AZ553" s="35"/>
      <c r="BA553" s="35"/>
      <c r="BB553" s="35"/>
      <c r="BC553" s="35"/>
      <c r="BD553" s="35"/>
      <c r="BE553" s="35"/>
      <c r="BF553" s="35"/>
      <c r="BG553" s="35"/>
      <c r="BH553" s="35"/>
      <c r="BI553" s="35"/>
      <c r="BJ553" s="35"/>
      <c r="BK553" s="35"/>
      <c r="BL553" s="35"/>
      <c r="BM553" s="35"/>
      <c r="BN553" s="35"/>
      <c r="BO553" s="35"/>
      <c r="BP553" s="35"/>
      <c r="BQ553" s="35"/>
    </row>
    <row r="554" spans="2:69" ht="15.75" customHeight="1">
      <c r="B554" s="35"/>
      <c r="C554" s="35"/>
      <c r="D554" s="35"/>
      <c r="E554" s="35"/>
      <c r="F554" s="35"/>
      <c r="G554" s="35"/>
      <c r="H554" s="35"/>
      <c r="I554" s="35"/>
      <c r="J554" s="35"/>
      <c r="K554" s="66"/>
      <c r="L554" s="35"/>
      <c r="M554" s="35"/>
      <c r="N554" s="35"/>
      <c r="O554" s="35"/>
      <c r="P554" s="35"/>
      <c r="Q554" s="35"/>
      <c r="R554" s="35"/>
      <c r="S554" s="71"/>
      <c r="T554" s="71"/>
      <c r="U554" s="71"/>
      <c r="V554" s="71"/>
      <c r="W554" s="71"/>
      <c r="X554" s="35"/>
      <c r="Y554" s="35"/>
      <c r="Z554" s="35"/>
      <c r="AA554" s="35"/>
      <c r="AB554" s="35"/>
      <c r="AC554" s="35"/>
      <c r="AD554" s="35"/>
      <c r="AE554" s="35"/>
      <c r="AF554" s="35"/>
      <c r="AG554" s="35"/>
      <c r="AH554" s="35"/>
      <c r="AI554" s="35"/>
      <c r="AJ554" s="35"/>
      <c r="AK554" s="35"/>
      <c r="AL554" s="35"/>
      <c r="AM554" s="35"/>
      <c r="AN554" s="35"/>
      <c r="AO554" s="35"/>
      <c r="AP554" s="35"/>
      <c r="AQ554" s="35"/>
      <c r="AR554" s="35"/>
      <c r="AS554" s="35"/>
      <c r="AT554" s="35"/>
      <c r="AU554" s="35"/>
      <c r="AV554" s="35"/>
      <c r="AW554" s="35"/>
      <c r="AX554" s="35"/>
      <c r="AY554" s="35"/>
      <c r="AZ554" s="35"/>
      <c r="BA554" s="35"/>
      <c r="BB554" s="35"/>
      <c r="BC554" s="35"/>
      <c r="BD554" s="35"/>
      <c r="BE554" s="35"/>
      <c r="BF554" s="35"/>
      <c r="BG554" s="35"/>
      <c r="BH554" s="35"/>
      <c r="BI554" s="35"/>
      <c r="BJ554" s="35"/>
      <c r="BK554" s="35"/>
      <c r="BL554" s="35"/>
      <c r="BM554" s="35"/>
      <c r="BN554" s="35"/>
      <c r="BO554" s="35"/>
      <c r="BP554" s="35"/>
      <c r="BQ554" s="35"/>
    </row>
    <row r="555" spans="2:69" ht="15.75" customHeight="1">
      <c r="B555" s="35"/>
      <c r="C555" s="35"/>
      <c r="D555" s="35"/>
      <c r="E555" s="35"/>
      <c r="F555" s="35"/>
      <c r="G555" s="35"/>
      <c r="H555" s="35"/>
      <c r="I555" s="35"/>
      <c r="J555" s="35"/>
      <c r="K555" s="66"/>
      <c r="L555" s="35"/>
      <c r="M555" s="35"/>
      <c r="N555" s="35"/>
      <c r="O555" s="35"/>
      <c r="P555" s="35"/>
      <c r="Q555" s="35"/>
      <c r="R555" s="35"/>
      <c r="S555" s="71"/>
      <c r="T555" s="71"/>
      <c r="U555" s="71"/>
      <c r="V555" s="71"/>
      <c r="W555" s="71"/>
      <c r="X555" s="35"/>
      <c r="Y555" s="35"/>
      <c r="Z555" s="35"/>
      <c r="AA555" s="35"/>
      <c r="AB555" s="35"/>
      <c r="AC555" s="35"/>
      <c r="AD555" s="35"/>
      <c r="AE555" s="35"/>
      <c r="AF555" s="35"/>
      <c r="AG555" s="35"/>
      <c r="AH555" s="35"/>
      <c r="AI555" s="35"/>
      <c r="AJ555" s="35"/>
      <c r="AK555" s="35"/>
      <c r="AL555" s="35"/>
      <c r="AM555" s="35"/>
      <c r="AN555" s="35"/>
      <c r="AO555" s="35"/>
      <c r="AP555" s="35"/>
      <c r="AQ555" s="35"/>
      <c r="AR555" s="35"/>
      <c r="AS555" s="35"/>
      <c r="AT555" s="35"/>
      <c r="AU555" s="35"/>
      <c r="AV555" s="35"/>
      <c r="AW555" s="35"/>
      <c r="AX555" s="35"/>
      <c r="AY555" s="35"/>
      <c r="AZ555" s="35"/>
      <c r="BA555" s="35"/>
      <c r="BB555" s="35"/>
      <c r="BC555" s="35"/>
      <c r="BD555" s="35"/>
      <c r="BE555" s="35"/>
      <c r="BF555" s="35"/>
      <c r="BG555" s="35"/>
      <c r="BH555" s="35"/>
      <c r="BI555" s="35"/>
      <c r="BJ555" s="35"/>
      <c r="BK555" s="35"/>
      <c r="BL555" s="35"/>
      <c r="BM555" s="35"/>
      <c r="BN555" s="35"/>
      <c r="BO555" s="35"/>
      <c r="BP555" s="35"/>
      <c r="BQ555" s="35"/>
    </row>
    <row r="556" spans="2:69" ht="15.75" customHeight="1">
      <c r="B556" s="35"/>
      <c r="C556" s="35"/>
      <c r="D556" s="35"/>
      <c r="E556" s="35"/>
      <c r="F556" s="35"/>
      <c r="G556" s="35"/>
      <c r="H556" s="35"/>
      <c r="I556" s="35"/>
      <c r="J556" s="35"/>
      <c r="K556" s="66"/>
      <c r="L556" s="35"/>
      <c r="M556" s="35"/>
      <c r="N556" s="35"/>
      <c r="O556" s="35"/>
      <c r="P556" s="35"/>
      <c r="Q556" s="35"/>
      <c r="R556" s="35"/>
      <c r="S556" s="71"/>
      <c r="T556" s="71"/>
      <c r="U556" s="71"/>
      <c r="V556" s="71"/>
      <c r="W556" s="71"/>
      <c r="X556" s="35"/>
      <c r="Y556" s="35"/>
      <c r="Z556" s="35"/>
      <c r="AA556" s="35"/>
      <c r="AB556" s="35"/>
      <c r="AC556" s="35"/>
      <c r="AD556" s="35"/>
      <c r="AE556" s="35"/>
      <c r="AF556" s="35"/>
      <c r="AG556" s="35"/>
      <c r="AH556" s="35"/>
      <c r="AI556" s="35"/>
      <c r="AJ556" s="35"/>
      <c r="AK556" s="35"/>
      <c r="AL556" s="35"/>
      <c r="AM556" s="35"/>
      <c r="AN556" s="35"/>
      <c r="AO556" s="35"/>
      <c r="AP556" s="35"/>
      <c r="AQ556" s="35"/>
      <c r="AR556" s="35"/>
      <c r="AS556" s="35"/>
      <c r="AT556" s="35"/>
      <c r="AU556" s="35"/>
      <c r="AV556" s="35"/>
      <c r="AW556" s="35"/>
      <c r="AX556" s="35"/>
      <c r="AY556" s="35"/>
      <c r="AZ556" s="35"/>
      <c r="BA556" s="35"/>
      <c r="BB556" s="35"/>
      <c r="BC556" s="35"/>
      <c r="BD556" s="35"/>
      <c r="BE556" s="35"/>
      <c r="BF556" s="35"/>
      <c r="BG556" s="35"/>
      <c r="BH556" s="35"/>
      <c r="BI556" s="35"/>
      <c r="BJ556" s="35"/>
      <c r="BK556" s="35"/>
      <c r="BL556" s="35"/>
      <c r="BM556" s="35"/>
      <c r="BN556" s="35"/>
      <c r="BO556" s="35"/>
      <c r="BP556" s="35"/>
      <c r="BQ556" s="35"/>
    </row>
    <row r="557" spans="2:69" ht="15.75" customHeight="1">
      <c r="B557" s="35"/>
      <c r="C557" s="35"/>
      <c r="D557" s="35"/>
      <c r="E557" s="35"/>
      <c r="F557" s="35"/>
      <c r="G557" s="35"/>
      <c r="H557" s="35"/>
      <c r="I557" s="35"/>
      <c r="J557" s="35"/>
      <c r="K557" s="66"/>
      <c r="L557" s="35"/>
      <c r="M557" s="35"/>
      <c r="N557" s="35"/>
      <c r="O557" s="35"/>
      <c r="P557" s="35"/>
      <c r="Q557" s="35"/>
      <c r="R557" s="35"/>
      <c r="S557" s="71"/>
      <c r="T557" s="71"/>
      <c r="U557" s="71"/>
      <c r="V557" s="71"/>
      <c r="W557" s="71"/>
      <c r="X557" s="35"/>
      <c r="Y557" s="35"/>
      <c r="Z557" s="35"/>
      <c r="AA557" s="35"/>
      <c r="AB557" s="35"/>
      <c r="AC557" s="35"/>
      <c r="AD557" s="35"/>
      <c r="AE557" s="35"/>
      <c r="AF557" s="35"/>
      <c r="AG557" s="35"/>
      <c r="AH557" s="35"/>
      <c r="AI557" s="35"/>
      <c r="AJ557" s="35"/>
      <c r="AK557" s="35"/>
      <c r="AL557" s="35"/>
      <c r="AM557" s="35"/>
      <c r="AN557" s="35"/>
      <c r="AO557" s="35"/>
      <c r="AP557" s="35"/>
      <c r="AQ557" s="35"/>
      <c r="AR557" s="35"/>
      <c r="AS557" s="35"/>
      <c r="AT557" s="35"/>
      <c r="AU557" s="35"/>
      <c r="AV557" s="35"/>
      <c r="AW557" s="35"/>
      <c r="AX557" s="35"/>
      <c r="AY557" s="35"/>
      <c r="AZ557" s="35"/>
      <c r="BA557" s="35"/>
      <c r="BB557" s="35"/>
      <c r="BC557" s="35"/>
      <c r="BD557" s="35"/>
      <c r="BE557" s="35"/>
      <c r="BF557" s="35"/>
      <c r="BG557" s="35"/>
      <c r="BH557" s="35"/>
      <c r="BI557" s="35"/>
      <c r="BJ557" s="35"/>
      <c r="BK557" s="35"/>
      <c r="BL557" s="35"/>
      <c r="BM557" s="35"/>
      <c r="BN557" s="35"/>
      <c r="BO557" s="35"/>
      <c r="BP557" s="35"/>
      <c r="BQ557" s="35"/>
    </row>
    <row r="558" spans="2:69" ht="15.75" customHeight="1">
      <c r="B558" s="35"/>
      <c r="C558" s="35"/>
      <c r="D558" s="35"/>
      <c r="E558" s="35"/>
      <c r="F558" s="35"/>
      <c r="G558" s="35"/>
      <c r="H558" s="35"/>
      <c r="I558" s="35"/>
      <c r="J558" s="35"/>
      <c r="K558" s="66"/>
      <c r="L558" s="35"/>
      <c r="M558" s="35"/>
      <c r="N558" s="35"/>
      <c r="O558" s="35"/>
      <c r="P558" s="35"/>
      <c r="Q558" s="35"/>
      <c r="R558" s="35"/>
      <c r="S558" s="71"/>
      <c r="T558" s="71"/>
      <c r="U558" s="71"/>
      <c r="V558" s="71"/>
      <c r="W558" s="71"/>
      <c r="X558" s="35"/>
      <c r="Y558" s="35"/>
      <c r="Z558" s="35"/>
      <c r="AA558" s="35"/>
      <c r="AB558" s="35"/>
      <c r="AC558" s="35"/>
      <c r="AD558" s="35"/>
      <c r="AE558" s="35"/>
      <c r="AF558" s="35"/>
      <c r="AG558" s="35"/>
      <c r="AH558" s="35"/>
      <c r="AI558" s="35"/>
      <c r="AJ558" s="35"/>
      <c r="AK558" s="35"/>
      <c r="AL558" s="35"/>
      <c r="AM558" s="35"/>
      <c r="AN558" s="35"/>
      <c r="AO558" s="35"/>
      <c r="AP558" s="35"/>
      <c r="AQ558" s="35"/>
      <c r="AR558" s="35"/>
      <c r="AS558" s="35"/>
      <c r="AT558" s="35"/>
      <c r="AU558" s="35"/>
      <c r="AV558" s="35"/>
      <c r="AW558" s="35"/>
      <c r="AX558" s="35"/>
      <c r="AY558" s="35"/>
      <c r="AZ558" s="35"/>
      <c r="BA558" s="35"/>
      <c r="BB558" s="35"/>
      <c r="BC558" s="35"/>
      <c r="BD558" s="35"/>
      <c r="BE558" s="35"/>
      <c r="BF558" s="35"/>
      <c r="BG558" s="35"/>
      <c r="BH558" s="35"/>
      <c r="BI558" s="35"/>
      <c r="BJ558" s="35"/>
      <c r="BK558" s="35"/>
      <c r="BL558" s="35"/>
      <c r="BM558" s="35"/>
      <c r="BN558" s="35"/>
      <c r="BO558" s="35"/>
      <c r="BP558" s="35"/>
      <c r="BQ558" s="35"/>
    </row>
    <row r="559" spans="2:69" ht="15.75" customHeight="1">
      <c r="B559" s="35"/>
      <c r="C559" s="35"/>
      <c r="D559" s="35"/>
      <c r="E559" s="35"/>
      <c r="F559" s="35"/>
      <c r="G559" s="35"/>
      <c r="H559" s="35"/>
      <c r="I559" s="35"/>
      <c r="J559" s="35"/>
      <c r="K559" s="66"/>
      <c r="L559" s="35"/>
      <c r="M559" s="35"/>
      <c r="N559" s="35"/>
      <c r="O559" s="35"/>
      <c r="P559" s="35"/>
      <c r="Q559" s="35"/>
      <c r="R559" s="35"/>
      <c r="S559" s="71"/>
      <c r="T559" s="71"/>
      <c r="U559" s="71"/>
      <c r="V559" s="71"/>
      <c r="W559" s="71"/>
      <c r="X559" s="35"/>
      <c r="Y559" s="35"/>
      <c r="Z559" s="35"/>
      <c r="AA559" s="35"/>
      <c r="AB559" s="35"/>
      <c r="AC559" s="35"/>
      <c r="AD559" s="35"/>
      <c r="AE559" s="35"/>
      <c r="AF559" s="35"/>
      <c r="AG559" s="35"/>
      <c r="AH559" s="35"/>
      <c r="AI559" s="35"/>
      <c r="AJ559" s="35"/>
      <c r="AK559" s="35"/>
      <c r="AL559" s="35"/>
      <c r="AM559" s="35"/>
      <c r="AN559" s="35"/>
      <c r="AO559" s="35"/>
      <c r="AP559" s="35"/>
      <c r="AQ559" s="35"/>
      <c r="AR559" s="35"/>
      <c r="AS559" s="35"/>
      <c r="AT559" s="35"/>
      <c r="AU559" s="35"/>
      <c r="AV559" s="35"/>
      <c r="AW559" s="35"/>
      <c r="AX559" s="35"/>
      <c r="AY559" s="35"/>
      <c r="AZ559" s="35"/>
      <c r="BA559" s="35"/>
      <c r="BB559" s="35"/>
      <c r="BC559" s="35"/>
      <c r="BD559" s="35"/>
      <c r="BE559" s="35"/>
      <c r="BF559" s="35"/>
      <c r="BG559" s="35"/>
      <c r="BH559" s="35"/>
      <c r="BI559" s="35"/>
      <c r="BJ559" s="35"/>
      <c r="BK559" s="35"/>
      <c r="BL559" s="35"/>
      <c r="BM559" s="35"/>
      <c r="BN559" s="35"/>
      <c r="BO559" s="35"/>
      <c r="BP559" s="35"/>
      <c r="BQ559" s="35"/>
    </row>
    <row r="560" spans="2:69" ht="15.75" customHeight="1">
      <c r="B560" s="35"/>
      <c r="C560" s="35"/>
      <c r="D560" s="35"/>
      <c r="E560" s="35"/>
      <c r="F560" s="35"/>
      <c r="G560" s="35"/>
      <c r="H560" s="35"/>
      <c r="I560" s="35"/>
      <c r="J560" s="35"/>
      <c r="K560" s="66"/>
      <c r="L560" s="35"/>
      <c r="M560" s="35"/>
      <c r="N560" s="35"/>
      <c r="O560" s="35"/>
      <c r="P560" s="35"/>
      <c r="Q560" s="35"/>
      <c r="R560" s="35"/>
      <c r="S560" s="71"/>
      <c r="T560" s="71"/>
      <c r="U560" s="71"/>
      <c r="V560" s="71"/>
      <c r="W560" s="71"/>
      <c r="X560" s="35"/>
      <c r="Y560" s="35"/>
      <c r="Z560" s="35"/>
      <c r="AA560" s="35"/>
      <c r="AB560" s="35"/>
      <c r="AC560" s="35"/>
      <c r="AD560" s="35"/>
      <c r="AE560" s="35"/>
      <c r="AF560" s="35"/>
      <c r="AG560" s="35"/>
      <c r="AH560" s="35"/>
      <c r="AI560" s="35"/>
      <c r="AJ560" s="35"/>
      <c r="AK560" s="35"/>
      <c r="AL560" s="35"/>
      <c r="AM560" s="35"/>
      <c r="AN560" s="35"/>
      <c r="AO560" s="35"/>
      <c r="AP560" s="35"/>
      <c r="AQ560" s="35"/>
      <c r="AR560" s="35"/>
      <c r="AS560" s="35"/>
      <c r="AT560" s="35"/>
      <c r="AU560" s="35"/>
      <c r="AV560" s="35"/>
      <c r="AW560" s="35"/>
      <c r="AX560" s="35"/>
      <c r="AY560" s="35"/>
      <c r="AZ560" s="35"/>
      <c r="BA560" s="35"/>
      <c r="BB560" s="35"/>
      <c r="BC560" s="35"/>
      <c r="BD560" s="35"/>
      <c r="BE560" s="35"/>
      <c r="BF560" s="35"/>
      <c r="BG560" s="35"/>
      <c r="BH560" s="35"/>
      <c r="BI560" s="35"/>
      <c r="BJ560" s="35"/>
      <c r="BK560" s="35"/>
      <c r="BL560" s="35"/>
      <c r="BM560" s="35"/>
      <c r="BN560" s="35"/>
      <c r="BO560" s="35"/>
      <c r="BP560" s="35"/>
      <c r="BQ560" s="35"/>
    </row>
    <row r="561" spans="2:69" ht="15.75" customHeight="1">
      <c r="B561" s="35"/>
      <c r="C561" s="35"/>
      <c r="D561" s="35"/>
      <c r="E561" s="35"/>
      <c r="F561" s="35"/>
      <c r="G561" s="35"/>
      <c r="H561" s="35"/>
      <c r="I561" s="35"/>
      <c r="J561" s="35"/>
      <c r="K561" s="66"/>
      <c r="L561" s="35"/>
      <c r="M561" s="35"/>
      <c r="N561" s="35"/>
      <c r="O561" s="35"/>
      <c r="P561" s="35"/>
      <c r="Q561" s="35"/>
      <c r="R561" s="35"/>
      <c r="S561" s="71"/>
      <c r="T561" s="71"/>
      <c r="U561" s="71"/>
      <c r="V561" s="71"/>
      <c r="W561" s="71"/>
      <c r="X561" s="35"/>
      <c r="Y561" s="35"/>
      <c r="Z561" s="35"/>
      <c r="AA561" s="35"/>
      <c r="AB561" s="35"/>
      <c r="AC561" s="35"/>
      <c r="AD561" s="35"/>
      <c r="AE561" s="35"/>
      <c r="AF561" s="35"/>
      <c r="AG561" s="35"/>
      <c r="AH561" s="35"/>
      <c r="AI561" s="35"/>
      <c r="AJ561" s="35"/>
      <c r="AK561" s="35"/>
      <c r="AL561" s="35"/>
      <c r="AM561" s="35"/>
      <c r="AN561" s="35"/>
      <c r="AO561" s="35"/>
      <c r="AP561" s="35"/>
      <c r="AQ561" s="35"/>
      <c r="AR561" s="35"/>
      <c r="AS561" s="35"/>
      <c r="AT561" s="35"/>
      <c r="AU561" s="35"/>
      <c r="AV561" s="35"/>
      <c r="AW561" s="35"/>
      <c r="AX561" s="35"/>
      <c r="AY561" s="35"/>
      <c r="AZ561" s="35"/>
      <c r="BA561" s="35"/>
      <c r="BB561" s="35"/>
      <c r="BC561" s="35"/>
      <c r="BD561" s="35"/>
      <c r="BE561" s="35"/>
      <c r="BF561" s="35"/>
      <c r="BG561" s="35"/>
      <c r="BH561" s="35"/>
      <c r="BI561" s="35"/>
      <c r="BJ561" s="35"/>
      <c r="BK561" s="35"/>
      <c r="BL561" s="35"/>
      <c r="BM561" s="35"/>
      <c r="BN561" s="35"/>
      <c r="BO561" s="35"/>
      <c r="BP561" s="35"/>
      <c r="BQ561" s="35"/>
    </row>
    <row r="562" spans="2:69" ht="15.75" customHeight="1">
      <c r="B562" s="35"/>
      <c r="C562" s="35"/>
      <c r="D562" s="35"/>
      <c r="E562" s="35"/>
      <c r="F562" s="35"/>
      <c r="G562" s="35"/>
      <c r="H562" s="35"/>
      <c r="I562" s="35"/>
      <c r="J562" s="35"/>
      <c r="K562" s="66"/>
      <c r="L562" s="35"/>
      <c r="M562" s="35"/>
      <c r="N562" s="35"/>
      <c r="O562" s="35"/>
      <c r="P562" s="35"/>
      <c r="Q562" s="35"/>
      <c r="R562" s="35"/>
      <c r="S562" s="71"/>
      <c r="T562" s="71"/>
      <c r="U562" s="71"/>
      <c r="V562" s="71"/>
      <c r="W562" s="71"/>
      <c r="X562" s="35"/>
      <c r="Y562" s="35"/>
      <c r="Z562" s="35"/>
      <c r="AA562" s="35"/>
      <c r="AB562" s="35"/>
      <c r="AC562" s="35"/>
      <c r="AD562" s="35"/>
      <c r="AE562" s="35"/>
      <c r="AF562" s="35"/>
      <c r="AG562" s="35"/>
      <c r="AH562" s="35"/>
      <c r="AI562" s="35"/>
      <c r="AJ562" s="35"/>
      <c r="AK562" s="35"/>
      <c r="AL562" s="35"/>
      <c r="AM562" s="35"/>
      <c r="AN562" s="35"/>
      <c r="AO562" s="35"/>
      <c r="AP562" s="35"/>
      <c r="AQ562" s="35"/>
      <c r="AR562" s="35"/>
      <c r="AS562" s="35"/>
      <c r="AT562" s="35"/>
      <c r="AU562" s="35"/>
      <c r="AV562" s="35"/>
      <c r="AW562" s="35"/>
      <c r="AX562" s="35"/>
      <c r="AY562" s="35"/>
      <c r="AZ562" s="35"/>
      <c r="BA562" s="35"/>
      <c r="BB562" s="35"/>
      <c r="BC562" s="35"/>
      <c r="BD562" s="35"/>
      <c r="BE562" s="35"/>
      <c r="BF562" s="35"/>
      <c r="BG562" s="35"/>
      <c r="BH562" s="35"/>
      <c r="BI562" s="35"/>
      <c r="BJ562" s="35"/>
      <c r="BK562" s="35"/>
      <c r="BL562" s="35"/>
      <c r="BM562" s="35"/>
      <c r="BN562" s="35"/>
      <c r="BO562" s="35"/>
      <c r="BP562" s="35"/>
      <c r="BQ562" s="35"/>
    </row>
    <row r="563" spans="2:69" ht="15.75" customHeight="1">
      <c r="B563" s="35"/>
      <c r="C563" s="35"/>
      <c r="D563" s="35"/>
      <c r="E563" s="35"/>
      <c r="F563" s="35"/>
      <c r="G563" s="35"/>
      <c r="H563" s="35"/>
      <c r="I563" s="35"/>
      <c r="J563" s="35"/>
      <c r="K563" s="66"/>
      <c r="L563" s="35"/>
      <c r="M563" s="35"/>
      <c r="N563" s="35"/>
      <c r="O563" s="35"/>
      <c r="P563" s="35"/>
      <c r="Q563" s="35"/>
      <c r="R563" s="35"/>
      <c r="S563" s="71"/>
      <c r="T563" s="71"/>
      <c r="U563" s="71"/>
      <c r="V563" s="71"/>
      <c r="W563" s="71"/>
      <c r="X563" s="35"/>
      <c r="Y563" s="35"/>
      <c r="Z563" s="35"/>
      <c r="AA563" s="35"/>
      <c r="AB563" s="35"/>
      <c r="AC563" s="35"/>
      <c r="AD563" s="35"/>
      <c r="AE563" s="35"/>
      <c r="AF563" s="35"/>
      <c r="AG563" s="35"/>
      <c r="AH563" s="35"/>
      <c r="AI563" s="35"/>
      <c r="AJ563" s="35"/>
      <c r="AK563" s="35"/>
      <c r="AL563" s="35"/>
      <c r="AM563" s="35"/>
      <c r="AN563" s="35"/>
      <c r="AO563" s="35"/>
      <c r="AP563" s="35"/>
      <c r="AQ563" s="35"/>
      <c r="AR563" s="35"/>
      <c r="AS563" s="35"/>
      <c r="AT563" s="35"/>
      <c r="AU563" s="35"/>
      <c r="AV563" s="35"/>
      <c r="AW563" s="35"/>
      <c r="AX563" s="35"/>
      <c r="AY563" s="35"/>
      <c r="AZ563" s="35"/>
      <c r="BA563" s="35"/>
      <c r="BB563" s="35"/>
      <c r="BC563" s="35"/>
      <c r="BD563" s="35"/>
      <c r="BE563" s="35"/>
      <c r="BF563" s="35"/>
      <c r="BG563" s="35"/>
      <c r="BH563" s="35"/>
      <c r="BI563" s="35"/>
      <c r="BJ563" s="35"/>
      <c r="BK563" s="35"/>
      <c r="BL563" s="35"/>
      <c r="BM563" s="35"/>
      <c r="BN563" s="35"/>
      <c r="BO563" s="35"/>
      <c r="BP563" s="35"/>
      <c r="BQ563" s="35"/>
    </row>
    <row r="564" spans="2:69" ht="15.75" customHeight="1">
      <c r="B564" s="35"/>
      <c r="C564" s="35"/>
      <c r="D564" s="35"/>
      <c r="E564" s="35"/>
      <c r="F564" s="35"/>
      <c r="G564" s="35"/>
      <c r="H564" s="35"/>
      <c r="I564" s="35"/>
      <c r="J564" s="35"/>
      <c r="K564" s="66"/>
      <c r="L564" s="35"/>
      <c r="M564" s="35"/>
      <c r="N564" s="35"/>
      <c r="O564" s="35"/>
      <c r="P564" s="35"/>
      <c r="Q564" s="35"/>
      <c r="R564" s="35"/>
      <c r="S564" s="71"/>
      <c r="T564" s="71"/>
      <c r="U564" s="71"/>
      <c r="V564" s="71"/>
      <c r="W564" s="71"/>
      <c r="X564" s="35"/>
      <c r="Y564" s="35"/>
      <c r="Z564" s="35"/>
      <c r="AA564" s="35"/>
      <c r="AB564" s="35"/>
      <c r="AC564" s="35"/>
      <c r="AD564" s="35"/>
      <c r="AE564" s="35"/>
      <c r="AF564" s="35"/>
      <c r="AG564" s="35"/>
      <c r="AH564" s="35"/>
      <c r="AI564" s="35"/>
      <c r="AJ564" s="35"/>
      <c r="AK564" s="35"/>
      <c r="AL564" s="35"/>
      <c r="AM564" s="35"/>
      <c r="AN564" s="35"/>
      <c r="AO564" s="35"/>
      <c r="AP564" s="35"/>
      <c r="AQ564" s="35"/>
      <c r="AR564" s="35"/>
      <c r="AS564" s="35"/>
      <c r="AT564" s="35"/>
      <c r="AU564" s="35"/>
      <c r="AV564" s="35"/>
      <c r="AW564" s="35"/>
      <c r="AX564" s="35"/>
      <c r="AY564" s="35"/>
      <c r="AZ564" s="35"/>
      <c r="BA564" s="35"/>
      <c r="BB564" s="35"/>
      <c r="BC564" s="35"/>
      <c r="BD564" s="35"/>
      <c r="BE564" s="35"/>
      <c r="BF564" s="35"/>
      <c r="BG564" s="35"/>
      <c r="BH564" s="35"/>
      <c r="BI564" s="35"/>
      <c r="BJ564" s="35"/>
      <c r="BK564" s="35"/>
      <c r="BL564" s="35"/>
      <c r="BM564" s="35"/>
      <c r="BN564" s="35"/>
      <c r="BO564" s="35"/>
      <c r="BP564" s="35"/>
      <c r="BQ564" s="35"/>
    </row>
    <row r="565" spans="2:69" ht="15.75" customHeight="1">
      <c r="B565" s="35"/>
      <c r="C565" s="35"/>
      <c r="D565" s="35"/>
      <c r="E565" s="35"/>
      <c r="F565" s="35"/>
      <c r="G565" s="35"/>
      <c r="H565" s="35"/>
      <c r="I565" s="35"/>
      <c r="J565" s="35"/>
      <c r="K565" s="66"/>
      <c r="L565" s="35"/>
      <c r="M565" s="35"/>
      <c r="N565" s="35"/>
      <c r="O565" s="35"/>
      <c r="P565" s="35"/>
      <c r="Q565" s="35"/>
      <c r="R565" s="35"/>
      <c r="S565" s="71"/>
      <c r="T565" s="71"/>
      <c r="U565" s="71"/>
      <c r="V565" s="71"/>
      <c r="W565" s="71"/>
      <c r="X565" s="35"/>
      <c r="Y565" s="35"/>
      <c r="Z565" s="35"/>
      <c r="AA565" s="35"/>
      <c r="AB565" s="35"/>
      <c r="AC565" s="35"/>
      <c r="AD565" s="35"/>
      <c r="AE565" s="35"/>
      <c r="AF565" s="35"/>
      <c r="AG565" s="35"/>
      <c r="AH565" s="35"/>
      <c r="AI565" s="35"/>
      <c r="AJ565" s="35"/>
      <c r="AK565" s="35"/>
      <c r="AL565" s="35"/>
      <c r="AM565" s="35"/>
      <c r="AN565" s="35"/>
      <c r="AO565" s="35"/>
      <c r="AP565" s="35"/>
      <c r="AQ565" s="35"/>
      <c r="AR565" s="35"/>
      <c r="AS565" s="35"/>
      <c r="AT565" s="35"/>
      <c r="AU565" s="35"/>
      <c r="AV565" s="35"/>
      <c r="AW565" s="35"/>
      <c r="AX565" s="35"/>
      <c r="AY565" s="35"/>
      <c r="AZ565" s="35"/>
      <c r="BA565" s="35"/>
      <c r="BB565" s="35"/>
      <c r="BC565" s="35"/>
      <c r="BD565" s="35"/>
      <c r="BE565" s="35"/>
      <c r="BF565" s="35"/>
      <c r="BG565" s="35"/>
      <c r="BH565" s="35"/>
      <c r="BI565" s="35"/>
      <c r="BJ565" s="35"/>
      <c r="BK565" s="35"/>
      <c r="BL565" s="35"/>
      <c r="BM565" s="35"/>
      <c r="BN565" s="35"/>
      <c r="BO565" s="35"/>
      <c r="BP565" s="35"/>
      <c r="BQ565" s="35"/>
    </row>
    <row r="566" spans="2:69" ht="15.75" customHeight="1">
      <c r="B566" s="35"/>
      <c r="C566" s="35"/>
      <c r="D566" s="35"/>
      <c r="E566" s="35"/>
      <c r="F566" s="35"/>
      <c r="G566" s="35"/>
      <c r="H566" s="35"/>
      <c r="I566" s="35"/>
      <c r="J566" s="35"/>
      <c r="K566" s="66"/>
      <c r="L566" s="35"/>
      <c r="M566" s="35"/>
      <c r="N566" s="35"/>
      <c r="O566" s="35"/>
      <c r="P566" s="35"/>
      <c r="Q566" s="35"/>
      <c r="R566" s="35"/>
      <c r="S566" s="71"/>
      <c r="T566" s="71"/>
      <c r="U566" s="71"/>
      <c r="V566" s="71"/>
      <c r="W566" s="71"/>
      <c r="X566" s="35"/>
      <c r="Y566" s="35"/>
      <c r="Z566" s="35"/>
      <c r="AA566" s="35"/>
      <c r="AB566" s="35"/>
      <c r="AC566" s="35"/>
      <c r="AD566" s="35"/>
      <c r="AE566" s="35"/>
      <c r="AF566" s="35"/>
      <c r="AG566" s="35"/>
      <c r="AH566" s="35"/>
      <c r="AI566" s="35"/>
      <c r="AJ566" s="35"/>
      <c r="AK566" s="35"/>
      <c r="AL566" s="35"/>
      <c r="AM566" s="35"/>
      <c r="AN566" s="35"/>
      <c r="AO566" s="35"/>
      <c r="AP566" s="35"/>
      <c r="AQ566" s="35"/>
      <c r="AR566" s="35"/>
      <c r="AS566" s="35"/>
      <c r="AT566" s="35"/>
      <c r="AU566" s="35"/>
      <c r="AV566" s="35"/>
      <c r="AW566" s="35"/>
      <c r="AX566" s="35"/>
      <c r="AY566" s="35"/>
      <c r="AZ566" s="35"/>
      <c r="BA566" s="35"/>
      <c r="BB566" s="35"/>
      <c r="BC566" s="35"/>
      <c r="BD566" s="35"/>
      <c r="BE566" s="35"/>
      <c r="BF566" s="35"/>
      <c r="BG566" s="35"/>
      <c r="BH566" s="35"/>
      <c r="BI566" s="35"/>
      <c r="BJ566" s="35"/>
      <c r="BK566" s="35"/>
      <c r="BL566" s="35"/>
      <c r="BM566" s="35"/>
      <c r="BN566" s="35"/>
      <c r="BO566" s="35"/>
      <c r="BP566" s="35"/>
      <c r="BQ566" s="35"/>
    </row>
    <row r="567" spans="2:69" ht="15.75" customHeight="1">
      <c r="B567" s="35"/>
      <c r="C567" s="35"/>
      <c r="D567" s="35"/>
      <c r="E567" s="35"/>
      <c r="F567" s="35"/>
      <c r="G567" s="35"/>
      <c r="H567" s="35"/>
      <c r="I567" s="35"/>
      <c r="J567" s="35"/>
      <c r="K567" s="66"/>
      <c r="L567" s="35"/>
      <c r="M567" s="35"/>
      <c r="N567" s="35"/>
      <c r="O567" s="35"/>
      <c r="P567" s="35"/>
      <c r="Q567" s="35"/>
      <c r="R567" s="35"/>
      <c r="S567" s="71"/>
      <c r="T567" s="71"/>
      <c r="U567" s="71"/>
      <c r="V567" s="71"/>
      <c r="W567" s="71"/>
      <c r="X567" s="35"/>
      <c r="Y567" s="35"/>
      <c r="Z567" s="35"/>
      <c r="AA567" s="35"/>
      <c r="AB567" s="35"/>
      <c r="AC567" s="35"/>
      <c r="AD567" s="35"/>
      <c r="AE567" s="35"/>
      <c r="AF567" s="35"/>
      <c r="AG567" s="35"/>
      <c r="AH567" s="35"/>
      <c r="AI567" s="35"/>
      <c r="AJ567" s="35"/>
      <c r="AK567" s="35"/>
      <c r="AL567" s="35"/>
      <c r="AM567" s="35"/>
      <c r="AN567" s="35"/>
      <c r="AO567" s="35"/>
      <c r="AP567" s="35"/>
      <c r="AQ567" s="35"/>
      <c r="AR567" s="35"/>
      <c r="AS567" s="35"/>
      <c r="AT567" s="35"/>
      <c r="AU567" s="35"/>
      <c r="AV567" s="35"/>
      <c r="AW567" s="35"/>
      <c r="AX567" s="35"/>
      <c r="AY567" s="35"/>
      <c r="AZ567" s="35"/>
      <c r="BA567" s="35"/>
      <c r="BB567" s="35"/>
      <c r="BC567" s="35"/>
      <c r="BD567" s="35"/>
      <c r="BE567" s="35"/>
      <c r="BF567" s="35"/>
      <c r="BG567" s="35"/>
      <c r="BH567" s="35"/>
      <c r="BI567" s="35"/>
      <c r="BJ567" s="35"/>
      <c r="BK567" s="35"/>
      <c r="BL567" s="35"/>
      <c r="BM567" s="35"/>
      <c r="BN567" s="35"/>
      <c r="BO567" s="35"/>
      <c r="BP567" s="35"/>
      <c r="BQ567" s="35"/>
    </row>
    <row r="568" spans="2:69" ht="15.75" customHeight="1">
      <c r="B568" s="35"/>
      <c r="C568" s="35"/>
      <c r="D568" s="35"/>
      <c r="E568" s="35"/>
      <c r="F568" s="35"/>
      <c r="G568" s="35"/>
      <c r="H568" s="35"/>
      <c r="I568" s="35"/>
      <c r="J568" s="35"/>
      <c r="K568" s="66"/>
      <c r="L568" s="35"/>
      <c r="M568" s="35"/>
      <c r="N568" s="35"/>
      <c r="O568" s="35"/>
      <c r="P568" s="35"/>
      <c r="Q568" s="35"/>
      <c r="R568" s="35"/>
      <c r="S568" s="71"/>
      <c r="T568" s="71"/>
      <c r="U568" s="71"/>
      <c r="V568" s="71"/>
      <c r="W568" s="71"/>
      <c r="X568" s="35"/>
      <c r="Y568" s="35"/>
      <c r="Z568" s="35"/>
      <c r="AA568" s="35"/>
      <c r="AB568" s="35"/>
      <c r="AC568" s="35"/>
      <c r="AD568" s="35"/>
      <c r="AE568" s="35"/>
      <c r="AF568" s="35"/>
      <c r="AG568" s="35"/>
      <c r="AH568" s="35"/>
      <c r="AI568" s="35"/>
      <c r="AJ568" s="35"/>
      <c r="AK568" s="35"/>
      <c r="AL568" s="35"/>
      <c r="AM568" s="35"/>
      <c r="AN568" s="35"/>
      <c r="AO568" s="35"/>
      <c r="AP568" s="35"/>
      <c r="AQ568" s="35"/>
      <c r="AR568" s="35"/>
      <c r="AS568" s="35"/>
      <c r="AT568" s="35"/>
      <c r="AU568" s="35"/>
      <c r="AV568" s="35"/>
      <c r="AW568" s="35"/>
      <c r="AX568" s="35"/>
      <c r="AY568" s="35"/>
      <c r="AZ568" s="35"/>
      <c r="BA568" s="35"/>
      <c r="BB568" s="35"/>
      <c r="BC568" s="35"/>
      <c r="BD568" s="35"/>
      <c r="BE568" s="35"/>
      <c r="BF568" s="35"/>
      <c r="BG568" s="35"/>
      <c r="BH568" s="35"/>
      <c r="BI568" s="35"/>
      <c r="BJ568" s="35"/>
      <c r="BK568" s="35"/>
      <c r="BL568" s="35"/>
      <c r="BM568" s="35"/>
      <c r="BN568" s="35"/>
      <c r="BO568" s="35"/>
      <c r="BP568" s="35"/>
      <c r="BQ568" s="35"/>
    </row>
    <row r="569" spans="2:69" ht="15.75" customHeight="1">
      <c r="B569" s="35"/>
      <c r="C569" s="35"/>
      <c r="D569" s="35"/>
      <c r="E569" s="35"/>
      <c r="F569" s="35"/>
      <c r="G569" s="35"/>
      <c r="H569" s="35"/>
      <c r="I569" s="35"/>
      <c r="J569" s="35"/>
      <c r="K569" s="66"/>
      <c r="L569" s="35"/>
      <c r="M569" s="35"/>
      <c r="N569" s="35"/>
      <c r="O569" s="35"/>
      <c r="P569" s="35"/>
      <c r="Q569" s="35"/>
      <c r="R569" s="35"/>
      <c r="S569" s="71"/>
      <c r="T569" s="71"/>
      <c r="U569" s="71"/>
      <c r="V569" s="71"/>
      <c r="W569" s="71"/>
      <c r="X569" s="35"/>
      <c r="Y569" s="35"/>
      <c r="Z569" s="35"/>
      <c r="AA569" s="35"/>
      <c r="AB569" s="35"/>
      <c r="AC569" s="35"/>
      <c r="AD569" s="35"/>
      <c r="AE569" s="35"/>
      <c r="AF569" s="35"/>
      <c r="AG569" s="35"/>
      <c r="AH569" s="35"/>
      <c r="AI569" s="35"/>
      <c r="AJ569" s="35"/>
      <c r="AK569" s="35"/>
      <c r="AL569" s="35"/>
      <c r="AM569" s="35"/>
      <c r="AN569" s="35"/>
      <c r="AO569" s="35"/>
      <c r="AP569" s="35"/>
      <c r="AQ569" s="35"/>
      <c r="AR569" s="35"/>
      <c r="AS569" s="35"/>
      <c r="AT569" s="35"/>
      <c r="AU569" s="35"/>
      <c r="AV569" s="35"/>
      <c r="AW569" s="35"/>
      <c r="AX569" s="35"/>
      <c r="AY569" s="35"/>
      <c r="AZ569" s="35"/>
      <c r="BA569" s="35"/>
      <c r="BB569" s="35"/>
      <c r="BC569" s="35"/>
      <c r="BD569" s="35"/>
      <c r="BE569" s="35"/>
      <c r="BF569" s="35"/>
      <c r="BG569" s="35"/>
      <c r="BH569" s="35"/>
      <c r="BI569" s="35"/>
      <c r="BJ569" s="35"/>
      <c r="BK569" s="35"/>
      <c r="BL569" s="35"/>
      <c r="BM569" s="35"/>
      <c r="BN569" s="35"/>
      <c r="BO569" s="35"/>
      <c r="BP569" s="35"/>
      <c r="BQ569" s="35"/>
    </row>
    <row r="570" spans="2:69" ht="15.75" customHeight="1">
      <c r="B570" s="35"/>
      <c r="C570" s="35"/>
      <c r="D570" s="35"/>
      <c r="E570" s="35"/>
      <c r="F570" s="35"/>
      <c r="G570" s="35"/>
      <c r="H570" s="35"/>
      <c r="I570" s="35"/>
      <c r="J570" s="35"/>
      <c r="K570" s="66"/>
      <c r="L570" s="35"/>
      <c r="M570" s="35"/>
      <c r="N570" s="35"/>
      <c r="O570" s="35"/>
      <c r="P570" s="35"/>
      <c r="Q570" s="35"/>
      <c r="R570" s="35"/>
      <c r="S570" s="71"/>
      <c r="T570" s="71"/>
      <c r="U570" s="71"/>
      <c r="V570" s="71"/>
      <c r="W570" s="71"/>
      <c r="X570" s="35"/>
      <c r="Y570" s="35"/>
      <c r="Z570" s="35"/>
      <c r="AA570" s="35"/>
      <c r="AB570" s="35"/>
      <c r="AC570" s="35"/>
      <c r="AD570" s="35"/>
      <c r="AE570" s="35"/>
      <c r="AF570" s="35"/>
      <c r="AG570" s="35"/>
      <c r="AH570" s="35"/>
      <c r="AI570" s="35"/>
      <c r="AJ570" s="35"/>
      <c r="AK570" s="35"/>
      <c r="AL570" s="35"/>
      <c r="AM570" s="35"/>
      <c r="AN570" s="35"/>
      <c r="AO570" s="35"/>
      <c r="AP570" s="35"/>
      <c r="AQ570" s="35"/>
      <c r="AR570" s="35"/>
      <c r="AS570" s="35"/>
      <c r="AT570" s="35"/>
      <c r="AU570" s="35"/>
      <c r="AV570" s="35"/>
      <c r="AW570" s="35"/>
      <c r="AX570" s="35"/>
      <c r="AY570" s="35"/>
      <c r="AZ570" s="35"/>
      <c r="BA570" s="35"/>
      <c r="BB570" s="35"/>
      <c r="BC570" s="35"/>
      <c r="BD570" s="35"/>
      <c r="BE570" s="35"/>
      <c r="BF570" s="35"/>
      <c r="BG570" s="35"/>
      <c r="BH570" s="35"/>
      <c r="BI570" s="35"/>
      <c r="BJ570" s="35"/>
      <c r="BK570" s="35"/>
      <c r="BL570" s="35"/>
      <c r="BM570" s="35"/>
      <c r="BN570" s="35"/>
      <c r="BO570" s="35"/>
      <c r="BP570" s="35"/>
      <c r="BQ570" s="35"/>
    </row>
    <row r="571" spans="2:69" ht="15.75" customHeight="1">
      <c r="B571" s="35"/>
      <c r="C571" s="35"/>
      <c r="D571" s="35"/>
      <c r="E571" s="35"/>
      <c r="F571" s="35"/>
      <c r="G571" s="35"/>
      <c r="H571" s="35"/>
      <c r="I571" s="35"/>
      <c r="J571" s="35"/>
      <c r="K571" s="66"/>
      <c r="L571" s="35"/>
      <c r="M571" s="35"/>
      <c r="N571" s="35"/>
      <c r="O571" s="35"/>
      <c r="P571" s="35"/>
      <c r="Q571" s="35"/>
      <c r="R571" s="35"/>
      <c r="S571" s="71"/>
      <c r="T571" s="71"/>
      <c r="U571" s="71"/>
      <c r="V571" s="71"/>
      <c r="W571" s="71"/>
      <c r="X571" s="35"/>
      <c r="Y571" s="35"/>
      <c r="Z571" s="35"/>
      <c r="AA571" s="35"/>
      <c r="AB571" s="35"/>
      <c r="AC571" s="35"/>
      <c r="AD571" s="35"/>
      <c r="AE571" s="35"/>
      <c r="AF571" s="35"/>
      <c r="AG571" s="35"/>
      <c r="AH571" s="35"/>
      <c r="AI571" s="35"/>
      <c r="AJ571" s="35"/>
      <c r="AK571" s="35"/>
      <c r="AL571" s="35"/>
      <c r="AM571" s="35"/>
      <c r="AN571" s="35"/>
      <c r="AO571" s="35"/>
      <c r="AP571" s="35"/>
      <c r="AQ571" s="35"/>
      <c r="AR571" s="35"/>
      <c r="AS571" s="35"/>
      <c r="AT571" s="35"/>
      <c r="AU571" s="35"/>
      <c r="AV571" s="35"/>
      <c r="AW571" s="35"/>
      <c r="AX571" s="35"/>
      <c r="AY571" s="35"/>
      <c r="AZ571" s="35"/>
      <c r="BA571" s="35"/>
      <c r="BB571" s="35"/>
      <c r="BC571" s="35"/>
      <c r="BD571" s="35"/>
      <c r="BE571" s="35"/>
      <c r="BF571" s="35"/>
      <c r="BG571" s="35"/>
      <c r="BH571" s="35"/>
      <c r="BI571" s="35"/>
      <c r="BJ571" s="35"/>
      <c r="BK571" s="35"/>
      <c r="BL571" s="35"/>
      <c r="BM571" s="35"/>
      <c r="BN571" s="35"/>
      <c r="BO571" s="35"/>
      <c r="BP571" s="35"/>
      <c r="BQ571" s="35"/>
    </row>
    <row r="572" spans="2:69" ht="15.75" customHeight="1">
      <c r="B572" s="35"/>
      <c r="C572" s="35"/>
      <c r="D572" s="35"/>
      <c r="E572" s="35"/>
      <c r="F572" s="35"/>
      <c r="G572" s="35"/>
      <c r="H572" s="35"/>
      <c r="I572" s="35"/>
      <c r="J572" s="35"/>
      <c r="K572" s="66"/>
      <c r="L572" s="35"/>
      <c r="M572" s="35"/>
      <c r="N572" s="35"/>
      <c r="O572" s="35"/>
      <c r="P572" s="35"/>
      <c r="Q572" s="35"/>
      <c r="R572" s="35"/>
      <c r="S572" s="71"/>
      <c r="T572" s="71"/>
      <c r="U572" s="71"/>
      <c r="V572" s="71"/>
      <c r="W572" s="71"/>
      <c r="X572" s="35"/>
      <c r="Y572" s="35"/>
      <c r="Z572" s="35"/>
      <c r="AA572" s="35"/>
      <c r="AB572" s="35"/>
      <c r="AC572" s="35"/>
      <c r="AD572" s="35"/>
      <c r="AE572" s="35"/>
      <c r="AF572" s="35"/>
      <c r="AG572" s="35"/>
      <c r="AH572" s="35"/>
      <c r="AI572" s="35"/>
      <c r="AJ572" s="35"/>
      <c r="AK572" s="35"/>
      <c r="AL572" s="35"/>
      <c r="AM572" s="35"/>
      <c r="AN572" s="35"/>
      <c r="AO572" s="35"/>
      <c r="AP572" s="35"/>
      <c r="AQ572" s="35"/>
      <c r="AR572" s="35"/>
      <c r="AS572" s="35"/>
      <c r="AT572" s="35"/>
      <c r="AU572" s="35"/>
      <c r="AV572" s="35"/>
      <c r="AW572" s="35"/>
      <c r="AX572" s="35"/>
      <c r="AY572" s="35"/>
      <c r="AZ572" s="35"/>
      <c r="BA572" s="35"/>
      <c r="BB572" s="35"/>
      <c r="BC572" s="35"/>
      <c r="BD572" s="35"/>
      <c r="BE572" s="35"/>
      <c r="BF572" s="35"/>
      <c r="BG572" s="35"/>
      <c r="BH572" s="35"/>
      <c r="BI572" s="35"/>
      <c r="BJ572" s="35"/>
      <c r="BK572" s="35"/>
      <c r="BL572" s="35"/>
      <c r="BM572" s="35"/>
      <c r="BN572" s="35"/>
      <c r="BO572" s="35"/>
      <c r="BP572" s="35"/>
      <c r="BQ572" s="35"/>
    </row>
    <row r="573" spans="2:69" ht="15.75" customHeight="1">
      <c r="B573" s="35"/>
      <c r="C573" s="35"/>
      <c r="D573" s="35"/>
      <c r="E573" s="35"/>
      <c r="F573" s="35"/>
      <c r="G573" s="35"/>
      <c r="H573" s="35"/>
      <c r="I573" s="35"/>
      <c r="J573" s="35"/>
      <c r="K573" s="66"/>
      <c r="L573" s="35"/>
      <c r="M573" s="35"/>
      <c r="N573" s="35"/>
      <c r="O573" s="35"/>
      <c r="P573" s="35"/>
      <c r="Q573" s="35"/>
      <c r="R573" s="35"/>
      <c r="S573" s="71"/>
      <c r="T573" s="71"/>
      <c r="U573" s="71"/>
      <c r="V573" s="71"/>
      <c r="W573" s="71"/>
      <c r="X573" s="35"/>
      <c r="Y573" s="35"/>
      <c r="Z573" s="35"/>
      <c r="AA573" s="35"/>
      <c r="AB573" s="35"/>
      <c r="AC573" s="35"/>
      <c r="AD573" s="35"/>
      <c r="AE573" s="35"/>
      <c r="AF573" s="35"/>
      <c r="AG573" s="35"/>
      <c r="AH573" s="35"/>
      <c r="AI573" s="35"/>
      <c r="AJ573" s="35"/>
      <c r="AK573" s="35"/>
      <c r="AL573" s="35"/>
      <c r="AM573" s="35"/>
      <c r="AN573" s="35"/>
      <c r="AO573" s="35"/>
      <c r="AP573" s="35"/>
      <c r="AQ573" s="35"/>
      <c r="AR573" s="35"/>
      <c r="AS573" s="35"/>
      <c r="AT573" s="35"/>
      <c r="AU573" s="35"/>
      <c r="AV573" s="35"/>
      <c r="AW573" s="35"/>
      <c r="AX573" s="35"/>
      <c r="AY573" s="35"/>
      <c r="AZ573" s="35"/>
      <c r="BA573" s="35"/>
      <c r="BB573" s="35"/>
      <c r="BC573" s="35"/>
      <c r="BD573" s="35"/>
      <c r="BE573" s="35"/>
      <c r="BF573" s="35"/>
      <c r="BG573" s="35"/>
      <c r="BH573" s="35"/>
      <c r="BI573" s="35"/>
      <c r="BJ573" s="35"/>
      <c r="BK573" s="35"/>
      <c r="BL573" s="35"/>
      <c r="BM573" s="35"/>
      <c r="BN573" s="35"/>
      <c r="BO573" s="35"/>
      <c r="BP573" s="35"/>
      <c r="BQ573" s="35"/>
    </row>
    <row r="574" spans="2:69" ht="15.75" customHeight="1">
      <c r="B574" s="35"/>
      <c r="C574" s="35"/>
      <c r="D574" s="35"/>
      <c r="E574" s="35"/>
      <c r="F574" s="35"/>
      <c r="G574" s="35"/>
      <c r="H574" s="35"/>
      <c r="I574" s="35"/>
      <c r="J574" s="35"/>
      <c r="K574" s="66"/>
      <c r="L574" s="35"/>
      <c r="M574" s="35"/>
      <c r="N574" s="35"/>
      <c r="O574" s="35"/>
      <c r="P574" s="35"/>
      <c r="Q574" s="35"/>
      <c r="R574" s="35"/>
      <c r="S574" s="71"/>
      <c r="T574" s="71"/>
      <c r="U574" s="71"/>
      <c r="V574" s="71"/>
      <c r="W574" s="71"/>
      <c r="X574" s="35"/>
      <c r="Y574" s="35"/>
      <c r="Z574" s="35"/>
      <c r="AA574" s="35"/>
      <c r="AB574" s="35"/>
      <c r="AC574" s="35"/>
      <c r="AD574" s="35"/>
      <c r="AE574" s="35"/>
      <c r="AF574" s="35"/>
      <c r="AG574" s="35"/>
      <c r="AH574" s="35"/>
      <c r="AI574" s="35"/>
      <c r="AJ574" s="35"/>
      <c r="AK574" s="35"/>
      <c r="AL574" s="35"/>
      <c r="AM574" s="35"/>
      <c r="AN574" s="35"/>
      <c r="AO574" s="35"/>
      <c r="AP574" s="35"/>
      <c r="AQ574" s="35"/>
      <c r="AR574" s="35"/>
      <c r="AS574" s="35"/>
      <c r="AT574" s="35"/>
      <c r="AU574" s="35"/>
      <c r="AV574" s="35"/>
      <c r="AW574" s="35"/>
      <c r="AX574" s="35"/>
      <c r="AY574" s="35"/>
      <c r="AZ574" s="35"/>
      <c r="BA574" s="35"/>
      <c r="BB574" s="35"/>
      <c r="BC574" s="35"/>
      <c r="BD574" s="35"/>
      <c r="BE574" s="35"/>
      <c r="BF574" s="35"/>
      <c r="BG574" s="35"/>
      <c r="BH574" s="35"/>
      <c r="BI574" s="35"/>
      <c r="BJ574" s="35"/>
      <c r="BK574" s="35"/>
      <c r="BL574" s="35"/>
      <c r="BM574" s="35"/>
      <c r="BN574" s="35"/>
      <c r="BO574" s="35"/>
      <c r="BP574" s="35"/>
      <c r="BQ574" s="35"/>
    </row>
    <row r="575" spans="2:69" ht="15.75" customHeight="1">
      <c r="B575" s="35"/>
      <c r="C575" s="35"/>
      <c r="D575" s="35"/>
      <c r="E575" s="35"/>
      <c r="F575" s="35"/>
      <c r="G575" s="35"/>
      <c r="H575" s="35"/>
      <c r="I575" s="35"/>
      <c r="J575" s="35"/>
      <c r="K575" s="66"/>
      <c r="L575" s="35"/>
      <c r="M575" s="35"/>
      <c r="N575" s="35"/>
      <c r="O575" s="35"/>
      <c r="P575" s="35"/>
      <c r="Q575" s="35"/>
      <c r="R575" s="35"/>
      <c r="S575" s="71"/>
      <c r="T575" s="71"/>
      <c r="U575" s="71"/>
      <c r="V575" s="71"/>
      <c r="W575" s="71"/>
      <c r="X575" s="35"/>
      <c r="Y575" s="35"/>
      <c r="Z575" s="35"/>
      <c r="AA575" s="35"/>
      <c r="AB575" s="35"/>
      <c r="AC575" s="35"/>
      <c r="AD575" s="35"/>
      <c r="AE575" s="35"/>
      <c r="AF575" s="35"/>
      <c r="AG575" s="35"/>
      <c r="AH575" s="35"/>
      <c r="AI575" s="35"/>
      <c r="AJ575" s="35"/>
      <c r="AK575" s="35"/>
      <c r="AL575" s="35"/>
      <c r="AM575" s="35"/>
      <c r="AN575" s="35"/>
      <c r="AO575" s="35"/>
      <c r="AP575" s="35"/>
      <c r="AQ575" s="35"/>
      <c r="AR575" s="35"/>
      <c r="AS575" s="35"/>
      <c r="AT575" s="35"/>
      <c r="AU575" s="35"/>
      <c r="AV575" s="35"/>
      <c r="AW575" s="35"/>
      <c r="AX575" s="35"/>
      <c r="AY575" s="35"/>
      <c r="AZ575" s="35"/>
      <c r="BA575" s="35"/>
      <c r="BB575" s="35"/>
      <c r="BC575" s="35"/>
      <c r="BD575" s="35"/>
      <c r="BE575" s="35"/>
      <c r="BF575" s="35"/>
      <c r="BG575" s="35"/>
      <c r="BH575" s="35"/>
      <c r="BI575" s="35"/>
      <c r="BJ575" s="35"/>
      <c r="BK575" s="35"/>
      <c r="BL575" s="35"/>
      <c r="BM575" s="35"/>
      <c r="BN575" s="35"/>
      <c r="BO575" s="35"/>
      <c r="BP575" s="35"/>
      <c r="BQ575" s="35"/>
    </row>
    <row r="576" spans="2:69" ht="15.75" customHeight="1">
      <c r="B576" s="35"/>
      <c r="C576" s="35"/>
      <c r="D576" s="35"/>
      <c r="E576" s="35"/>
      <c r="F576" s="35"/>
      <c r="G576" s="35"/>
      <c r="H576" s="35"/>
      <c r="I576" s="35"/>
      <c r="J576" s="35"/>
      <c r="K576" s="66"/>
      <c r="L576" s="35"/>
      <c r="M576" s="35"/>
      <c r="N576" s="35"/>
      <c r="O576" s="35"/>
      <c r="P576" s="35"/>
      <c r="Q576" s="35"/>
      <c r="R576" s="35"/>
      <c r="S576" s="71"/>
      <c r="T576" s="71"/>
      <c r="U576" s="71"/>
      <c r="V576" s="71"/>
      <c r="W576" s="71"/>
      <c r="X576" s="35"/>
      <c r="Y576" s="35"/>
      <c r="Z576" s="35"/>
      <c r="AA576" s="35"/>
      <c r="AB576" s="35"/>
      <c r="AC576" s="35"/>
      <c r="AD576" s="35"/>
      <c r="AE576" s="35"/>
      <c r="AF576" s="35"/>
      <c r="AG576" s="35"/>
      <c r="AH576" s="35"/>
      <c r="AI576" s="35"/>
      <c r="AJ576" s="35"/>
      <c r="AK576" s="35"/>
      <c r="AL576" s="35"/>
      <c r="AM576" s="35"/>
      <c r="AN576" s="35"/>
      <c r="AO576" s="35"/>
      <c r="AP576" s="35"/>
      <c r="AQ576" s="35"/>
      <c r="AR576" s="35"/>
      <c r="AS576" s="35"/>
      <c r="AT576" s="35"/>
      <c r="AU576" s="35"/>
      <c r="AV576" s="35"/>
      <c r="AW576" s="35"/>
      <c r="AX576" s="35"/>
      <c r="AY576" s="35"/>
      <c r="AZ576" s="35"/>
      <c r="BA576" s="35"/>
      <c r="BB576" s="35"/>
      <c r="BC576" s="35"/>
      <c r="BD576" s="35"/>
      <c r="BE576" s="35"/>
      <c r="BF576" s="35"/>
      <c r="BG576" s="35"/>
      <c r="BH576" s="35"/>
      <c r="BI576" s="35"/>
      <c r="BJ576" s="35"/>
      <c r="BK576" s="35"/>
      <c r="BL576" s="35"/>
      <c r="BM576" s="35"/>
      <c r="BN576" s="35"/>
      <c r="BO576" s="35"/>
      <c r="BP576" s="35"/>
      <c r="BQ576" s="35"/>
    </row>
    <row r="577" spans="2:69" ht="15.75" customHeight="1">
      <c r="B577" s="35"/>
      <c r="C577" s="35"/>
      <c r="D577" s="35"/>
      <c r="E577" s="35"/>
      <c r="F577" s="35"/>
      <c r="G577" s="35"/>
      <c r="H577" s="35"/>
      <c r="I577" s="35"/>
      <c r="J577" s="35"/>
      <c r="K577" s="66"/>
      <c r="L577" s="35"/>
      <c r="M577" s="35"/>
      <c r="N577" s="35"/>
      <c r="O577" s="35"/>
      <c r="P577" s="35"/>
      <c r="Q577" s="35"/>
      <c r="R577" s="35"/>
      <c r="S577" s="71"/>
      <c r="T577" s="71"/>
      <c r="U577" s="71"/>
      <c r="V577" s="71"/>
      <c r="W577" s="71"/>
      <c r="X577" s="35"/>
      <c r="Y577" s="35"/>
      <c r="Z577" s="35"/>
      <c r="AA577" s="35"/>
      <c r="AB577" s="35"/>
      <c r="AC577" s="35"/>
      <c r="AD577" s="35"/>
      <c r="AE577" s="35"/>
      <c r="AF577" s="35"/>
      <c r="AG577" s="35"/>
      <c r="AH577" s="35"/>
      <c r="AI577" s="35"/>
      <c r="AJ577" s="35"/>
      <c r="AK577" s="35"/>
      <c r="AL577" s="35"/>
      <c r="AM577" s="35"/>
      <c r="AN577" s="35"/>
      <c r="AO577" s="35"/>
      <c r="AP577" s="35"/>
      <c r="AQ577" s="35"/>
      <c r="AR577" s="35"/>
      <c r="AS577" s="35"/>
      <c r="AT577" s="35"/>
      <c r="AU577" s="35"/>
      <c r="AV577" s="35"/>
      <c r="AW577" s="35"/>
      <c r="AX577" s="35"/>
      <c r="AY577" s="35"/>
      <c r="AZ577" s="35"/>
      <c r="BA577" s="35"/>
      <c r="BB577" s="35"/>
      <c r="BC577" s="35"/>
      <c r="BD577" s="35"/>
      <c r="BE577" s="35"/>
      <c r="BF577" s="35"/>
      <c r="BG577" s="35"/>
      <c r="BH577" s="35"/>
      <c r="BI577" s="35"/>
      <c r="BJ577" s="35"/>
      <c r="BK577" s="35"/>
      <c r="BL577" s="35"/>
      <c r="BM577" s="35"/>
      <c r="BN577" s="35"/>
      <c r="BO577" s="35"/>
      <c r="BP577" s="35"/>
      <c r="BQ577" s="35"/>
    </row>
    <row r="578" spans="2:69" ht="15.75" customHeight="1">
      <c r="B578" s="35"/>
      <c r="C578" s="35"/>
      <c r="D578" s="35"/>
      <c r="E578" s="35"/>
      <c r="F578" s="35"/>
      <c r="G578" s="35"/>
      <c r="H578" s="35"/>
      <c r="I578" s="35"/>
      <c r="J578" s="35"/>
      <c r="K578" s="66"/>
      <c r="L578" s="35"/>
      <c r="M578" s="35"/>
      <c r="N578" s="35"/>
      <c r="O578" s="35"/>
      <c r="P578" s="35"/>
      <c r="Q578" s="35"/>
      <c r="R578" s="35"/>
      <c r="S578" s="71"/>
      <c r="T578" s="71"/>
      <c r="U578" s="71"/>
      <c r="V578" s="71"/>
      <c r="W578" s="71"/>
      <c r="X578" s="35"/>
      <c r="Y578" s="35"/>
      <c r="Z578" s="35"/>
      <c r="AA578" s="35"/>
      <c r="AB578" s="35"/>
      <c r="AC578" s="35"/>
      <c r="AD578" s="35"/>
      <c r="AE578" s="35"/>
      <c r="AF578" s="35"/>
      <c r="AG578" s="35"/>
      <c r="AH578" s="35"/>
      <c r="AI578" s="35"/>
      <c r="AJ578" s="35"/>
      <c r="AK578" s="35"/>
      <c r="AL578" s="35"/>
      <c r="AM578" s="35"/>
      <c r="AN578" s="35"/>
      <c r="AO578" s="35"/>
      <c r="AP578" s="35"/>
      <c r="AQ578" s="35"/>
      <c r="AR578" s="35"/>
      <c r="AS578" s="35"/>
      <c r="AT578" s="35"/>
      <c r="AU578" s="35"/>
      <c r="AV578" s="35"/>
      <c r="AW578" s="35"/>
      <c r="AX578" s="35"/>
      <c r="AY578" s="35"/>
      <c r="AZ578" s="35"/>
      <c r="BA578" s="35"/>
      <c r="BB578" s="35"/>
      <c r="BC578" s="35"/>
      <c r="BD578" s="35"/>
      <c r="BE578" s="35"/>
      <c r="BF578" s="35"/>
      <c r="BG578" s="35"/>
      <c r="BH578" s="35"/>
      <c r="BI578" s="35"/>
      <c r="BJ578" s="35"/>
      <c r="BK578" s="35"/>
      <c r="BL578" s="35"/>
      <c r="BM578" s="35"/>
      <c r="BN578" s="35"/>
      <c r="BO578" s="35"/>
      <c r="BP578" s="35"/>
      <c r="BQ578" s="35"/>
    </row>
    <row r="579" spans="2:69" ht="15.75" customHeight="1">
      <c r="B579" s="35"/>
      <c r="C579" s="35"/>
      <c r="D579" s="35"/>
      <c r="E579" s="35"/>
      <c r="F579" s="35"/>
      <c r="G579" s="35"/>
      <c r="H579" s="35"/>
      <c r="I579" s="35"/>
      <c r="J579" s="35"/>
      <c r="K579" s="66"/>
      <c r="L579" s="35"/>
      <c r="M579" s="35"/>
      <c r="N579" s="35"/>
      <c r="O579" s="35"/>
      <c r="P579" s="35"/>
      <c r="Q579" s="35"/>
      <c r="R579" s="35"/>
      <c r="S579" s="71"/>
      <c r="T579" s="71"/>
      <c r="U579" s="71"/>
      <c r="V579" s="71"/>
      <c r="W579" s="71"/>
      <c r="X579" s="35"/>
      <c r="Y579" s="35"/>
      <c r="Z579" s="35"/>
      <c r="AA579" s="35"/>
      <c r="AB579" s="35"/>
      <c r="AC579" s="35"/>
      <c r="AD579" s="35"/>
      <c r="AE579" s="35"/>
      <c r="AF579" s="35"/>
      <c r="AG579" s="35"/>
      <c r="AH579" s="35"/>
      <c r="AI579" s="35"/>
      <c r="AJ579" s="35"/>
      <c r="AK579" s="35"/>
      <c r="AL579" s="35"/>
      <c r="AM579" s="35"/>
      <c r="AN579" s="35"/>
      <c r="AO579" s="35"/>
      <c r="AP579" s="35"/>
      <c r="AQ579" s="35"/>
      <c r="AR579" s="35"/>
      <c r="AS579" s="35"/>
      <c r="AT579" s="35"/>
      <c r="AU579" s="35"/>
      <c r="AV579" s="35"/>
      <c r="AW579" s="35"/>
      <c r="AX579" s="35"/>
      <c r="AY579" s="35"/>
      <c r="AZ579" s="35"/>
      <c r="BA579" s="35"/>
      <c r="BB579" s="35"/>
      <c r="BC579" s="35"/>
      <c r="BD579" s="35"/>
      <c r="BE579" s="35"/>
      <c r="BF579" s="35"/>
      <c r="BG579" s="35"/>
      <c r="BH579" s="35"/>
      <c r="BI579" s="35"/>
      <c r="BJ579" s="35"/>
      <c r="BK579" s="35"/>
      <c r="BL579" s="35"/>
      <c r="BM579" s="35"/>
      <c r="BN579" s="35"/>
      <c r="BO579" s="35"/>
      <c r="BP579" s="35"/>
      <c r="BQ579" s="35"/>
    </row>
    <row r="580" spans="2:69" ht="15.75" customHeight="1">
      <c r="B580" s="35"/>
      <c r="C580" s="35"/>
      <c r="D580" s="35"/>
      <c r="E580" s="35"/>
      <c r="F580" s="35"/>
      <c r="G580" s="35"/>
      <c r="H580" s="35"/>
      <c r="I580" s="35"/>
      <c r="J580" s="35"/>
      <c r="K580" s="66"/>
      <c r="L580" s="35"/>
      <c r="M580" s="35"/>
      <c r="N580" s="35"/>
      <c r="O580" s="35"/>
      <c r="P580" s="35"/>
      <c r="Q580" s="35"/>
      <c r="R580" s="35"/>
      <c r="S580" s="71"/>
      <c r="T580" s="71"/>
      <c r="U580" s="71"/>
      <c r="V580" s="71"/>
      <c r="W580" s="71"/>
      <c r="X580" s="35"/>
      <c r="Y580" s="35"/>
      <c r="Z580" s="35"/>
      <c r="AA580" s="35"/>
      <c r="AB580" s="35"/>
      <c r="AC580" s="35"/>
      <c r="AD580" s="35"/>
      <c r="AE580" s="35"/>
      <c r="AF580" s="35"/>
      <c r="AG580" s="35"/>
      <c r="AH580" s="35"/>
      <c r="AI580" s="35"/>
      <c r="AJ580" s="35"/>
      <c r="AK580" s="35"/>
      <c r="AL580" s="35"/>
      <c r="AM580" s="35"/>
      <c r="AN580" s="35"/>
      <c r="AO580" s="35"/>
      <c r="AP580" s="35"/>
      <c r="AQ580" s="35"/>
      <c r="AR580" s="35"/>
      <c r="AS580" s="35"/>
      <c r="AT580" s="35"/>
      <c r="AU580" s="35"/>
      <c r="AV580" s="35"/>
      <c r="AW580" s="35"/>
      <c r="AX580" s="35"/>
      <c r="AY580" s="35"/>
      <c r="AZ580" s="35"/>
      <c r="BA580" s="35"/>
      <c r="BB580" s="35"/>
      <c r="BC580" s="35"/>
      <c r="BD580" s="35"/>
      <c r="BE580" s="35"/>
      <c r="BF580" s="35"/>
      <c r="BG580" s="35"/>
      <c r="BH580" s="35"/>
      <c r="BI580" s="35"/>
      <c r="BJ580" s="35"/>
      <c r="BK580" s="35"/>
      <c r="BL580" s="35"/>
      <c r="BM580" s="35"/>
      <c r="BN580" s="35"/>
      <c r="BO580" s="35"/>
      <c r="BP580" s="35"/>
      <c r="BQ580" s="35"/>
    </row>
    <row r="581" spans="2:69" ht="15.75" customHeight="1">
      <c r="B581" s="35"/>
      <c r="C581" s="35"/>
      <c r="D581" s="35"/>
      <c r="E581" s="35"/>
      <c r="F581" s="35"/>
      <c r="G581" s="35"/>
      <c r="H581" s="35"/>
      <c r="I581" s="35"/>
      <c r="J581" s="35"/>
      <c r="K581" s="66"/>
      <c r="L581" s="35"/>
      <c r="M581" s="35"/>
      <c r="N581" s="35"/>
      <c r="O581" s="35"/>
      <c r="P581" s="35"/>
      <c r="Q581" s="35"/>
      <c r="R581" s="35"/>
      <c r="S581" s="71"/>
      <c r="T581" s="71"/>
      <c r="U581" s="71"/>
      <c r="V581" s="71"/>
      <c r="W581" s="71"/>
      <c r="X581" s="35"/>
      <c r="Y581" s="35"/>
      <c r="Z581" s="35"/>
      <c r="AA581" s="35"/>
      <c r="AB581" s="35"/>
      <c r="AC581" s="35"/>
      <c r="AD581" s="35"/>
      <c r="AE581" s="35"/>
      <c r="AF581" s="35"/>
      <c r="AG581" s="35"/>
      <c r="AH581" s="35"/>
      <c r="AI581" s="35"/>
      <c r="AJ581" s="35"/>
      <c r="AK581" s="35"/>
      <c r="AL581" s="35"/>
      <c r="AM581" s="35"/>
      <c r="AN581" s="35"/>
      <c r="AO581" s="35"/>
      <c r="AP581" s="35"/>
      <c r="AQ581" s="35"/>
      <c r="AR581" s="35"/>
      <c r="AS581" s="35"/>
      <c r="AT581" s="35"/>
      <c r="AU581" s="35"/>
      <c r="AV581" s="35"/>
      <c r="AW581" s="35"/>
      <c r="AX581" s="35"/>
      <c r="AY581" s="35"/>
      <c r="AZ581" s="35"/>
      <c r="BA581" s="35"/>
      <c r="BB581" s="35"/>
      <c r="BC581" s="35"/>
      <c r="BD581" s="35"/>
      <c r="BE581" s="35"/>
      <c r="BF581" s="35"/>
      <c r="BG581" s="35"/>
      <c r="BH581" s="35"/>
      <c r="BI581" s="35"/>
      <c r="BJ581" s="35"/>
      <c r="BK581" s="35"/>
      <c r="BL581" s="35"/>
      <c r="BM581" s="35"/>
      <c r="BN581" s="35"/>
      <c r="BO581" s="35"/>
      <c r="BP581" s="35"/>
      <c r="BQ581" s="35"/>
    </row>
    <row r="582" spans="2:69" ht="15.75" customHeight="1">
      <c r="B582" s="35"/>
      <c r="C582" s="35"/>
      <c r="D582" s="35"/>
      <c r="E582" s="35"/>
      <c r="F582" s="35"/>
      <c r="G582" s="35"/>
      <c r="H582" s="35"/>
      <c r="I582" s="35"/>
      <c r="J582" s="35"/>
      <c r="K582" s="66"/>
      <c r="L582" s="35"/>
      <c r="M582" s="35"/>
      <c r="N582" s="35"/>
      <c r="O582" s="35"/>
      <c r="P582" s="35"/>
      <c r="Q582" s="35"/>
      <c r="R582" s="35"/>
      <c r="S582" s="71"/>
      <c r="T582" s="71"/>
      <c r="U582" s="71"/>
      <c r="V582" s="71"/>
      <c r="W582" s="71"/>
      <c r="X582" s="35"/>
      <c r="Y582" s="35"/>
      <c r="Z582" s="35"/>
      <c r="AA582" s="35"/>
      <c r="AB582" s="35"/>
      <c r="AC582" s="35"/>
      <c r="AD582" s="35"/>
      <c r="AE582" s="35"/>
      <c r="AF582" s="35"/>
      <c r="AG582" s="35"/>
      <c r="AH582" s="35"/>
      <c r="AI582" s="35"/>
      <c r="AJ582" s="35"/>
      <c r="AK582" s="35"/>
      <c r="AL582" s="35"/>
      <c r="AM582" s="35"/>
      <c r="AN582" s="35"/>
      <c r="AO582" s="35"/>
      <c r="AP582" s="35"/>
      <c r="AQ582" s="35"/>
      <c r="AR582" s="35"/>
      <c r="AS582" s="35"/>
      <c r="AT582" s="35"/>
      <c r="AU582" s="35"/>
      <c r="AV582" s="35"/>
      <c r="AW582" s="35"/>
      <c r="AX582" s="35"/>
      <c r="AY582" s="35"/>
      <c r="AZ582" s="35"/>
      <c r="BA582" s="35"/>
      <c r="BB582" s="35"/>
      <c r="BC582" s="35"/>
      <c r="BD582" s="35"/>
      <c r="BE582" s="35"/>
      <c r="BF582" s="35"/>
      <c r="BG582" s="35"/>
      <c r="BH582" s="35"/>
      <c r="BI582" s="35"/>
      <c r="BJ582" s="35"/>
      <c r="BK582" s="35"/>
      <c r="BL582" s="35"/>
      <c r="BM582" s="35"/>
      <c r="BN582" s="35"/>
      <c r="BO582" s="35"/>
      <c r="BP582" s="35"/>
      <c r="BQ582" s="35"/>
    </row>
    <row r="583" spans="2:69" ht="15.75" customHeight="1">
      <c r="B583" s="35"/>
      <c r="C583" s="35"/>
      <c r="D583" s="35"/>
      <c r="E583" s="35"/>
      <c r="F583" s="35"/>
      <c r="G583" s="35"/>
      <c r="H583" s="35"/>
      <c r="I583" s="35"/>
      <c r="J583" s="35"/>
      <c r="K583" s="66"/>
      <c r="L583" s="35"/>
      <c r="M583" s="35"/>
      <c r="N583" s="35"/>
      <c r="O583" s="35"/>
      <c r="P583" s="35"/>
      <c r="Q583" s="35"/>
      <c r="R583" s="35"/>
      <c r="S583" s="71"/>
      <c r="T583" s="71"/>
      <c r="U583" s="71"/>
      <c r="V583" s="71"/>
      <c r="W583" s="71"/>
      <c r="X583" s="35"/>
      <c r="Y583" s="35"/>
      <c r="Z583" s="35"/>
      <c r="AA583" s="35"/>
      <c r="AB583" s="35"/>
      <c r="AC583" s="35"/>
      <c r="AD583" s="35"/>
      <c r="AE583" s="35"/>
      <c r="AF583" s="35"/>
      <c r="AG583" s="35"/>
      <c r="AH583" s="35"/>
      <c r="AI583" s="35"/>
      <c r="AJ583" s="35"/>
      <c r="AK583" s="35"/>
      <c r="AL583" s="35"/>
      <c r="AM583" s="35"/>
      <c r="AN583" s="35"/>
      <c r="AO583" s="35"/>
      <c r="AP583" s="35"/>
      <c r="AQ583" s="35"/>
      <c r="AR583" s="35"/>
      <c r="AS583" s="35"/>
      <c r="AT583" s="35"/>
      <c r="AU583" s="35"/>
      <c r="AV583" s="35"/>
      <c r="AW583" s="35"/>
      <c r="AX583" s="35"/>
      <c r="AY583" s="35"/>
      <c r="AZ583" s="35"/>
      <c r="BA583" s="35"/>
      <c r="BB583" s="35"/>
      <c r="BC583" s="35"/>
      <c r="BD583" s="35"/>
      <c r="BE583" s="35"/>
      <c r="BF583" s="35"/>
      <c r="BG583" s="35"/>
      <c r="BH583" s="35"/>
      <c r="BI583" s="35"/>
      <c r="BJ583" s="35"/>
      <c r="BK583" s="35"/>
      <c r="BL583" s="35"/>
      <c r="BM583" s="35"/>
      <c r="BN583" s="35"/>
      <c r="BO583" s="35"/>
      <c r="BP583" s="35"/>
      <c r="BQ583" s="35"/>
    </row>
    <row r="584" spans="2:69" ht="15.75" customHeight="1">
      <c r="B584" s="35"/>
      <c r="C584" s="35"/>
      <c r="D584" s="35"/>
      <c r="E584" s="35"/>
      <c r="F584" s="35"/>
      <c r="G584" s="35"/>
      <c r="H584" s="35"/>
      <c r="I584" s="35"/>
      <c r="J584" s="35"/>
      <c r="K584" s="66"/>
      <c r="L584" s="35"/>
      <c r="M584" s="35"/>
      <c r="N584" s="35"/>
      <c r="O584" s="35"/>
      <c r="P584" s="35"/>
      <c r="Q584" s="35"/>
      <c r="R584" s="35"/>
      <c r="S584" s="71"/>
      <c r="T584" s="71"/>
      <c r="U584" s="71"/>
      <c r="V584" s="71"/>
      <c r="W584" s="71"/>
      <c r="X584" s="35"/>
      <c r="Y584" s="35"/>
      <c r="Z584" s="35"/>
      <c r="AA584" s="35"/>
      <c r="AB584" s="35"/>
      <c r="AC584" s="35"/>
      <c r="AD584" s="35"/>
      <c r="AE584" s="35"/>
      <c r="AF584" s="35"/>
      <c r="AG584" s="35"/>
      <c r="AH584" s="35"/>
      <c r="AI584" s="35"/>
      <c r="AJ584" s="35"/>
      <c r="AK584" s="35"/>
      <c r="AL584" s="35"/>
      <c r="AM584" s="35"/>
      <c r="AN584" s="35"/>
      <c r="AO584" s="35"/>
      <c r="AP584" s="35"/>
      <c r="AQ584" s="35"/>
      <c r="AR584" s="35"/>
      <c r="AS584" s="35"/>
      <c r="AT584" s="35"/>
      <c r="AU584" s="35"/>
      <c r="AV584" s="35"/>
      <c r="AW584" s="35"/>
      <c r="AX584" s="35"/>
      <c r="AY584" s="35"/>
      <c r="AZ584" s="35"/>
      <c r="BA584" s="35"/>
      <c r="BB584" s="35"/>
      <c r="BC584" s="35"/>
      <c r="BD584" s="35"/>
      <c r="BE584" s="35"/>
      <c r="BF584" s="35"/>
      <c r="BG584" s="35"/>
      <c r="BH584" s="35"/>
      <c r="BI584" s="35"/>
      <c r="BJ584" s="35"/>
      <c r="BK584" s="35"/>
      <c r="BL584" s="35"/>
      <c r="BM584" s="35"/>
      <c r="BN584" s="35"/>
      <c r="BO584" s="35"/>
      <c r="BP584" s="35"/>
      <c r="BQ584" s="35"/>
    </row>
    <row r="585" spans="2:69" ht="15.75" customHeight="1">
      <c r="B585" s="35"/>
      <c r="C585" s="35"/>
      <c r="D585" s="35"/>
      <c r="E585" s="35"/>
      <c r="F585" s="35"/>
      <c r="G585" s="35"/>
      <c r="H585" s="35"/>
      <c r="I585" s="35"/>
      <c r="J585" s="35"/>
      <c r="K585" s="66"/>
      <c r="L585" s="35"/>
      <c r="M585" s="35"/>
      <c r="N585" s="35"/>
      <c r="O585" s="35"/>
      <c r="P585" s="35"/>
      <c r="Q585" s="35"/>
      <c r="R585" s="35"/>
      <c r="S585" s="71"/>
      <c r="T585" s="71"/>
      <c r="U585" s="71"/>
      <c r="V585" s="71"/>
      <c r="W585" s="71"/>
      <c r="X585" s="35"/>
      <c r="Y585" s="35"/>
      <c r="Z585" s="35"/>
      <c r="AA585" s="35"/>
      <c r="AB585" s="35"/>
      <c r="AC585" s="35"/>
      <c r="AD585" s="35"/>
      <c r="AE585" s="35"/>
      <c r="AF585" s="35"/>
      <c r="AG585" s="35"/>
      <c r="AH585" s="35"/>
      <c r="AI585" s="35"/>
      <c r="AJ585" s="35"/>
      <c r="AK585" s="35"/>
      <c r="AL585" s="35"/>
      <c r="AM585" s="35"/>
      <c r="AN585" s="35"/>
      <c r="AO585" s="35"/>
      <c r="AP585" s="35"/>
      <c r="AQ585" s="35"/>
      <c r="AR585" s="35"/>
      <c r="AS585" s="35"/>
      <c r="AT585" s="35"/>
      <c r="AU585" s="35"/>
      <c r="AV585" s="35"/>
      <c r="AW585" s="35"/>
      <c r="AX585" s="35"/>
      <c r="AY585" s="35"/>
      <c r="AZ585" s="35"/>
      <c r="BA585" s="35"/>
      <c r="BB585" s="35"/>
      <c r="BC585" s="35"/>
      <c r="BD585" s="35"/>
      <c r="BE585" s="35"/>
      <c r="BF585" s="35"/>
      <c r="BG585" s="35"/>
      <c r="BH585" s="35"/>
      <c r="BI585" s="35"/>
      <c r="BJ585" s="35"/>
      <c r="BK585" s="35"/>
      <c r="BL585" s="35"/>
      <c r="BM585" s="35"/>
      <c r="BN585" s="35"/>
      <c r="BO585" s="35"/>
      <c r="BP585" s="35"/>
      <c r="BQ585" s="35"/>
    </row>
    <row r="586" spans="2:69" ht="15.75" customHeight="1">
      <c r="B586" s="35"/>
      <c r="C586" s="35"/>
      <c r="D586" s="35"/>
      <c r="E586" s="35"/>
      <c r="F586" s="35"/>
      <c r="G586" s="35"/>
      <c r="H586" s="35"/>
      <c r="I586" s="35"/>
      <c r="J586" s="35"/>
      <c r="K586" s="66"/>
      <c r="L586" s="35"/>
      <c r="M586" s="35"/>
      <c r="N586" s="35"/>
      <c r="O586" s="35"/>
      <c r="P586" s="35"/>
      <c r="Q586" s="35"/>
      <c r="R586" s="35"/>
      <c r="S586" s="71"/>
      <c r="T586" s="71"/>
      <c r="U586" s="71"/>
      <c r="V586" s="71"/>
      <c r="W586" s="71"/>
      <c r="X586" s="35"/>
      <c r="Y586" s="35"/>
      <c r="Z586" s="35"/>
      <c r="AA586" s="35"/>
      <c r="AB586" s="35"/>
      <c r="AC586" s="35"/>
      <c r="AD586" s="35"/>
      <c r="AE586" s="35"/>
      <c r="AF586" s="35"/>
      <c r="AG586" s="35"/>
      <c r="AH586" s="35"/>
      <c r="AI586" s="35"/>
      <c r="AJ586" s="35"/>
      <c r="AK586" s="35"/>
      <c r="AL586" s="35"/>
      <c r="AM586" s="35"/>
      <c r="AN586" s="35"/>
      <c r="AO586" s="35"/>
      <c r="AP586" s="35"/>
      <c r="AQ586" s="35"/>
      <c r="AR586" s="35"/>
      <c r="AS586" s="35"/>
      <c r="AT586" s="35"/>
      <c r="AU586" s="35"/>
      <c r="AV586" s="35"/>
      <c r="AW586" s="35"/>
      <c r="AX586" s="35"/>
      <c r="AY586" s="35"/>
      <c r="AZ586" s="35"/>
      <c r="BA586" s="35"/>
      <c r="BB586" s="35"/>
      <c r="BC586" s="35"/>
      <c r="BD586" s="35"/>
      <c r="BE586" s="35"/>
      <c r="BF586" s="35"/>
      <c r="BG586" s="35"/>
      <c r="BH586" s="35"/>
      <c r="BI586" s="35"/>
      <c r="BJ586" s="35"/>
      <c r="BK586" s="35"/>
      <c r="BL586" s="35"/>
      <c r="BM586" s="35"/>
      <c r="BN586" s="35"/>
      <c r="BO586" s="35"/>
      <c r="BP586" s="35"/>
      <c r="BQ586" s="35"/>
    </row>
    <row r="587" spans="2:69" ht="15.75" customHeight="1">
      <c r="B587" s="35"/>
      <c r="C587" s="35"/>
      <c r="D587" s="35"/>
      <c r="E587" s="35"/>
      <c r="F587" s="35"/>
      <c r="G587" s="35"/>
      <c r="H587" s="35"/>
      <c r="I587" s="35"/>
      <c r="J587" s="35"/>
      <c r="K587" s="66"/>
      <c r="L587" s="35"/>
      <c r="M587" s="35"/>
      <c r="N587" s="35"/>
      <c r="O587" s="35"/>
      <c r="P587" s="35"/>
      <c r="Q587" s="35"/>
      <c r="R587" s="35"/>
      <c r="S587" s="71"/>
      <c r="T587" s="71"/>
      <c r="U587" s="71"/>
      <c r="V587" s="71"/>
      <c r="W587" s="71"/>
      <c r="X587" s="35"/>
      <c r="Y587" s="35"/>
      <c r="Z587" s="35"/>
      <c r="AA587" s="35"/>
      <c r="AB587" s="35"/>
      <c r="AC587" s="35"/>
      <c r="AD587" s="35"/>
      <c r="AE587" s="35"/>
      <c r="AF587" s="35"/>
      <c r="AG587" s="35"/>
      <c r="AH587" s="35"/>
      <c r="AI587" s="35"/>
      <c r="AJ587" s="35"/>
      <c r="AK587" s="35"/>
      <c r="AL587" s="35"/>
      <c r="AM587" s="35"/>
      <c r="AN587" s="35"/>
      <c r="AO587" s="35"/>
      <c r="AP587" s="35"/>
      <c r="AQ587" s="35"/>
      <c r="AR587" s="35"/>
      <c r="AS587" s="35"/>
      <c r="AT587" s="35"/>
      <c r="AU587" s="35"/>
      <c r="AV587" s="35"/>
      <c r="AW587" s="35"/>
      <c r="AX587" s="35"/>
      <c r="AY587" s="35"/>
      <c r="AZ587" s="35"/>
      <c r="BA587" s="35"/>
      <c r="BB587" s="35"/>
      <c r="BC587" s="35"/>
      <c r="BD587" s="35"/>
      <c r="BE587" s="35"/>
      <c r="BF587" s="35"/>
      <c r="BG587" s="35"/>
      <c r="BH587" s="35"/>
      <c r="BI587" s="35"/>
      <c r="BJ587" s="35"/>
      <c r="BK587" s="35"/>
      <c r="BL587" s="35"/>
      <c r="BM587" s="35"/>
      <c r="BN587" s="35"/>
      <c r="BO587" s="35"/>
      <c r="BP587" s="35"/>
      <c r="BQ587" s="35"/>
    </row>
    <row r="588" spans="2:69" ht="15.75" customHeight="1">
      <c r="B588" s="35"/>
      <c r="C588" s="35"/>
      <c r="D588" s="35"/>
      <c r="E588" s="35"/>
      <c r="F588" s="35"/>
      <c r="G588" s="35"/>
      <c r="H588" s="35"/>
      <c r="I588" s="35"/>
      <c r="J588" s="35"/>
      <c r="K588" s="66"/>
      <c r="L588" s="35"/>
      <c r="M588" s="35"/>
      <c r="N588" s="35"/>
      <c r="O588" s="35"/>
      <c r="P588" s="35"/>
      <c r="Q588" s="35"/>
      <c r="R588" s="35"/>
      <c r="S588" s="71"/>
      <c r="T588" s="71"/>
      <c r="U588" s="71"/>
      <c r="V588" s="71"/>
      <c r="W588" s="71"/>
      <c r="X588" s="35"/>
      <c r="Y588" s="35"/>
      <c r="Z588" s="35"/>
      <c r="AA588" s="35"/>
      <c r="AB588" s="35"/>
      <c r="AC588" s="35"/>
      <c r="AD588" s="35"/>
      <c r="AE588" s="35"/>
      <c r="AF588" s="35"/>
      <c r="AG588" s="35"/>
      <c r="AH588" s="35"/>
      <c r="AI588" s="35"/>
      <c r="AJ588" s="35"/>
      <c r="AK588" s="35"/>
      <c r="AL588" s="35"/>
      <c r="AM588" s="35"/>
      <c r="AN588" s="35"/>
      <c r="AO588" s="35"/>
      <c r="AP588" s="35"/>
      <c r="AQ588" s="35"/>
      <c r="AR588" s="35"/>
      <c r="AS588" s="35"/>
      <c r="AT588" s="35"/>
      <c r="AU588" s="35"/>
      <c r="AV588" s="35"/>
      <c r="AW588" s="35"/>
      <c r="AX588" s="35"/>
      <c r="AY588" s="35"/>
      <c r="AZ588" s="35"/>
      <c r="BA588" s="35"/>
      <c r="BB588" s="35"/>
      <c r="BC588" s="35"/>
      <c r="BD588" s="35"/>
      <c r="BE588" s="35"/>
      <c r="BF588" s="35"/>
      <c r="BG588" s="35"/>
      <c r="BH588" s="35"/>
      <c r="BI588" s="35"/>
      <c r="BJ588" s="35"/>
      <c r="BK588" s="35"/>
      <c r="BL588" s="35"/>
      <c r="BM588" s="35"/>
      <c r="BN588" s="35"/>
      <c r="BO588" s="35"/>
      <c r="BP588" s="35"/>
      <c r="BQ588" s="35"/>
    </row>
    <row r="589" spans="2:69" ht="15.75" customHeight="1">
      <c r="B589" s="35"/>
      <c r="C589" s="35"/>
      <c r="D589" s="35"/>
      <c r="E589" s="35"/>
      <c r="F589" s="35"/>
      <c r="G589" s="35"/>
      <c r="H589" s="35"/>
      <c r="I589" s="35"/>
      <c r="J589" s="35"/>
      <c r="K589" s="66"/>
      <c r="L589" s="35"/>
      <c r="M589" s="35"/>
      <c r="N589" s="35"/>
      <c r="O589" s="35"/>
      <c r="P589" s="35"/>
      <c r="Q589" s="35"/>
      <c r="R589" s="35"/>
      <c r="S589" s="71"/>
      <c r="T589" s="71"/>
      <c r="U589" s="71"/>
      <c r="V589" s="71"/>
      <c r="W589" s="71"/>
      <c r="X589" s="35"/>
      <c r="Y589" s="35"/>
      <c r="Z589" s="35"/>
      <c r="AA589" s="35"/>
      <c r="AB589" s="35"/>
      <c r="AC589" s="35"/>
      <c r="AD589" s="35"/>
      <c r="AE589" s="35"/>
      <c r="AF589" s="35"/>
      <c r="AG589" s="35"/>
      <c r="AH589" s="35"/>
      <c r="AI589" s="35"/>
      <c r="AJ589" s="35"/>
      <c r="AK589" s="35"/>
      <c r="AL589" s="35"/>
      <c r="AM589" s="35"/>
      <c r="AN589" s="35"/>
      <c r="AO589" s="35"/>
      <c r="AP589" s="35"/>
      <c r="AQ589" s="35"/>
      <c r="AR589" s="35"/>
      <c r="AS589" s="35"/>
      <c r="AT589" s="35"/>
      <c r="AU589" s="35"/>
      <c r="AV589" s="35"/>
      <c r="AW589" s="35"/>
      <c r="AX589" s="35"/>
      <c r="AY589" s="35"/>
      <c r="AZ589" s="35"/>
      <c r="BA589" s="35"/>
      <c r="BB589" s="35"/>
      <c r="BC589" s="35"/>
      <c r="BD589" s="35"/>
      <c r="BE589" s="35"/>
      <c r="BF589" s="35"/>
      <c r="BG589" s="35"/>
      <c r="BH589" s="35"/>
      <c r="BI589" s="35"/>
      <c r="BJ589" s="35"/>
      <c r="BK589" s="35"/>
      <c r="BL589" s="35"/>
      <c r="BM589" s="35"/>
      <c r="BN589" s="35"/>
      <c r="BO589" s="35"/>
      <c r="BP589" s="35"/>
      <c r="BQ589" s="35"/>
    </row>
    <row r="590" spans="2:69" ht="15.75" customHeight="1">
      <c r="B590" s="35"/>
      <c r="C590" s="35"/>
      <c r="D590" s="35"/>
      <c r="E590" s="35"/>
      <c r="F590" s="35"/>
      <c r="G590" s="35"/>
      <c r="H590" s="35"/>
      <c r="I590" s="35"/>
      <c r="J590" s="35"/>
      <c r="K590" s="66"/>
      <c r="L590" s="35"/>
      <c r="M590" s="35"/>
      <c r="N590" s="35"/>
      <c r="O590" s="35"/>
      <c r="P590" s="35"/>
      <c r="Q590" s="35"/>
      <c r="R590" s="35"/>
      <c r="S590" s="71"/>
      <c r="T590" s="71"/>
      <c r="U590" s="71"/>
      <c r="V590" s="71"/>
      <c r="W590" s="71"/>
      <c r="X590" s="35"/>
      <c r="Y590" s="35"/>
      <c r="Z590" s="35"/>
      <c r="AA590" s="35"/>
      <c r="AB590" s="35"/>
      <c r="AC590" s="35"/>
      <c r="AD590" s="35"/>
      <c r="AE590" s="35"/>
      <c r="AF590" s="35"/>
      <c r="AG590" s="35"/>
      <c r="AH590" s="35"/>
      <c r="AI590" s="35"/>
      <c r="AJ590" s="35"/>
      <c r="AK590" s="35"/>
      <c r="AL590" s="35"/>
      <c r="AM590" s="35"/>
      <c r="AN590" s="35"/>
      <c r="AO590" s="35"/>
      <c r="AP590" s="35"/>
      <c r="AQ590" s="35"/>
      <c r="AR590" s="35"/>
      <c r="AS590" s="35"/>
      <c r="AT590" s="35"/>
      <c r="AU590" s="35"/>
      <c r="AV590" s="35"/>
      <c r="AW590" s="35"/>
      <c r="AX590" s="35"/>
      <c r="AY590" s="35"/>
      <c r="AZ590" s="35"/>
      <c r="BA590" s="35"/>
      <c r="BB590" s="35"/>
      <c r="BC590" s="35"/>
      <c r="BD590" s="35"/>
      <c r="BE590" s="35"/>
      <c r="BF590" s="35"/>
      <c r="BG590" s="35"/>
      <c r="BH590" s="35"/>
      <c r="BI590" s="35"/>
      <c r="BJ590" s="35"/>
      <c r="BK590" s="35"/>
      <c r="BL590" s="35"/>
      <c r="BM590" s="35"/>
      <c r="BN590" s="35"/>
      <c r="BO590" s="35"/>
      <c r="BP590" s="35"/>
      <c r="BQ590" s="35"/>
    </row>
    <row r="591" spans="2:69" ht="15.75" customHeight="1">
      <c r="B591" s="35"/>
      <c r="C591" s="35"/>
      <c r="D591" s="35"/>
      <c r="E591" s="35"/>
      <c r="F591" s="35"/>
      <c r="G591" s="35"/>
      <c r="H591" s="35"/>
      <c r="I591" s="35"/>
      <c r="J591" s="35"/>
      <c r="K591" s="66"/>
      <c r="L591" s="35"/>
      <c r="M591" s="35"/>
      <c r="N591" s="35"/>
      <c r="O591" s="35"/>
      <c r="P591" s="35"/>
      <c r="Q591" s="35"/>
      <c r="R591" s="35"/>
      <c r="S591" s="71"/>
      <c r="T591" s="71"/>
      <c r="U591" s="71"/>
      <c r="V591" s="71"/>
      <c r="W591" s="71"/>
      <c r="X591" s="35"/>
      <c r="Y591" s="35"/>
      <c r="Z591" s="35"/>
      <c r="AA591" s="35"/>
      <c r="AB591" s="35"/>
      <c r="AC591" s="35"/>
      <c r="AD591" s="35"/>
      <c r="AE591" s="35"/>
      <c r="AF591" s="35"/>
      <c r="AG591" s="35"/>
      <c r="AH591" s="35"/>
      <c r="AI591" s="35"/>
      <c r="AJ591" s="35"/>
      <c r="AK591" s="35"/>
      <c r="AL591" s="35"/>
      <c r="AM591" s="35"/>
      <c r="AN591" s="35"/>
      <c r="AO591" s="35"/>
      <c r="AP591" s="35"/>
      <c r="AQ591" s="35"/>
      <c r="AR591" s="35"/>
      <c r="AS591" s="35"/>
      <c r="AT591" s="35"/>
      <c r="AU591" s="35"/>
      <c r="AV591" s="35"/>
      <c r="AW591" s="35"/>
      <c r="AX591" s="35"/>
      <c r="AY591" s="35"/>
      <c r="AZ591" s="35"/>
      <c r="BA591" s="35"/>
      <c r="BB591" s="35"/>
      <c r="BC591" s="35"/>
      <c r="BD591" s="35"/>
      <c r="BE591" s="35"/>
      <c r="BF591" s="35"/>
      <c r="BG591" s="35"/>
      <c r="BH591" s="35"/>
      <c r="BI591" s="35"/>
      <c r="BJ591" s="35"/>
      <c r="BK591" s="35"/>
      <c r="BL591" s="35"/>
      <c r="BM591" s="35"/>
      <c r="BN591" s="35"/>
      <c r="BO591" s="35"/>
      <c r="BP591" s="35"/>
      <c r="BQ591" s="35"/>
    </row>
    <row r="592" spans="2:69" ht="15.75" customHeight="1">
      <c r="B592" s="35"/>
      <c r="C592" s="35"/>
      <c r="D592" s="35"/>
      <c r="E592" s="35"/>
      <c r="F592" s="35"/>
      <c r="G592" s="35"/>
      <c r="H592" s="35"/>
      <c r="I592" s="35"/>
      <c r="J592" s="35"/>
      <c r="K592" s="66"/>
      <c r="L592" s="35"/>
      <c r="M592" s="35"/>
      <c r="N592" s="35"/>
      <c r="O592" s="35"/>
      <c r="P592" s="35"/>
      <c r="Q592" s="35"/>
      <c r="R592" s="35"/>
      <c r="S592" s="71"/>
      <c r="T592" s="71"/>
      <c r="U592" s="71"/>
      <c r="V592" s="71"/>
      <c r="W592" s="71"/>
      <c r="X592" s="35"/>
      <c r="Y592" s="35"/>
      <c r="Z592" s="35"/>
      <c r="AA592" s="35"/>
      <c r="AB592" s="35"/>
      <c r="AC592" s="35"/>
      <c r="AD592" s="35"/>
      <c r="AE592" s="35"/>
      <c r="AF592" s="35"/>
      <c r="AG592" s="35"/>
      <c r="AH592" s="35"/>
      <c r="AI592" s="35"/>
      <c r="AJ592" s="35"/>
      <c r="AK592" s="35"/>
      <c r="AL592" s="35"/>
      <c r="AM592" s="35"/>
      <c r="AN592" s="35"/>
      <c r="AO592" s="35"/>
      <c r="AP592" s="35"/>
      <c r="AQ592" s="35"/>
      <c r="AR592" s="35"/>
      <c r="AS592" s="35"/>
      <c r="AT592" s="35"/>
      <c r="AU592" s="35"/>
      <c r="AV592" s="35"/>
      <c r="AW592" s="35"/>
      <c r="AX592" s="35"/>
      <c r="AY592" s="35"/>
      <c r="AZ592" s="35"/>
      <c r="BA592" s="35"/>
      <c r="BB592" s="35"/>
      <c r="BC592" s="35"/>
      <c r="BD592" s="35"/>
      <c r="BE592" s="35"/>
      <c r="BF592" s="35"/>
      <c r="BG592" s="35"/>
      <c r="BH592" s="35"/>
      <c r="BI592" s="35"/>
      <c r="BJ592" s="35"/>
      <c r="BK592" s="35"/>
      <c r="BL592" s="35"/>
      <c r="BM592" s="35"/>
      <c r="BN592" s="35"/>
      <c r="BO592" s="35"/>
      <c r="BP592" s="35"/>
      <c r="BQ592" s="35"/>
    </row>
    <row r="593" spans="2:69" ht="15.75" customHeight="1">
      <c r="B593" s="35"/>
      <c r="C593" s="35"/>
      <c r="D593" s="35"/>
      <c r="E593" s="35"/>
      <c r="F593" s="35"/>
      <c r="G593" s="35"/>
      <c r="H593" s="35"/>
      <c r="I593" s="35"/>
      <c r="J593" s="35"/>
      <c r="K593" s="66"/>
      <c r="L593" s="35"/>
      <c r="M593" s="35"/>
      <c r="N593" s="35"/>
      <c r="O593" s="35"/>
      <c r="P593" s="35"/>
      <c r="Q593" s="35"/>
      <c r="R593" s="35"/>
      <c r="S593" s="71"/>
      <c r="T593" s="71"/>
      <c r="U593" s="71"/>
      <c r="V593" s="71"/>
      <c r="W593" s="71"/>
      <c r="X593" s="35"/>
      <c r="Y593" s="35"/>
      <c r="Z593" s="35"/>
      <c r="AA593" s="35"/>
      <c r="AB593" s="35"/>
      <c r="AC593" s="35"/>
      <c r="AD593" s="35"/>
      <c r="AE593" s="35"/>
      <c r="AF593" s="35"/>
      <c r="AG593" s="35"/>
      <c r="AH593" s="35"/>
      <c r="AI593" s="35"/>
      <c r="AJ593" s="35"/>
      <c r="AK593" s="35"/>
      <c r="AL593" s="35"/>
      <c r="AM593" s="35"/>
      <c r="AN593" s="35"/>
      <c r="AO593" s="35"/>
      <c r="AP593" s="35"/>
      <c r="AQ593" s="35"/>
      <c r="AR593" s="35"/>
      <c r="AS593" s="35"/>
      <c r="AT593" s="35"/>
      <c r="AU593" s="35"/>
      <c r="AV593" s="35"/>
      <c r="AW593" s="35"/>
      <c r="AX593" s="35"/>
      <c r="AY593" s="35"/>
      <c r="AZ593" s="35"/>
      <c r="BA593" s="35"/>
      <c r="BB593" s="35"/>
      <c r="BC593" s="35"/>
      <c r="BD593" s="35"/>
      <c r="BE593" s="35"/>
      <c r="BF593" s="35"/>
      <c r="BG593" s="35"/>
      <c r="BH593" s="35"/>
      <c r="BI593" s="35"/>
      <c r="BJ593" s="35"/>
      <c r="BK593" s="35"/>
      <c r="BL593" s="35"/>
      <c r="BM593" s="35"/>
      <c r="BN593" s="35"/>
      <c r="BO593" s="35"/>
      <c r="BP593" s="35"/>
      <c r="BQ593" s="35"/>
    </row>
    <row r="594" spans="2:69" ht="15.75" customHeight="1">
      <c r="B594" s="35"/>
      <c r="C594" s="35"/>
      <c r="D594" s="35"/>
      <c r="E594" s="35"/>
      <c r="F594" s="35"/>
      <c r="G594" s="35"/>
      <c r="H594" s="35"/>
      <c r="I594" s="35"/>
      <c r="J594" s="35"/>
      <c r="K594" s="66"/>
      <c r="L594" s="35"/>
      <c r="M594" s="35"/>
      <c r="N594" s="35"/>
      <c r="O594" s="35"/>
      <c r="P594" s="35"/>
      <c r="Q594" s="35"/>
      <c r="R594" s="35"/>
      <c r="S594" s="71"/>
      <c r="T594" s="71"/>
      <c r="U594" s="71"/>
      <c r="V594" s="71"/>
      <c r="W594" s="71"/>
      <c r="X594" s="35"/>
      <c r="Y594" s="35"/>
      <c r="Z594" s="35"/>
      <c r="AA594" s="35"/>
      <c r="AB594" s="35"/>
      <c r="AC594" s="35"/>
      <c r="AD594" s="35"/>
      <c r="AE594" s="35"/>
      <c r="AF594" s="35"/>
      <c r="AG594" s="35"/>
      <c r="AH594" s="35"/>
      <c r="AI594" s="35"/>
      <c r="AJ594" s="35"/>
      <c r="AK594" s="35"/>
      <c r="AL594" s="35"/>
      <c r="AM594" s="35"/>
      <c r="AN594" s="35"/>
      <c r="AO594" s="35"/>
      <c r="AP594" s="35"/>
      <c r="AQ594" s="35"/>
      <c r="AR594" s="35"/>
      <c r="AS594" s="35"/>
      <c r="AT594" s="35"/>
      <c r="AU594" s="35"/>
      <c r="AV594" s="35"/>
      <c r="AW594" s="35"/>
      <c r="AX594" s="35"/>
      <c r="AY594" s="35"/>
      <c r="AZ594" s="35"/>
      <c r="BA594" s="35"/>
      <c r="BB594" s="35"/>
      <c r="BC594" s="35"/>
      <c r="BD594" s="35"/>
      <c r="BE594" s="35"/>
      <c r="BF594" s="35"/>
      <c r="BG594" s="35"/>
      <c r="BH594" s="35"/>
      <c r="BI594" s="35"/>
      <c r="BJ594" s="35"/>
      <c r="BK594" s="35"/>
      <c r="BL594" s="35"/>
      <c r="BM594" s="35"/>
      <c r="BN594" s="35"/>
      <c r="BO594" s="35"/>
      <c r="BP594" s="35"/>
      <c r="BQ594" s="35"/>
    </row>
    <row r="595" spans="2:69" ht="15.75" customHeight="1">
      <c r="B595" s="35"/>
      <c r="C595" s="35"/>
      <c r="D595" s="35"/>
      <c r="E595" s="35"/>
      <c r="F595" s="35"/>
      <c r="G595" s="35"/>
      <c r="H595" s="35"/>
      <c r="I595" s="35"/>
      <c r="J595" s="35"/>
      <c r="K595" s="66"/>
      <c r="L595" s="35"/>
      <c r="M595" s="35"/>
      <c r="N595" s="35"/>
      <c r="O595" s="35"/>
      <c r="P595" s="35"/>
      <c r="Q595" s="35"/>
      <c r="R595" s="35"/>
      <c r="S595" s="71"/>
      <c r="T595" s="71"/>
      <c r="U595" s="71"/>
      <c r="V595" s="71"/>
      <c r="W595" s="71"/>
      <c r="X595" s="35"/>
      <c r="Y595" s="35"/>
      <c r="Z595" s="35"/>
      <c r="AA595" s="35"/>
      <c r="AB595" s="35"/>
      <c r="AC595" s="35"/>
      <c r="AD595" s="35"/>
      <c r="AE595" s="35"/>
      <c r="AF595" s="35"/>
      <c r="AG595" s="35"/>
      <c r="AH595" s="35"/>
      <c r="AI595" s="35"/>
      <c r="AJ595" s="35"/>
      <c r="AK595" s="35"/>
      <c r="AL595" s="35"/>
      <c r="AM595" s="35"/>
      <c r="AN595" s="35"/>
      <c r="AO595" s="35"/>
      <c r="AP595" s="35"/>
      <c r="AQ595" s="35"/>
      <c r="AR595" s="35"/>
      <c r="AS595" s="35"/>
      <c r="AT595" s="35"/>
      <c r="AU595" s="35"/>
      <c r="AV595" s="35"/>
      <c r="AW595" s="35"/>
      <c r="AX595" s="35"/>
      <c r="AY595" s="35"/>
      <c r="AZ595" s="35"/>
      <c r="BA595" s="35"/>
      <c r="BB595" s="35"/>
      <c r="BC595" s="35"/>
      <c r="BD595" s="35"/>
      <c r="BE595" s="35"/>
      <c r="BF595" s="35"/>
      <c r="BG595" s="35"/>
      <c r="BH595" s="35"/>
      <c r="BI595" s="35"/>
      <c r="BJ595" s="35"/>
      <c r="BK595" s="35"/>
      <c r="BL595" s="35"/>
      <c r="BM595" s="35"/>
      <c r="BN595" s="35"/>
      <c r="BO595" s="35"/>
      <c r="BP595" s="35"/>
      <c r="BQ595" s="35"/>
    </row>
    <row r="596" spans="2:69" ht="15.75" customHeight="1">
      <c r="B596" s="35"/>
      <c r="C596" s="35"/>
      <c r="D596" s="35"/>
      <c r="E596" s="35"/>
      <c r="F596" s="35"/>
      <c r="G596" s="35"/>
      <c r="H596" s="35"/>
      <c r="I596" s="35"/>
      <c r="J596" s="35"/>
      <c r="K596" s="66"/>
      <c r="L596" s="35"/>
      <c r="M596" s="35"/>
      <c r="N596" s="35"/>
      <c r="O596" s="35"/>
      <c r="P596" s="35"/>
      <c r="Q596" s="35"/>
      <c r="R596" s="35"/>
      <c r="S596" s="71"/>
      <c r="T596" s="71"/>
      <c r="U596" s="71"/>
      <c r="V596" s="71"/>
      <c r="W596" s="71"/>
      <c r="X596" s="35"/>
      <c r="Y596" s="35"/>
      <c r="Z596" s="35"/>
      <c r="AA596" s="35"/>
      <c r="AB596" s="35"/>
      <c r="AC596" s="35"/>
      <c r="AD596" s="35"/>
      <c r="AE596" s="35"/>
      <c r="AF596" s="35"/>
      <c r="AG596" s="35"/>
      <c r="AH596" s="35"/>
      <c r="AI596" s="35"/>
      <c r="AJ596" s="35"/>
      <c r="AK596" s="35"/>
      <c r="AL596" s="35"/>
      <c r="AM596" s="35"/>
      <c r="AN596" s="35"/>
      <c r="AO596" s="35"/>
      <c r="AP596" s="35"/>
      <c r="AQ596" s="35"/>
      <c r="AR596" s="35"/>
      <c r="AS596" s="35"/>
      <c r="AT596" s="35"/>
      <c r="AU596" s="35"/>
      <c r="AV596" s="35"/>
      <c r="AW596" s="35"/>
      <c r="AX596" s="35"/>
      <c r="AY596" s="35"/>
      <c r="AZ596" s="35"/>
      <c r="BA596" s="35"/>
      <c r="BB596" s="35"/>
      <c r="BC596" s="35"/>
      <c r="BD596" s="35"/>
      <c r="BE596" s="35"/>
      <c r="BF596" s="35"/>
      <c r="BG596" s="35"/>
      <c r="BH596" s="35"/>
      <c r="BI596" s="35"/>
      <c r="BJ596" s="35"/>
      <c r="BK596" s="35"/>
      <c r="BL596" s="35"/>
      <c r="BM596" s="35"/>
      <c r="BN596" s="35"/>
      <c r="BO596" s="35"/>
      <c r="BP596" s="35"/>
      <c r="BQ596" s="35"/>
    </row>
    <row r="597" spans="2:69" ht="15.75" customHeight="1">
      <c r="B597" s="35"/>
      <c r="C597" s="35"/>
      <c r="D597" s="35"/>
      <c r="E597" s="35"/>
      <c r="F597" s="35"/>
      <c r="G597" s="35"/>
      <c r="H597" s="35"/>
      <c r="I597" s="35"/>
      <c r="J597" s="35"/>
      <c r="K597" s="66"/>
      <c r="L597" s="35"/>
      <c r="M597" s="35"/>
      <c r="N597" s="35"/>
      <c r="O597" s="35"/>
      <c r="P597" s="35"/>
      <c r="Q597" s="35"/>
      <c r="R597" s="35"/>
      <c r="S597" s="71"/>
      <c r="T597" s="71"/>
      <c r="U597" s="71"/>
      <c r="V597" s="71"/>
      <c r="W597" s="71"/>
      <c r="X597" s="35"/>
      <c r="Y597" s="35"/>
      <c r="Z597" s="35"/>
      <c r="AA597" s="35"/>
      <c r="AB597" s="35"/>
      <c r="AC597" s="35"/>
      <c r="AD597" s="35"/>
      <c r="AE597" s="35"/>
      <c r="AF597" s="35"/>
      <c r="AG597" s="35"/>
      <c r="AH597" s="35"/>
      <c r="AI597" s="35"/>
      <c r="AJ597" s="35"/>
      <c r="AK597" s="35"/>
      <c r="AL597" s="35"/>
      <c r="AM597" s="35"/>
      <c r="AN597" s="35"/>
      <c r="AO597" s="35"/>
      <c r="AP597" s="35"/>
      <c r="AQ597" s="35"/>
      <c r="AR597" s="35"/>
      <c r="AS597" s="35"/>
      <c r="AT597" s="35"/>
      <c r="AU597" s="35"/>
      <c r="AV597" s="35"/>
      <c r="AW597" s="35"/>
      <c r="AX597" s="35"/>
      <c r="AY597" s="35"/>
      <c r="AZ597" s="35"/>
      <c r="BA597" s="35"/>
      <c r="BB597" s="35"/>
      <c r="BC597" s="35"/>
      <c r="BD597" s="35"/>
      <c r="BE597" s="35"/>
      <c r="BF597" s="35"/>
      <c r="BG597" s="35"/>
      <c r="BH597" s="35"/>
      <c r="BI597" s="35"/>
      <c r="BJ597" s="35"/>
      <c r="BK597" s="35"/>
      <c r="BL597" s="35"/>
      <c r="BM597" s="35"/>
      <c r="BN597" s="35"/>
      <c r="BO597" s="35"/>
      <c r="BP597" s="35"/>
      <c r="BQ597" s="35"/>
    </row>
    <row r="598" spans="2:69" ht="15.75" customHeight="1">
      <c r="B598" s="35"/>
      <c r="C598" s="35"/>
      <c r="D598" s="35"/>
      <c r="E598" s="35"/>
      <c r="F598" s="35"/>
      <c r="G598" s="35"/>
      <c r="H598" s="35"/>
      <c r="I598" s="35"/>
      <c r="J598" s="35"/>
      <c r="K598" s="66"/>
      <c r="L598" s="35"/>
      <c r="M598" s="35"/>
      <c r="N598" s="35"/>
      <c r="O598" s="35"/>
      <c r="P598" s="35"/>
      <c r="Q598" s="35"/>
      <c r="R598" s="35"/>
      <c r="S598" s="71"/>
      <c r="T598" s="71"/>
      <c r="U598" s="71"/>
      <c r="V598" s="71"/>
      <c r="W598" s="71"/>
      <c r="X598" s="35"/>
      <c r="Y598" s="35"/>
      <c r="Z598" s="35"/>
      <c r="AA598" s="35"/>
      <c r="AB598" s="35"/>
      <c r="AC598" s="35"/>
      <c r="AD598" s="35"/>
      <c r="AE598" s="35"/>
      <c r="AF598" s="35"/>
      <c r="AG598" s="35"/>
      <c r="AH598" s="35"/>
      <c r="AI598" s="35"/>
      <c r="AJ598" s="35"/>
      <c r="AK598" s="35"/>
      <c r="AL598" s="35"/>
      <c r="AM598" s="35"/>
      <c r="AN598" s="35"/>
      <c r="AO598" s="35"/>
      <c r="AP598" s="35"/>
      <c r="AQ598" s="35"/>
      <c r="AR598" s="35"/>
      <c r="AS598" s="35"/>
      <c r="AT598" s="35"/>
      <c r="AU598" s="35"/>
      <c r="AV598" s="35"/>
      <c r="AW598" s="35"/>
      <c r="AX598" s="35"/>
      <c r="AY598" s="35"/>
      <c r="AZ598" s="35"/>
      <c r="BA598" s="35"/>
      <c r="BB598" s="35"/>
      <c r="BC598" s="35"/>
      <c r="BD598" s="35"/>
      <c r="BE598" s="35"/>
      <c r="BF598" s="35"/>
      <c r="BG598" s="35"/>
      <c r="BH598" s="35"/>
      <c r="BI598" s="35"/>
      <c r="BJ598" s="35"/>
      <c r="BK598" s="35"/>
      <c r="BL598" s="35"/>
      <c r="BM598" s="35"/>
      <c r="BN598" s="35"/>
      <c r="BO598" s="35"/>
      <c r="BP598" s="35"/>
      <c r="BQ598" s="35"/>
    </row>
    <row r="599" spans="2:69" ht="15.75" customHeight="1">
      <c r="B599" s="35"/>
      <c r="C599" s="35"/>
      <c r="D599" s="35"/>
      <c r="E599" s="35"/>
      <c r="F599" s="35"/>
      <c r="G599" s="35"/>
      <c r="H599" s="35"/>
      <c r="I599" s="35"/>
      <c r="J599" s="35"/>
      <c r="K599" s="66"/>
      <c r="L599" s="35"/>
      <c r="M599" s="35"/>
      <c r="N599" s="35"/>
      <c r="O599" s="35"/>
      <c r="P599" s="35"/>
      <c r="Q599" s="35"/>
      <c r="R599" s="35"/>
      <c r="S599" s="71"/>
      <c r="T599" s="71"/>
      <c r="U599" s="71"/>
      <c r="V599" s="71"/>
      <c r="W599" s="71"/>
      <c r="X599" s="35"/>
      <c r="Y599" s="35"/>
      <c r="Z599" s="35"/>
      <c r="AA599" s="35"/>
      <c r="AB599" s="35"/>
      <c r="AC599" s="35"/>
      <c r="AD599" s="35"/>
      <c r="AE599" s="35"/>
      <c r="AF599" s="35"/>
      <c r="AG599" s="35"/>
      <c r="AH599" s="35"/>
      <c r="AI599" s="35"/>
      <c r="AJ599" s="35"/>
      <c r="AK599" s="35"/>
      <c r="AL599" s="35"/>
      <c r="AM599" s="35"/>
      <c r="AN599" s="35"/>
      <c r="AO599" s="35"/>
      <c r="AP599" s="35"/>
      <c r="AQ599" s="35"/>
      <c r="AR599" s="35"/>
      <c r="AS599" s="35"/>
      <c r="AT599" s="35"/>
      <c r="AU599" s="35"/>
      <c r="AV599" s="35"/>
      <c r="AW599" s="35"/>
      <c r="AX599" s="35"/>
      <c r="AY599" s="35"/>
      <c r="AZ599" s="35"/>
      <c r="BA599" s="35"/>
      <c r="BB599" s="35"/>
      <c r="BC599" s="35"/>
      <c r="BD599" s="35"/>
      <c r="BE599" s="35"/>
      <c r="BF599" s="35"/>
      <c r="BG599" s="35"/>
      <c r="BH599" s="35"/>
      <c r="BI599" s="35"/>
      <c r="BJ599" s="35"/>
      <c r="BK599" s="35"/>
      <c r="BL599" s="35"/>
      <c r="BM599" s="35"/>
      <c r="BN599" s="35"/>
      <c r="BO599" s="35"/>
      <c r="BP599" s="35"/>
      <c r="BQ599" s="35"/>
    </row>
    <row r="600" spans="2:69" ht="15.75" customHeight="1">
      <c r="B600" s="35"/>
      <c r="C600" s="35"/>
      <c r="D600" s="35"/>
      <c r="E600" s="35"/>
      <c r="F600" s="35"/>
      <c r="G600" s="35"/>
      <c r="H600" s="35"/>
      <c r="I600" s="35"/>
      <c r="J600" s="35"/>
      <c r="K600" s="66"/>
      <c r="L600" s="35"/>
      <c r="M600" s="35"/>
      <c r="N600" s="35"/>
      <c r="O600" s="35"/>
      <c r="P600" s="35"/>
      <c r="Q600" s="35"/>
      <c r="R600" s="35"/>
      <c r="S600" s="71"/>
      <c r="T600" s="71"/>
      <c r="U600" s="71"/>
      <c r="V600" s="71"/>
      <c r="W600" s="71"/>
      <c r="X600" s="35"/>
      <c r="Y600" s="35"/>
      <c r="Z600" s="35"/>
      <c r="AA600" s="35"/>
      <c r="AB600" s="35"/>
      <c r="AC600" s="35"/>
      <c r="AD600" s="35"/>
      <c r="AE600" s="35"/>
      <c r="AF600" s="35"/>
      <c r="AG600" s="35"/>
      <c r="AH600" s="35"/>
      <c r="AI600" s="35"/>
      <c r="AJ600" s="35"/>
      <c r="AK600" s="35"/>
      <c r="AL600" s="35"/>
      <c r="AM600" s="35"/>
      <c r="AN600" s="35"/>
      <c r="AO600" s="35"/>
      <c r="AP600" s="35"/>
      <c r="AQ600" s="35"/>
      <c r="AR600" s="35"/>
      <c r="AS600" s="35"/>
      <c r="AT600" s="35"/>
      <c r="AU600" s="35"/>
      <c r="AV600" s="35"/>
      <c r="AW600" s="35"/>
      <c r="AX600" s="35"/>
      <c r="AY600" s="35"/>
      <c r="AZ600" s="35"/>
      <c r="BA600" s="35"/>
      <c r="BB600" s="35"/>
      <c r="BC600" s="35"/>
      <c r="BD600" s="35"/>
      <c r="BE600" s="35"/>
      <c r="BF600" s="35"/>
      <c r="BG600" s="35"/>
      <c r="BH600" s="35"/>
      <c r="BI600" s="35"/>
      <c r="BJ600" s="35"/>
      <c r="BK600" s="35"/>
      <c r="BL600" s="35"/>
      <c r="BM600" s="35"/>
      <c r="BN600" s="35"/>
      <c r="BO600" s="35"/>
      <c r="BP600" s="35"/>
      <c r="BQ600" s="35"/>
    </row>
    <row r="601" spans="2:69" ht="15.75" customHeight="1">
      <c r="B601" s="35"/>
      <c r="C601" s="35"/>
      <c r="D601" s="35"/>
      <c r="E601" s="35"/>
      <c r="F601" s="35"/>
      <c r="G601" s="35"/>
      <c r="H601" s="35"/>
      <c r="I601" s="35"/>
      <c r="J601" s="35"/>
      <c r="K601" s="66"/>
      <c r="L601" s="35"/>
      <c r="M601" s="35"/>
      <c r="N601" s="35"/>
      <c r="O601" s="35"/>
      <c r="P601" s="35"/>
      <c r="Q601" s="35"/>
      <c r="R601" s="35"/>
      <c r="S601" s="71"/>
      <c r="T601" s="71"/>
      <c r="U601" s="71"/>
      <c r="V601" s="71"/>
      <c r="W601" s="71"/>
      <c r="X601" s="35"/>
      <c r="Y601" s="35"/>
      <c r="Z601" s="35"/>
      <c r="AA601" s="35"/>
      <c r="AB601" s="35"/>
      <c r="AC601" s="35"/>
      <c r="AD601" s="35"/>
      <c r="AE601" s="35"/>
      <c r="AF601" s="35"/>
      <c r="AG601" s="35"/>
      <c r="AH601" s="35"/>
      <c r="AI601" s="35"/>
      <c r="AJ601" s="35"/>
      <c r="AK601" s="35"/>
      <c r="AL601" s="35"/>
      <c r="AM601" s="35"/>
      <c r="AN601" s="35"/>
      <c r="AO601" s="35"/>
      <c r="AP601" s="35"/>
      <c r="AQ601" s="35"/>
      <c r="AR601" s="35"/>
      <c r="AS601" s="35"/>
      <c r="AT601" s="35"/>
      <c r="AU601" s="35"/>
      <c r="AV601" s="35"/>
      <c r="AW601" s="35"/>
      <c r="AX601" s="35"/>
      <c r="AY601" s="35"/>
      <c r="AZ601" s="35"/>
      <c r="BA601" s="35"/>
      <c r="BB601" s="35"/>
      <c r="BC601" s="35"/>
      <c r="BD601" s="35"/>
      <c r="BE601" s="35"/>
      <c r="BF601" s="35"/>
      <c r="BG601" s="35"/>
      <c r="BH601" s="35"/>
      <c r="BI601" s="35"/>
      <c r="BJ601" s="35"/>
      <c r="BK601" s="35"/>
      <c r="BL601" s="35"/>
      <c r="BM601" s="35"/>
      <c r="BN601" s="35"/>
      <c r="BO601" s="35"/>
      <c r="BP601" s="35"/>
      <c r="BQ601" s="35"/>
    </row>
    <row r="602" spans="2:69" ht="15.75" customHeight="1">
      <c r="B602" s="35"/>
      <c r="C602" s="35"/>
      <c r="D602" s="35"/>
      <c r="E602" s="35"/>
      <c r="F602" s="35"/>
      <c r="G602" s="35"/>
      <c r="H602" s="35"/>
      <c r="I602" s="35"/>
      <c r="J602" s="35"/>
      <c r="K602" s="66"/>
      <c r="L602" s="35"/>
      <c r="M602" s="35"/>
      <c r="N602" s="35"/>
      <c r="O602" s="35"/>
      <c r="P602" s="35"/>
      <c r="Q602" s="35"/>
      <c r="R602" s="35"/>
      <c r="S602" s="71"/>
      <c r="T602" s="71"/>
      <c r="U602" s="71"/>
      <c r="V602" s="71"/>
      <c r="W602" s="71"/>
      <c r="X602" s="35"/>
      <c r="Y602" s="35"/>
      <c r="Z602" s="35"/>
      <c r="AA602" s="35"/>
      <c r="AB602" s="35"/>
      <c r="AC602" s="35"/>
      <c r="AD602" s="35"/>
      <c r="AE602" s="35"/>
      <c r="AF602" s="35"/>
      <c r="AG602" s="35"/>
      <c r="AH602" s="35"/>
      <c r="AI602" s="35"/>
      <c r="AJ602" s="35"/>
      <c r="AK602" s="35"/>
      <c r="AL602" s="35"/>
      <c r="AM602" s="35"/>
      <c r="AN602" s="35"/>
      <c r="AO602" s="35"/>
      <c r="AP602" s="35"/>
      <c r="AQ602" s="35"/>
      <c r="AR602" s="35"/>
      <c r="AS602" s="35"/>
      <c r="AT602" s="35"/>
      <c r="AU602" s="35"/>
      <c r="AV602" s="35"/>
      <c r="AW602" s="35"/>
      <c r="AX602" s="35"/>
      <c r="AY602" s="35"/>
      <c r="AZ602" s="35"/>
      <c r="BA602" s="35"/>
      <c r="BB602" s="35"/>
      <c r="BC602" s="35"/>
      <c r="BD602" s="35"/>
      <c r="BE602" s="35"/>
      <c r="BF602" s="35"/>
      <c r="BG602" s="35"/>
      <c r="BH602" s="35"/>
      <c r="BI602" s="35"/>
      <c r="BJ602" s="35"/>
      <c r="BK602" s="35"/>
      <c r="BL602" s="35"/>
      <c r="BM602" s="35"/>
      <c r="BN602" s="35"/>
      <c r="BO602" s="35"/>
      <c r="BP602" s="35"/>
      <c r="BQ602" s="35"/>
    </row>
    <row r="603" spans="2:69" ht="15.75" customHeight="1">
      <c r="B603" s="35"/>
      <c r="C603" s="35"/>
      <c r="D603" s="35"/>
      <c r="E603" s="35"/>
      <c r="F603" s="35"/>
      <c r="G603" s="35"/>
      <c r="H603" s="35"/>
      <c r="I603" s="35"/>
      <c r="J603" s="35"/>
      <c r="K603" s="66"/>
      <c r="L603" s="35"/>
      <c r="M603" s="35"/>
      <c r="N603" s="35"/>
      <c r="O603" s="35"/>
      <c r="P603" s="35"/>
      <c r="Q603" s="35"/>
      <c r="R603" s="35"/>
      <c r="S603" s="71"/>
      <c r="T603" s="71"/>
      <c r="U603" s="71"/>
      <c r="V603" s="71"/>
      <c r="W603" s="71"/>
      <c r="X603" s="35"/>
      <c r="Y603" s="35"/>
      <c r="Z603" s="35"/>
      <c r="AA603" s="35"/>
      <c r="AB603" s="35"/>
      <c r="AC603" s="35"/>
      <c r="AD603" s="35"/>
      <c r="AE603" s="35"/>
      <c r="AF603" s="35"/>
      <c r="AG603" s="35"/>
      <c r="AH603" s="35"/>
      <c r="AI603" s="35"/>
      <c r="AJ603" s="35"/>
      <c r="AK603" s="35"/>
      <c r="AL603" s="35"/>
      <c r="AM603" s="35"/>
      <c r="AN603" s="35"/>
      <c r="AO603" s="35"/>
      <c r="AP603" s="35"/>
      <c r="AQ603" s="35"/>
      <c r="AR603" s="35"/>
      <c r="AS603" s="35"/>
      <c r="AT603" s="35"/>
      <c r="AU603" s="35"/>
      <c r="AV603" s="35"/>
      <c r="AW603" s="35"/>
      <c r="AX603" s="35"/>
      <c r="AY603" s="35"/>
      <c r="AZ603" s="35"/>
      <c r="BA603" s="35"/>
      <c r="BB603" s="35"/>
      <c r="BC603" s="35"/>
      <c r="BD603" s="35"/>
      <c r="BE603" s="35"/>
      <c r="BF603" s="35"/>
      <c r="BG603" s="35"/>
      <c r="BH603" s="35"/>
      <c r="BI603" s="35"/>
      <c r="BJ603" s="35"/>
      <c r="BK603" s="35"/>
      <c r="BL603" s="35"/>
      <c r="BM603" s="35"/>
      <c r="BN603" s="35"/>
      <c r="BO603" s="35"/>
      <c r="BP603" s="35"/>
      <c r="BQ603" s="35"/>
    </row>
    <row r="604" spans="2:69" ht="15.75" customHeight="1">
      <c r="B604" s="35"/>
      <c r="C604" s="35"/>
      <c r="D604" s="35"/>
      <c r="E604" s="35"/>
      <c r="F604" s="35"/>
      <c r="G604" s="35"/>
      <c r="H604" s="35"/>
      <c r="I604" s="35"/>
      <c r="J604" s="35"/>
      <c r="K604" s="66"/>
      <c r="L604" s="35"/>
      <c r="M604" s="35"/>
      <c r="N604" s="35"/>
      <c r="O604" s="35"/>
      <c r="P604" s="35"/>
      <c r="Q604" s="35"/>
      <c r="R604" s="35"/>
      <c r="S604" s="71"/>
      <c r="T604" s="71"/>
      <c r="U604" s="71"/>
      <c r="V604" s="71"/>
      <c r="W604" s="71"/>
      <c r="X604" s="35"/>
      <c r="Y604" s="35"/>
      <c r="Z604" s="35"/>
      <c r="AA604" s="35"/>
      <c r="AB604" s="35"/>
      <c r="AC604" s="35"/>
      <c r="AD604" s="35"/>
      <c r="AE604" s="35"/>
      <c r="AF604" s="35"/>
      <c r="AG604" s="35"/>
      <c r="AH604" s="35"/>
      <c r="AI604" s="35"/>
      <c r="AJ604" s="35"/>
      <c r="AK604" s="35"/>
      <c r="AL604" s="35"/>
      <c r="AM604" s="35"/>
      <c r="AN604" s="35"/>
      <c r="AO604" s="35"/>
      <c r="AP604" s="35"/>
      <c r="AQ604" s="35"/>
      <c r="AR604" s="35"/>
      <c r="AS604" s="35"/>
      <c r="AT604" s="35"/>
      <c r="AU604" s="35"/>
      <c r="AV604" s="35"/>
      <c r="AW604" s="35"/>
      <c r="AX604" s="35"/>
      <c r="AY604" s="35"/>
      <c r="AZ604" s="35"/>
      <c r="BA604" s="35"/>
      <c r="BB604" s="35"/>
      <c r="BC604" s="35"/>
      <c r="BD604" s="35"/>
      <c r="BE604" s="35"/>
      <c r="BF604" s="35"/>
      <c r="BG604" s="35"/>
      <c r="BH604" s="35"/>
      <c r="BI604" s="35"/>
      <c r="BJ604" s="35"/>
      <c r="BK604" s="35"/>
      <c r="BL604" s="35"/>
      <c r="BM604" s="35"/>
      <c r="BN604" s="35"/>
      <c r="BO604" s="35"/>
      <c r="BP604" s="35"/>
      <c r="BQ604" s="35"/>
    </row>
    <row r="605" spans="2:69" ht="15.75" customHeight="1">
      <c r="B605" s="35"/>
      <c r="C605" s="35"/>
      <c r="D605" s="35"/>
      <c r="E605" s="35"/>
      <c r="F605" s="35"/>
      <c r="G605" s="35"/>
      <c r="H605" s="35"/>
      <c r="I605" s="35"/>
      <c r="J605" s="35"/>
      <c r="K605" s="66"/>
      <c r="L605" s="35"/>
      <c r="M605" s="35"/>
      <c r="N605" s="35"/>
      <c r="O605" s="35"/>
      <c r="P605" s="35"/>
      <c r="Q605" s="35"/>
      <c r="R605" s="35"/>
      <c r="S605" s="71"/>
      <c r="T605" s="71"/>
      <c r="U605" s="71"/>
      <c r="V605" s="71"/>
      <c r="W605" s="71"/>
      <c r="X605" s="35"/>
      <c r="Y605" s="35"/>
      <c r="Z605" s="35"/>
      <c r="AA605" s="35"/>
      <c r="AB605" s="35"/>
      <c r="AC605" s="35"/>
      <c r="AD605" s="35"/>
      <c r="AE605" s="35"/>
      <c r="AF605" s="35"/>
      <c r="AG605" s="35"/>
      <c r="AH605" s="35"/>
      <c r="AI605" s="35"/>
      <c r="AJ605" s="35"/>
      <c r="AK605" s="35"/>
      <c r="AL605" s="35"/>
      <c r="AM605" s="35"/>
      <c r="AN605" s="35"/>
      <c r="AO605" s="35"/>
      <c r="AP605" s="35"/>
      <c r="AQ605" s="35"/>
      <c r="AR605" s="35"/>
      <c r="AS605" s="35"/>
      <c r="AT605" s="35"/>
      <c r="AU605" s="35"/>
      <c r="AV605" s="35"/>
      <c r="AW605" s="35"/>
      <c r="AX605" s="35"/>
      <c r="AY605" s="35"/>
      <c r="AZ605" s="35"/>
      <c r="BA605" s="35"/>
      <c r="BB605" s="35"/>
      <c r="BC605" s="35"/>
      <c r="BD605" s="35"/>
      <c r="BE605" s="35"/>
      <c r="BF605" s="35"/>
      <c r="BG605" s="35"/>
      <c r="BH605" s="35"/>
      <c r="BI605" s="35"/>
      <c r="BJ605" s="35"/>
      <c r="BK605" s="35"/>
      <c r="BL605" s="35"/>
      <c r="BM605" s="35"/>
      <c r="BN605" s="35"/>
      <c r="BO605" s="35"/>
      <c r="BP605" s="35"/>
      <c r="BQ605" s="35"/>
    </row>
    <row r="606" spans="2:69" ht="15.75" customHeight="1">
      <c r="B606" s="35"/>
      <c r="C606" s="35"/>
      <c r="D606" s="35"/>
      <c r="E606" s="35"/>
      <c r="F606" s="35"/>
      <c r="G606" s="35"/>
      <c r="H606" s="35"/>
      <c r="I606" s="35"/>
      <c r="J606" s="35"/>
      <c r="K606" s="66"/>
      <c r="L606" s="35"/>
      <c r="M606" s="35"/>
      <c r="N606" s="35"/>
      <c r="O606" s="35"/>
      <c r="P606" s="35"/>
      <c r="Q606" s="35"/>
      <c r="R606" s="35"/>
      <c r="S606" s="71"/>
      <c r="T606" s="71"/>
      <c r="U606" s="71"/>
      <c r="V606" s="71"/>
      <c r="W606" s="71"/>
      <c r="X606" s="35"/>
      <c r="Y606" s="35"/>
      <c r="Z606" s="35"/>
      <c r="AA606" s="35"/>
      <c r="AB606" s="35"/>
      <c r="AC606" s="35"/>
      <c r="AD606" s="35"/>
      <c r="AE606" s="35"/>
      <c r="AF606" s="35"/>
      <c r="AG606" s="35"/>
      <c r="AH606" s="35"/>
      <c r="AI606" s="35"/>
      <c r="AJ606" s="35"/>
      <c r="AK606" s="35"/>
      <c r="AL606" s="35"/>
      <c r="AM606" s="35"/>
      <c r="AN606" s="35"/>
      <c r="AO606" s="35"/>
      <c r="AP606" s="35"/>
      <c r="AQ606" s="35"/>
      <c r="AR606" s="35"/>
      <c r="AS606" s="35"/>
      <c r="AT606" s="35"/>
      <c r="AU606" s="35"/>
      <c r="AV606" s="35"/>
      <c r="AW606" s="35"/>
      <c r="AX606" s="35"/>
      <c r="AY606" s="35"/>
      <c r="AZ606" s="35"/>
      <c r="BA606" s="35"/>
      <c r="BB606" s="35"/>
      <c r="BC606" s="35"/>
      <c r="BD606" s="35"/>
      <c r="BE606" s="35"/>
      <c r="BF606" s="35"/>
      <c r="BG606" s="35"/>
      <c r="BH606" s="35"/>
      <c r="BI606" s="35"/>
      <c r="BJ606" s="35"/>
      <c r="BK606" s="35"/>
      <c r="BL606" s="35"/>
      <c r="BM606" s="35"/>
      <c r="BN606" s="35"/>
      <c r="BO606" s="35"/>
      <c r="BP606" s="35"/>
      <c r="BQ606" s="35"/>
    </row>
    <row r="607" spans="2:69" ht="15.75" customHeight="1">
      <c r="B607" s="35"/>
      <c r="C607" s="35"/>
      <c r="D607" s="35"/>
      <c r="E607" s="35"/>
      <c r="F607" s="35"/>
      <c r="G607" s="35"/>
      <c r="H607" s="35"/>
      <c r="I607" s="35"/>
      <c r="J607" s="35"/>
      <c r="K607" s="66"/>
      <c r="L607" s="35"/>
      <c r="M607" s="35"/>
      <c r="N607" s="35"/>
      <c r="O607" s="35"/>
      <c r="P607" s="35"/>
      <c r="Q607" s="35"/>
      <c r="R607" s="35"/>
      <c r="S607" s="71"/>
      <c r="T607" s="71"/>
      <c r="U607" s="71"/>
      <c r="V607" s="71"/>
      <c r="W607" s="71"/>
      <c r="X607" s="35"/>
      <c r="Y607" s="35"/>
      <c r="Z607" s="35"/>
      <c r="AA607" s="35"/>
      <c r="AB607" s="35"/>
      <c r="AC607" s="35"/>
      <c r="AD607" s="35"/>
      <c r="AE607" s="35"/>
      <c r="AF607" s="35"/>
      <c r="AG607" s="35"/>
      <c r="AH607" s="35"/>
      <c r="AI607" s="35"/>
      <c r="AJ607" s="35"/>
      <c r="AK607" s="35"/>
      <c r="AL607" s="35"/>
      <c r="AM607" s="35"/>
      <c r="AN607" s="35"/>
      <c r="AO607" s="35"/>
      <c r="AP607" s="35"/>
      <c r="AQ607" s="35"/>
      <c r="AR607" s="35"/>
      <c r="AS607" s="35"/>
      <c r="AT607" s="35"/>
      <c r="AU607" s="35"/>
      <c r="AV607" s="35"/>
      <c r="AW607" s="35"/>
      <c r="AX607" s="35"/>
      <c r="AY607" s="35"/>
      <c r="AZ607" s="35"/>
      <c r="BA607" s="35"/>
      <c r="BB607" s="35"/>
      <c r="BC607" s="35"/>
      <c r="BD607" s="35"/>
      <c r="BE607" s="35"/>
      <c r="BF607" s="35"/>
      <c r="BG607" s="35"/>
      <c r="BH607" s="35"/>
      <c r="BI607" s="35"/>
      <c r="BJ607" s="35"/>
      <c r="BK607" s="35"/>
      <c r="BL607" s="35"/>
      <c r="BM607" s="35"/>
      <c r="BN607" s="35"/>
      <c r="BO607" s="35"/>
      <c r="BP607" s="35"/>
      <c r="BQ607" s="35"/>
    </row>
    <row r="608" spans="2:69" ht="15.75" customHeight="1">
      <c r="B608" s="35"/>
      <c r="C608" s="35"/>
      <c r="D608" s="35"/>
      <c r="E608" s="35"/>
      <c r="F608" s="35"/>
      <c r="G608" s="35"/>
      <c r="H608" s="35"/>
      <c r="I608" s="35"/>
      <c r="J608" s="35"/>
      <c r="K608" s="66"/>
      <c r="L608" s="35"/>
      <c r="M608" s="35"/>
      <c r="N608" s="35"/>
      <c r="O608" s="35"/>
      <c r="P608" s="35"/>
      <c r="Q608" s="35"/>
      <c r="R608" s="35"/>
      <c r="S608" s="71"/>
      <c r="T608" s="71"/>
      <c r="U608" s="71"/>
      <c r="V608" s="71"/>
      <c r="W608" s="71"/>
      <c r="X608" s="35"/>
      <c r="Y608" s="35"/>
      <c r="Z608" s="35"/>
      <c r="AA608" s="35"/>
      <c r="AB608" s="35"/>
      <c r="AC608" s="35"/>
      <c r="AD608" s="35"/>
      <c r="AE608" s="35"/>
      <c r="AF608" s="35"/>
      <c r="AG608" s="35"/>
      <c r="AH608" s="35"/>
      <c r="AI608" s="35"/>
      <c r="AJ608" s="35"/>
      <c r="AK608" s="35"/>
      <c r="AL608" s="35"/>
      <c r="AM608" s="35"/>
      <c r="AN608" s="35"/>
      <c r="AO608" s="35"/>
      <c r="AP608" s="35"/>
      <c r="AQ608" s="35"/>
      <c r="AR608" s="35"/>
      <c r="AS608" s="35"/>
      <c r="AT608" s="35"/>
      <c r="AU608" s="35"/>
      <c r="AV608" s="35"/>
      <c r="AW608" s="35"/>
      <c r="AX608" s="35"/>
      <c r="AY608" s="35"/>
      <c r="AZ608" s="35"/>
      <c r="BA608" s="35"/>
      <c r="BB608" s="35"/>
      <c r="BC608" s="35"/>
      <c r="BD608" s="35"/>
      <c r="BE608" s="35"/>
      <c r="BF608" s="35"/>
      <c r="BG608" s="35"/>
      <c r="BH608" s="35"/>
      <c r="BI608" s="35"/>
      <c r="BJ608" s="35"/>
      <c r="BK608" s="35"/>
      <c r="BL608" s="35"/>
      <c r="BM608" s="35"/>
      <c r="BN608" s="35"/>
      <c r="BO608" s="35"/>
      <c r="BP608" s="35"/>
      <c r="BQ608" s="35"/>
    </row>
    <row r="609" spans="2:69" ht="15.75" customHeight="1">
      <c r="B609" s="35"/>
      <c r="C609" s="35"/>
      <c r="D609" s="35"/>
      <c r="E609" s="35"/>
      <c r="F609" s="35"/>
      <c r="G609" s="35"/>
      <c r="H609" s="35"/>
      <c r="I609" s="35"/>
      <c r="J609" s="35"/>
      <c r="K609" s="66"/>
      <c r="L609" s="35"/>
      <c r="M609" s="35"/>
      <c r="N609" s="35"/>
      <c r="O609" s="35"/>
      <c r="P609" s="35"/>
      <c r="Q609" s="35"/>
      <c r="R609" s="35"/>
      <c r="S609" s="71"/>
      <c r="T609" s="71"/>
      <c r="U609" s="71"/>
      <c r="V609" s="71"/>
      <c r="W609" s="71"/>
      <c r="X609" s="35"/>
      <c r="Y609" s="35"/>
      <c r="Z609" s="35"/>
      <c r="AA609" s="35"/>
      <c r="AB609" s="35"/>
      <c r="AC609" s="35"/>
      <c r="AD609" s="35"/>
      <c r="AE609" s="35"/>
      <c r="AF609" s="35"/>
      <c r="AG609" s="35"/>
      <c r="AH609" s="35"/>
      <c r="AI609" s="35"/>
      <c r="AJ609" s="35"/>
      <c r="AK609" s="35"/>
      <c r="AL609" s="35"/>
      <c r="AM609" s="35"/>
      <c r="AN609" s="35"/>
      <c r="AO609" s="35"/>
      <c r="AP609" s="35"/>
      <c r="AQ609" s="35"/>
      <c r="AR609" s="35"/>
      <c r="AS609" s="35"/>
      <c r="AT609" s="35"/>
      <c r="AU609" s="35"/>
      <c r="AV609" s="35"/>
      <c r="AW609" s="35"/>
      <c r="AX609" s="35"/>
      <c r="AY609" s="35"/>
      <c r="AZ609" s="35"/>
      <c r="BA609" s="35"/>
      <c r="BB609" s="35"/>
      <c r="BC609" s="35"/>
      <c r="BD609" s="35"/>
      <c r="BE609" s="35"/>
      <c r="BF609" s="35"/>
      <c r="BG609" s="35"/>
      <c r="BH609" s="35"/>
      <c r="BI609" s="35"/>
      <c r="BJ609" s="35"/>
      <c r="BK609" s="35"/>
      <c r="BL609" s="35"/>
      <c r="BM609" s="35"/>
      <c r="BN609" s="35"/>
      <c r="BO609" s="35"/>
      <c r="BP609" s="35"/>
      <c r="BQ609" s="35"/>
    </row>
    <row r="610" spans="2:69" ht="15.75" customHeight="1">
      <c r="B610" s="35"/>
      <c r="C610" s="35"/>
      <c r="D610" s="35"/>
      <c r="E610" s="35"/>
      <c r="F610" s="35"/>
      <c r="G610" s="35"/>
      <c r="H610" s="35"/>
      <c r="I610" s="35"/>
      <c r="J610" s="35"/>
      <c r="K610" s="66"/>
      <c r="L610" s="35"/>
      <c r="M610" s="35"/>
      <c r="N610" s="35"/>
      <c r="O610" s="35"/>
      <c r="P610" s="35"/>
      <c r="Q610" s="35"/>
      <c r="R610" s="35"/>
      <c r="S610" s="71"/>
      <c r="T610" s="71"/>
      <c r="U610" s="71"/>
      <c r="V610" s="71"/>
      <c r="W610" s="71"/>
      <c r="X610" s="35"/>
      <c r="Y610" s="35"/>
      <c r="Z610" s="35"/>
      <c r="AA610" s="35"/>
      <c r="AB610" s="35"/>
      <c r="AC610" s="35"/>
      <c r="AD610" s="35"/>
      <c r="AE610" s="35"/>
      <c r="AF610" s="35"/>
      <c r="AG610" s="35"/>
      <c r="AH610" s="35"/>
      <c r="AI610" s="35"/>
      <c r="AJ610" s="35"/>
      <c r="AK610" s="35"/>
      <c r="AL610" s="35"/>
      <c r="AM610" s="35"/>
      <c r="AN610" s="35"/>
      <c r="AO610" s="35"/>
      <c r="AP610" s="35"/>
      <c r="AQ610" s="35"/>
      <c r="AR610" s="35"/>
      <c r="AS610" s="35"/>
      <c r="AT610" s="35"/>
      <c r="AU610" s="35"/>
      <c r="AV610" s="35"/>
      <c r="AW610" s="35"/>
      <c r="AX610" s="35"/>
      <c r="AY610" s="35"/>
      <c r="AZ610" s="35"/>
      <c r="BA610" s="35"/>
      <c r="BB610" s="35"/>
      <c r="BC610" s="35"/>
      <c r="BD610" s="35"/>
      <c r="BE610" s="35"/>
      <c r="BF610" s="35"/>
      <c r="BG610" s="35"/>
      <c r="BH610" s="35"/>
      <c r="BI610" s="35"/>
      <c r="BJ610" s="35"/>
      <c r="BK610" s="35"/>
      <c r="BL610" s="35"/>
      <c r="BM610" s="35"/>
      <c r="BN610" s="35"/>
      <c r="BO610" s="35"/>
      <c r="BP610" s="35"/>
      <c r="BQ610" s="35"/>
    </row>
    <row r="611" spans="2:69" ht="15.75" customHeight="1">
      <c r="B611" s="35"/>
      <c r="C611" s="35"/>
      <c r="D611" s="35"/>
      <c r="E611" s="35"/>
      <c r="F611" s="35"/>
      <c r="G611" s="35"/>
      <c r="H611" s="35"/>
      <c r="I611" s="35"/>
      <c r="J611" s="35"/>
      <c r="K611" s="66"/>
      <c r="L611" s="35"/>
      <c r="M611" s="35"/>
      <c r="N611" s="35"/>
      <c r="O611" s="35"/>
      <c r="P611" s="35"/>
      <c r="Q611" s="35"/>
      <c r="R611" s="35"/>
      <c r="S611" s="71"/>
      <c r="T611" s="71"/>
      <c r="U611" s="71"/>
      <c r="V611" s="71"/>
      <c r="W611" s="71"/>
      <c r="X611" s="35"/>
      <c r="Y611" s="35"/>
      <c r="Z611" s="35"/>
      <c r="AA611" s="35"/>
      <c r="AB611" s="35"/>
      <c r="AC611" s="35"/>
      <c r="AD611" s="35"/>
      <c r="AE611" s="35"/>
      <c r="AF611" s="35"/>
      <c r="AG611" s="35"/>
      <c r="AH611" s="35"/>
      <c r="AI611" s="35"/>
      <c r="AJ611" s="35"/>
      <c r="AK611" s="35"/>
      <c r="AL611" s="35"/>
      <c r="AM611" s="35"/>
      <c r="AN611" s="35"/>
      <c r="AO611" s="35"/>
      <c r="AP611" s="35"/>
      <c r="AQ611" s="35"/>
      <c r="AR611" s="35"/>
      <c r="AS611" s="35"/>
      <c r="AT611" s="35"/>
      <c r="AU611" s="35"/>
      <c r="AV611" s="35"/>
      <c r="AW611" s="35"/>
      <c r="AX611" s="35"/>
      <c r="AY611" s="35"/>
      <c r="AZ611" s="35"/>
      <c r="BA611" s="35"/>
      <c r="BB611" s="35"/>
      <c r="BC611" s="35"/>
      <c r="BD611" s="35"/>
      <c r="BE611" s="35"/>
      <c r="BF611" s="35"/>
      <c r="BG611" s="35"/>
      <c r="BH611" s="35"/>
      <c r="BI611" s="35"/>
      <c r="BJ611" s="35"/>
      <c r="BK611" s="35"/>
      <c r="BL611" s="35"/>
      <c r="BM611" s="35"/>
      <c r="BN611" s="35"/>
      <c r="BO611" s="35"/>
      <c r="BP611" s="35"/>
      <c r="BQ611" s="35"/>
    </row>
    <row r="612" spans="2:69" ht="15.75" customHeight="1">
      <c r="B612" s="35"/>
      <c r="C612" s="35"/>
      <c r="D612" s="35"/>
      <c r="E612" s="35"/>
      <c r="F612" s="35"/>
      <c r="G612" s="35"/>
      <c r="H612" s="35"/>
      <c r="I612" s="35"/>
      <c r="J612" s="35"/>
      <c r="K612" s="66"/>
      <c r="L612" s="35"/>
      <c r="M612" s="35"/>
      <c r="N612" s="35"/>
      <c r="O612" s="35"/>
      <c r="P612" s="35"/>
      <c r="Q612" s="35"/>
      <c r="R612" s="35"/>
      <c r="S612" s="71"/>
      <c r="T612" s="71"/>
      <c r="U612" s="71"/>
      <c r="V612" s="71"/>
      <c r="W612" s="71"/>
      <c r="X612" s="35"/>
      <c r="Y612" s="35"/>
      <c r="Z612" s="35"/>
      <c r="AA612" s="35"/>
      <c r="AB612" s="35"/>
      <c r="AC612" s="35"/>
      <c r="AD612" s="35"/>
      <c r="AE612" s="35"/>
      <c r="AF612" s="35"/>
      <c r="AG612" s="35"/>
      <c r="AH612" s="35"/>
      <c r="AI612" s="35"/>
      <c r="AJ612" s="35"/>
      <c r="AK612" s="35"/>
      <c r="AL612" s="35"/>
      <c r="AM612" s="35"/>
      <c r="AN612" s="35"/>
      <c r="AO612" s="35"/>
      <c r="AP612" s="35"/>
      <c r="AQ612" s="35"/>
      <c r="AR612" s="35"/>
      <c r="AS612" s="35"/>
      <c r="AT612" s="35"/>
      <c r="AU612" s="35"/>
      <c r="AV612" s="35"/>
      <c r="AW612" s="35"/>
      <c r="AX612" s="35"/>
      <c r="AY612" s="35"/>
      <c r="AZ612" s="35"/>
      <c r="BA612" s="35"/>
      <c r="BB612" s="35"/>
      <c r="BC612" s="35"/>
      <c r="BD612" s="35"/>
      <c r="BE612" s="35"/>
      <c r="BF612" s="35"/>
      <c r="BG612" s="35"/>
      <c r="BH612" s="35"/>
      <c r="BI612" s="35"/>
      <c r="BJ612" s="35"/>
      <c r="BK612" s="35"/>
      <c r="BL612" s="35"/>
      <c r="BM612" s="35"/>
      <c r="BN612" s="35"/>
      <c r="BO612" s="35"/>
      <c r="BP612" s="35"/>
      <c r="BQ612" s="35"/>
    </row>
    <row r="613" spans="2:69" ht="15.75" customHeight="1">
      <c r="B613" s="35"/>
      <c r="C613" s="35"/>
      <c r="D613" s="35"/>
      <c r="E613" s="35"/>
      <c r="F613" s="35"/>
      <c r="G613" s="35"/>
      <c r="H613" s="35"/>
      <c r="I613" s="35"/>
      <c r="J613" s="35"/>
      <c r="K613" s="66"/>
      <c r="L613" s="35"/>
      <c r="M613" s="35"/>
      <c r="N613" s="35"/>
      <c r="O613" s="35"/>
      <c r="P613" s="35"/>
      <c r="Q613" s="35"/>
      <c r="R613" s="35"/>
      <c r="S613" s="71"/>
      <c r="T613" s="71"/>
      <c r="U613" s="71"/>
      <c r="V613" s="71"/>
      <c r="W613" s="71"/>
      <c r="X613" s="35"/>
      <c r="Y613" s="35"/>
      <c r="Z613" s="35"/>
      <c r="AA613" s="35"/>
      <c r="AB613" s="35"/>
      <c r="AC613" s="35"/>
      <c r="AD613" s="35"/>
      <c r="AE613" s="35"/>
      <c r="AF613" s="35"/>
      <c r="AG613" s="35"/>
      <c r="AH613" s="35"/>
      <c r="AI613" s="35"/>
      <c r="AJ613" s="35"/>
      <c r="AK613" s="35"/>
      <c r="AL613" s="35"/>
      <c r="AM613" s="35"/>
      <c r="AN613" s="35"/>
      <c r="AO613" s="35"/>
      <c r="AP613" s="35"/>
      <c r="AQ613" s="35"/>
      <c r="AR613" s="35"/>
      <c r="AS613" s="35"/>
      <c r="AT613" s="35"/>
      <c r="AU613" s="35"/>
      <c r="AV613" s="35"/>
      <c r="AW613" s="35"/>
      <c r="AX613" s="35"/>
      <c r="AY613" s="35"/>
      <c r="AZ613" s="35"/>
      <c r="BA613" s="35"/>
      <c r="BB613" s="35"/>
      <c r="BC613" s="35"/>
      <c r="BD613" s="35"/>
      <c r="BE613" s="35"/>
      <c r="BF613" s="35"/>
      <c r="BG613" s="35"/>
      <c r="BH613" s="35"/>
      <c r="BI613" s="35"/>
      <c r="BJ613" s="35"/>
      <c r="BK613" s="35"/>
      <c r="BL613" s="35"/>
      <c r="BM613" s="35"/>
      <c r="BN613" s="35"/>
      <c r="BO613" s="35"/>
      <c r="BP613" s="35"/>
      <c r="BQ613" s="35"/>
    </row>
    <row r="614" spans="2:69" ht="15.75" customHeight="1">
      <c r="B614" s="35"/>
      <c r="C614" s="35"/>
      <c r="D614" s="35"/>
      <c r="E614" s="35"/>
      <c r="F614" s="35"/>
      <c r="G614" s="35"/>
      <c r="H614" s="35"/>
      <c r="I614" s="35"/>
      <c r="J614" s="35"/>
      <c r="K614" s="66"/>
      <c r="L614" s="35"/>
      <c r="M614" s="35"/>
      <c r="N614" s="35"/>
      <c r="O614" s="35"/>
      <c r="P614" s="35"/>
      <c r="Q614" s="35"/>
      <c r="R614" s="35"/>
      <c r="S614" s="71"/>
      <c r="T614" s="71"/>
      <c r="U614" s="71"/>
      <c r="V614" s="71"/>
      <c r="W614" s="71"/>
      <c r="X614" s="35"/>
      <c r="Y614" s="35"/>
      <c r="Z614" s="35"/>
      <c r="AA614" s="35"/>
      <c r="AB614" s="35"/>
      <c r="AC614" s="35"/>
      <c r="AD614" s="35"/>
      <c r="AE614" s="35"/>
      <c r="AF614" s="35"/>
      <c r="AG614" s="35"/>
      <c r="AH614" s="35"/>
      <c r="AI614" s="35"/>
      <c r="AJ614" s="35"/>
      <c r="AK614" s="35"/>
      <c r="AL614" s="35"/>
      <c r="AM614" s="35"/>
      <c r="AN614" s="35"/>
      <c r="AO614" s="35"/>
      <c r="AP614" s="35"/>
      <c r="AQ614" s="35"/>
      <c r="AR614" s="35"/>
      <c r="AS614" s="35"/>
      <c r="AT614" s="35"/>
      <c r="AU614" s="35"/>
      <c r="AV614" s="35"/>
      <c r="AW614" s="35"/>
      <c r="AX614" s="35"/>
      <c r="AY614" s="35"/>
      <c r="AZ614" s="35"/>
      <c r="BA614" s="35"/>
      <c r="BB614" s="35"/>
      <c r="BC614" s="35"/>
      <c r="BD614" s="35"/>
      <c r="BE614" s="35"/>
      <c r="BF614" s="35"/>
      <c r="BG614" s="35"/>
      <c r="BH614" s="35"/>
      <c r="BI614" s="35"/>
      <c r="BJ614" s="35"/>
      <c r="BK614" s="35"/>
      <c r="BL614" s="35"/>
      <c r="BM614" s="35"/>
      <c r="BN614" s="35"/>
      <c r="BO614" s="35"/>
      <c r="BP614" s="35"/>
      <c r="BQ614" s="35"/>
    </row>
    <row r="615" spans="2:69" ht="15.75" customHeight="1">
      <c r="B615" s="35"/>
      <c r="C615" s="35"/>
      <c r="D615" s="35"/>
      <c r="E615" s="35"/>
      <c r="F615" s="35"/>
      <c r="G615" s="35"/>
      <c r="H615" s="35"/>
      <c r="I615" s="35"/>
      <c r="J615" s="35"/>
      <c r="K615" s="66"/>
      <c r="L615" s="35"/>
      <c r="M615" s="35"/>
      <c r="N615" s="35"/>
      <c r="O615" s="35"/>
      <c r="P615" s="35"/>
      <c r="Q615" s="35"/>
      <c r="R615" s="35"/>
      <c r="S615" s="71"/>
      <c r="T615" s="71"/>
      <c r="U615" s="71"/>
      <c r="V615" s="71"/>
      <c r="W615" s="71"/>
      <c r="X615" s="35"/>
      <c r="Y615" s="35"/>
      <c r="Z615" s="35"/>
      <c r="AA615" s="35"/>
      <c r="AB615" s="35"/>
      <c r="AC615" s="35"/>
      <c r="AD615" s="35"/>
      <c r="AE615" s="35"/>
      <c r="AF615" s="35"/>
      <c r="AG615" s="35"/>
      <c r="AH615" s="35"/>
      <c r="AI615" s="35"/>
      <c r="AJ615" s="35"/>
      <c r="AK615" s="35"/>
      <c r="AL615" s="35"/>
      <c r="AM615" s="35"/>
      <c r="AN615" s="35"/>
      <c r="AO615" s="35"/>
      <c r="AP615" s="35"/>
      <c r="AQ615" s="35"/>
      <c r="AR615" s="35"/>
      <c r="AS615" s="35"/>
      <c r="AT615" s="35"/>
      <c r="AU615" s="35"/>
      <c r="AV615" s="35"/>
      <c r="AW615" s="35"/>
      <c r="AX615" s="35"/>
      <c r="AY615" s="35"/>
      <c r="AZ615" s="35"/>
      <c r="BA615" s="35"/>
      <c r="BB615" s="35"/>
      <c r="BC615" s="35"/>
      <c r="BD615" s="35"/>
      <c r="BE615" s="35"/>
      <c r="BF615" s="35"/>
      <c r="BG615" s="35"/>
      <c r="BH615" s="35"/>
      <c r="BI615" s="35"/>
      <c r="BJ615" s="35"/>
      <c r="BK615" s="35"/>
      <c r="BL615" s="35"/>
      <c r="BM615" s="35"/>
      <c r="BN615" s="35"/>
      <c r="BO615" s="35"/>
      <c r="BP615" s="35"/>
      <c r="BQ615" s="35"/>
    </row>
    <row r="616" spans="2:69" ht="15.75" customHeight="1">
      <c r="B616" s="35"/>
      <c r="C616" s="35"/>
      <c r="D616" s="35"/>
      <c r="E616" s="35"/>
      <c r="F616" s="35"/>
      <c r="G616" s="35"/>
      <c r="H616" s="35"/>
      <c r="I616" s="35"/>
      <c r="J616" s="35"/>
      <c r="K616" s="66"/>
      <c r="L616" s="35"/>
      <c r="M616" s="35"/>
      <c r="N616" s="35"/>
      <c r="O616" s="35"/>
      <c r="P616" s="35"/>
      <c r="Q616" s="35"/>
      <c r="R616" s="35"/>
      <c r="S616" s="71"/>
      <c r="T616" s="71"/>
      <c r="U616" s="71"/>
      <c r="V616" s="71"/>
      <c r="W616" s="71"/>
      <c r="X616" s="35"/>
      <c r="Y616" s="35"/>
      <c r="Z616" s="35"/>
      <c r="AA616" s="35"/>
      <c r="AB616" s="35"/>
      <c r="AC616" s="35"/>
      <c r="AD616" s="35"/>
      <c r="AE616" s="35"/>
      <c r="AF616" s="35"/>
      <c r="AG616" s="35"/>
      <c r="AH616" s="35"/>
      <c r="AI616" s="35"/>
      <c r="AJ616" s="35"/>
      <c r="AK616" s="35"/>
      <c r="AL616" s="35"/>
      <c r="AM616" s="35"/>
      <c r="AN616" s="35"/>
      <c r="AO616" s="35"/>
      <c r="AP616" s="35"/>
      <c r="AQ616" s="35"/>
      <c r="AR616" s="35"/>
      <c r="AS616" s="35"/>
      <c r="AT616" s="35"/>
      <c r="AU616" s="35"/>
      <c r="AV616" s="35"/>
      <c r="AW616" s="35"/>
      <c r="AX616" s="35"/>
      <c r="AY616" s="35"/>
      <c r="AZ616" s="35"/>
      <c r="BA616" s="35"/>
      <c r="BB616" s="35"/>
      <c r="BC616" s="35"/>
      <c r="BD616" s="35"/>
      <c r="BE616" s="35"/>
      <c r="BF616" s="35"/>
      <c r="BG616" s="35"/>
      <c r="BH616" s="35"/>
      <c r="BI616" s="35"/>
      <c r="BJ616" s="35"/>
      <c r="BK616" s="35"/>
      <c r="BL616" s="35"/>
      <c r="BM616" s="35"/>
      <c r="BN616" s="35"/>
      <c r="BO616" s="35"/>
      <c r="BP616" s="35"/>
      <c r="BQ616" s="35"/>
    </row>
    <row r="617" spans="2:69" ht="15.75" customHeight="1">
      <c r="B617" s="35"/>
      <c r="C617" s="35"/>
      <c r="D617" s="35"/>
      <c r="E617" s="35"/>
      <c r="F617" s="35"/>
      <c r="G617" s="35"/>
      <c r="H617" s="35"/>
      <c r="I617" s="35"/>
      <c r="J617" s="35"/>
      <c r="K617" s="66"/>
      <c r="L617" s="35"/>
      <c r="M617" s="35"/>
      <c r="N617" s="35"/>
      <c r="O617" s="35"/>
      <c r="P617" s="35"/>
      <c r="Q617" s="35"/>
      <c r="R617" s="35"/>
      <c r="S617" s="71"/>
      <c r="T617" s="71"/>
      <c r="U617" s="71"/>
      <c r="V617" s="71"/>
      <c r="W617" s="71"/>
      <c r="X617" s="35"/>
      <c r="Y617" s="35"/>
      <c r="Z617" s="35"/>
      <c r="AA617" s="35"/>
      <c r="AB617" s="35"/>
      <c r="AC617" s="35"/>
      <c r="AD617" s="35"/>
      <c r="AE617" s="35"/>
      <c r="AF617" s="35"/>
      <c r="AG617" s="35"/>
      <c r="AH617" s="35"/>
      <c r="AI617" s="35"/>
      <c r="AJ617" s="35"/>
      <c r="AK617" s="35"/>
      <c r="AL617" s="35"/>
      <c r="AM617" s="35"/>
      <c r="AN617" s="35"/>
      <c r="AO617" s="35"/>
      <c r="AP617" s="35"/>
      <c r="AQ617" s="35"/>
      <c r="AR617" s="35"/>
      <c r="AS617" s="35"/>
      <c r="AT617" s="35"/>
      <c r="AU617" s="35"/>
      <c r="AV617" s="35"/>
      <c r="AW617" s="35"/>
      <c r="AX617" s="35"/>
      <c r="AY617" s="35"/>
      <c r="AZ617" s="35"/>
      <c r="BA617" s="35"/>
      <c r="BB617" s="35"/>
      <c r="BC617" s="35"/>
      <c r="BD617" s="35"/>
      <c r="BE617" s="35"/>
      <c r="BF617" s="35"/>
      <c r="BG617" s="35"/>
      <c r="BH617" s="35"/>
      <c r="BI617" s="35"/>
      <c r="BJ617" s="35"/>
      <c r="BK617" s="35"/>
      <c r="BL617" s="35"/>
      <c r="BM617" s="35"/>
      <c r="BN617" s="35"/>
      <c r="BO617" s="35"/>
      <c r="BP617" s="35"/>
      <c r="BQ617" s="35"/>
    </row>
    <row r="618" spans="2:69" ht="15.75" customHeight="1">
      <c r="B618" s="35"/>
      <c r="C618" s="35"/>
      <c r="D618" s="35"/>
      <c r="E618" s="35"/>
      <c r="F618" s="35"/>
      <c r="G618" s="35"/>
      <c r="H618" s="35"/>
      <c r="I618" s="35"/>
      <c r="J618" s="35"/>
      <c r="K618" s="66"/>
      <c r="L618" s="35"/>
      <c r="M618" s="35"/>
      <c r="N618" s="35"/>
      <c r="O618" s="35"/>
      <c r="P618" s="35"/>
      <c r="Q618" s="35"/>
      <c r="R618" s="35"/>
      <c r="S618" s="71"/>
      <c r="T618" s="71"/>
      <c r="U618" s="71"/>
      <c r="V618" s="71"/>
      <c r="W618" s="71"/>
      <c r="X618" s="35"/>
      <c r="Y618" s="35"/>
      <c r="Z618" s="35"/>
      <c r="AA618" s="35"/>
      <c r="AB618" s="35"/>
      <c r="AC618" s="35"/>
      <c r="AD618" s="35"/>
      <c r="AE618" s="35"/>
      <c r="AF618" s="35"/>
      <c r="AG618" s="35"/>
      <c r="AH618" s="35"/>
      <c r="AI618" s="35"/>
      <c r="AJ618" s="35"/>
      <c r="AK618" s="35"/>
      <c r="AL618" s="35"/>
      <c r="AM618" s="35"/>
      <c r="AN618" s="35"/>
      <c r="AO618" s="35"/>
      <c r="AP618" s="35"/>
      <c r="AQ618" s="35"/>
      <c r="AR618" s="35"/>
      <c r="AS618" s="35"/>
      <c r="AT618" s="35"/>
      <c r="AU618" s="35"/>
      <c r="AV618" s="35"/>
      <c r="AW618" s="35"/>
      <c r="AX618" s="35"/>
      <c r="AY618" s="35"/>
      <c r="AZ618" s="35"/>
      <c r="BA618" s="35"/>
      <c r="BB618" s="35"/>
      <c r="BC618" s="35"/>
      <c r="BD618" s="35"/>
      <c r="BE618" s="35"/>
      <c r="BF618" s="35"/>
      <c r="BG618" s="35"/>
      <c r="BH618" s="35"/>
      <c r="BI618" s="35"/>
      <c r="BJ618" s="35"/>
      <c r="BK618" s="35"/>
      <c r="BL618" s="35"/>
      <c r="BM618" s="35"/>
      <c r="BN618" s="35"/>
      <c r="BO618" s="35"/>
      <c r="BP618" s="35"/>
      <c r="BQ618" s="35"/>
    </row>
    <row r="619" spans="2:69" ht="15.75" customHeight="1">
      <c r="B619" s="35"/>
      <c r="C619" s="35"/>
      <c r="D619" s="35"/>
      <c r="E619" s="35"/>
      <c r="F619" s="35"/>
      <c r="G619" s="35"/>
      <c r="H619" s="35"/>
      <c r="I619" s="35"/>
      <c r="J619" s="35"/>
      <c r="K619" s="66"/>
      <c r="L619" s="35"/>
      <c r="M619" s="35"/>
      <c r="N619" s="35"/>
      <c r="O619" s="35"/>
      <c r="P619" s="35"/>
      <c r="Q619" s="35"/>
      <c r="R619" s="35"/>
      <c r="S619" s="71"/>
      <c r="T619" s="71"/>
      <c r="U619" s="71"/>
      <c r="V619" s="71"/>
      <c r="W619" s="71"/>
      <c r="X619" s="35"/>
      <c r="Y619" s="35"/>
      <c r="Z619" s="35"/>
      <c r="AA619" s="35"/>
      <c r="AB619" s="35"/>
      <c r="AC619" s="35"/>
      <c r="AD619" s="35"/>
      <c r="AE619" s="35"/>
      <c r="AF619" s="35"/>
      <c r="AG619" s="35"/>
      <c r="AH619" s="35"/>
      <c r="AI619" s="35"/>
      <c r="AJ619" s="35"/>
      <c r="AK619" s="35"/>
      <c r="AL619" s="35"/>
      <c r="AM619" s="35"/>
      <c r="AN619" s="35"/>
      <c r="AO619" s="35"/>
      <c r="AP619" s="35"/>
      <c r="AQ619" s="35"/>
      <c r="AR619" s="35"/>
      <c r="AS619" s="35"/>
      <c r="AT619" s="35"/>
      <c r="AU619" s="35"/>
      <c r="AV619" s="35"/>
      <c r="AW619" s="35"/>
      <c r="AX619" s="35"/>
      <c r="AY619" s="35"/>
      <c r="AZ619" s="35"/>
      <c r="BA619" s="35"/>
      <c r="BB619" s="35"/>
      <c r="BC619" s="35"/>
      <c r="BD619" s="35"/>
      <c r="BE619" s="35"/>
      <c r="BF619" s="35"/>
      <c r="BG619" s="35"/>
      <c r="BH619" s="35"/>
      <c r="BI619" s="35"/>
      <c r="BJ619" s="35"/>
      <c r="BK619" s="35"/>
      <c r="BL619" s="35"/>
      <c r="BM619" s="35"/>
      <c r="BN619" s="35"/>
      <c r="BO619" s="35"/>
      <c r="BP619" s="35"/>
      <c r="BQ619" s="35"/>
    </row>
    <row r="620" spans="2:69" ht="15.75" customHeight="1">
      <c r="B620" s="35"/>
      <c r="C620" s="35"/>
      <c r="D620" s="35"/>
      <c r="E620" s="35"/>
      <c r="F620" s="35"/>
      <c r="G620" s="35"/>
      <c r="H620" s="35"/>
      <c r="I620" s="35"/>
      <c r="J620" s="35"/>
      <c r="K620" s="66"/>
      <c r="L620" s="35"/>
      <c r="M620" s="35"/>
      <c r="N620" s="35"/>
      <c r="O620" s="35"/>
      <c r="P620" s="35"/>
      <c r="Q620" s="35"/>
      <c r="R620" s="35"/>
      <c r="S620" s="71"/>
      <c r="T620" s="71"/>
      <c r="U620" s="71"/>
      <c r="V620" s="71"/>
      <c r="W620" s="71"/>
      <c r="X620" s="35"/>
      <c r="Y620" s="35"/>
      <c r="Z620" s="35"/>
      <c r="AA620" s="35"/>
      <c r="AB620" s="35"/>
      <c r="AC620" s="35"/>
      <c r="AD620" s="35"/>
      <c r="AE620" s="35"/>
      <c r="AF620" s="35"/>
      <c r="AG620" s="35"/>
      <c r="AH620" s="35"/>
      <c r="AI620" s="35"/>
      <c r="AJ620" s="35"/>
      <c r="AK620" s="35"/>
      <c r="AL620" s="35"/>
      <c r="AM620" s="35"/>
      <c r="AN620" s="35"/>
      <c r="AO620" s="35"/>
      <c r="AP620" s="35"/>
      <c r="AQ620" s="35"/>
      <c r="AR620" s="35"/>
      <c r="AS620" s="35"/>
      <c r="AT620" s="35"/>
      <c r="AU620" s="35"/>
      <c r="AV620" s="35"/>
      <c r="AW620" s="35"/>
      <c r="AX620" s="35"/>
      <c r="AY620" s="35"/>
      <c r="AZ620" s="35"/>
      <c r="BA620" s="35"/>
      <c r="BB620" s="35"/>
      <c r="BC620" s="35"/>
      <c r="BD620" s="35"/>
      <c r="BE620" s="35"/>
      <c r="BF620" s="35"/>
      <c r="BG620" s="35"/>
      <c r="BH620" s="35"/>
      <c r="BI620" s="35"/>
      <c r="BJ620" s="35"/>
      <c r="BK620" s="35"/>
      <c r="BL620" s="35"/>
      <c r="BM620" s="35"/>
      <c r="BN620" s="35"/>
      <c r="BO620" s="35"/>
      <c r="BP620" s="35"/>
      <c r="BQ620" s="35"/>
    </row>
    <row r="621" spans="2:69" ht="15.75" customHeight="1">
      <c r="B621" s="35"/>
      <c r="C621" s="35"/>
      <c r="D621" s="35"/>
      <c r="E621" s="35"/>
      <c r="F621" s="35"/>
      <c r="G621" s="35"/>
      <c r="H621" s="35"/>
      <c r="I621" s="35"/>
      <c r="J621" s="35"/>
      <c r="K621" s="66"/>
      <c r="L621" s="35"/>
      <c r="M621" s="35"/>
      <c r="N621" s="35"/>
      <c r="O621" s="35"/>
      <c r="P621" s="35"/>
      <c r="Q621" s="35"/>
      <c r="R621" s="35"/>
      <c r="S621" s="71"/>
      <c r="T621" s="71"/>
      <c r="U621" s="71"/>
      <c r="V621" s="71"/>
      <c r="W621" s="71"/>
      <c r="X621" s="35"/>
      <c r="Y621" s="35"/>
      <c r="Z621" s="35"/>
      <c r="AA621" s="35"/>
      <c r="AB621" s="35"/>
      <c r="AC621" s="35"/>
      <c r="AD621" s="35"/>
      <c r="AE621" s="35"/>
      <c r="AF621" s="35"/>
      <c r="AG621" s="35"/>
      <c r="AH621" s="35"/>
      <c r="AI621" s="35"/>
      <c r="AJ621" s="35"/>
      <c r="AK621" s="35"/>
      <c r="AL621" s="35"/>
      <c r="AM621" s="35"/>
      <c r="AN621" s="35"/>
      <c r="AO621" s="35"/>
      <c r="AP621" s="35"/>
      <c r="AQ621" s="35"/>
      <c r="AR621" s="35"/>
      <c r="AS621" s="35"/>
      <c r="AT621" s="35"/>
      <c r="AU621" s="35"/>
      <c r="AV621" s="35"/>
      <c r="AW621" s="35"/>
      <c r="AX621" s="35"/>
      <c r="AY621" s="35"/>
      <c r="AZ621" s="35"/>
      <c r="BA621" s="35"/>
      <c r="BB621" s="35"/>
      <c r="BC621" s="35"/>
      <c r="BD621" s="35"/>
      <c r="BE621" s="35"/>
      <c r="BF621" s="35"/>
      <c r="BG621" s="35"/>
      <c r="BH621" s="35"/>
      <c r="BI621" s="35"/>
      <c r="BJ621" s="35"/>
      <c r="BK621" s="35"/>
      <c r="BL621" s="35"/>
      <c r="BM621" s="35"/>
      <c r="BN621" s="35"/>
      <c r="BO621" s="35"/>
      <c r="BP621" s="35"/>
      <c r="BQ621" s="35"/>
    </row>
    <row r="622" spans="2:69" ht="15.75" customHeight="1">
      <c r="B622" s="35"/>
      <c r="C622" s="35"/>
      <c r="D622" s="35"/>
      <c r="E622" s="35"/>
      <c r="F622" s="35"/>
      <c r="G622" s="35"/>
      <c r="H622" s="35"/>
      <c r="I622" s="35"/>
      <c r="J622" s="35"/>
      <c r="K622" s="66"/>
      <c r="L622" s="35"/>
      <c r="M622" s="35"/>
      <c r="N622" s="35"/>
      <c r="O622" s="35"/>
      <c r="P622" s="35"/>
      <c r="Q622" s="35"/>
      <c r="R622" s="35"/>
      <c r="S622" s="71"/>
      <c r="T622" s="71"/>
      <c r="U622" s="71"/>
      <c r="V622" s="71"/>
      <c r="W622" s="71"/>
      <c r="X622" s="35"/>
      <c r="Y622" s="35"/>
      <c r="Z622" s="35"/>
      <c r="AA622" s="35"/>
      <c r="AB622" s="35"/>
      <c r="AC622" s="35"/>
      <c r="AD622" s="35"/>
      <c r="AE622" s="35"/>
      <c r="AF622" s="35"/>
      <c r="AG622" s="35"/>
      <c r="AH622" s="35"/>
      <c r="AI622" s="35"/>
      <c r="AJ622" s="35"/>
      <c r="AK622" s="35"/>
      <c r="AL622" s="35"/>
      <c r="AM622" s="35"/>
      <c r="AN622" s="35"/>
      <c r="AO622" s="35"/>
      <c r="AP622" s="35"/>
      <c r="AQ622" s="35"/>
      <c r="AR622" s="35"/>
      <c r="AS622" s="35"/>
      <c r="AT622" s="35"/>
      <c r="AU622" s="35"/>
      <c r="AV622" s="35"/>
      <c r="AW622" s="35"/>
      <c r="AX622" s="35"/>
      <c r="AY622" s="35"/>
      <c r="AZ622" s="35"/>
      <c r="BA622" s="35"/>
      <c r="BB622" s="35"/>
      <c r="BC622" s="35"/>
      <c r="BD622" s="35"/>
      <c r="BE622" s="35"/>
      <c r="BF622" s="35"/>
      <c r="BG622" s="35"/>
      <c r="BH622" s="35"/>
      <c r="BI622" s="35"/>
      <c r="BJ622" s="35"/>
      <c r="BK622" s="35"/>
      <c r="BL622" s="35"/>
      <c r="BM622" s="35"/>
      <c r="BN622" s="35"/>
      <c r="BO622" s="35"/>
      <c r="BP622" s="35"/>
      <c r="BQ622" s="35"/>
    </row>
    <row r="623" spans="2:69" ht="15.75" customHeight="1">
      <c r="B623" s="35"/>
      <c r="C623" s="35"/>
      <c r="D623" s="35"/>
      <c r="E623" s="35"/>
      <c r="F623" s="35"/>
      <c r="G623" s="35"/>
      <c r="H623" s="35"/>
      <c r="I623" s="35"/>
      <c r="J623" s="35"/>
      <c r="K623" s="66"/>
      <c r="L623" s="35"/>
      <c r="M623" s="35"/>
      <c r="N623" s="35"/>
      <c r="O623" s="35"/>
      <c r="P623" s="35"/>
      <c r="Q623" s="35"/>
      <c r="R623" s="35"/>
      <c r="S623" s="71"/>
      <c r="T623" s="71"/>
      <c r="U623" s="71"/>
      <c r="V623" s="71"/>
      <c r="W623" s="71"/>
      <c r="X623" s="35"/>
      <c r="Y623" s="35"/>
      <c r="Z623" s="35"/>
      <c r="AA623" s="35"/>
      <c r="AB623" s="35"/>
      <c r="AC623" s="35"/>
      <c r="AD623" s="35"/>
      <c r="AE623" s="35"/>
      <c r="AF623" s="35"/>
      <c r="AG623" s="35"/>
      <c r="AH623" s="35"/>
      <c r="AI623" s="35"/>
      <c r="AJ623" s="35"/>
      <c r="AK623" s="35"/>
      <c r="AL623" s="35"/>
      <c r="AM623" s="35"/>
      <c r="AN623" s="35"/>
      <c r="AO623" s="35"/>
      <c r="AP623" s="35"/>
      <c r="AQ623" s="35"/>
      <c r="AR623" s="35"/>
      <c r="AS623" s="35"/>
      <c r="AT623" s="35"/>
      <c r="AU623" s="35"/>
      <c r="AV623" s="35"/>
      <c r="AW623" s="35"/>
      <c r="AX623" s="35"/>
      <c r="AY623" s="35"/>
      <c r="AZ623" s="35"/>
      <c r="BA623" s="35"/>
      <c r="BB623" s="35"/>
      <c r="BC623" s="35"/>
      <c r="BD623" s="35"/>
      <c r="BE623" s="35"/>
      <c r="BF623" s="35"/>
      <c r="BG623" s="35"/>
      <c r="BH623" s="35"/>
      <c r="BI623" s="35"/>
      <c r="BJ623" s="35"/>
      <c r="BK623" s="35"/>
      <c r="BL623" s="35"/>
      <c r="BM623" s="35"/>
      <c r="BN623" s="35"/>
      <c r="BO623" s="35"/>
      <c r="BP623" s="35"/>
      <c r="BQ623" s="35"/>
    </row>
    <row r="624" spans="2:69" ht="15.75" customHeight="1">
      <c r="B624" s="35"/>
      <c r="C624" s="35"/>
      <c r="D624" s="35"/>
      <c r="E624" s="35"/>
      <c r="F624" s="35"/>
      <c r="G624" s="35"/>
      <c r="H624" s="35"/>
      <c r="I624" s="35"/>
      <c r="J624" s="35"/>
      <c r="K624" s="66"/>
      <c r="L624" s="35"/>
      <c r="M624" s="35"/>
      <c r="N624" s="35"/>
      <c r="O624" s="35"/>
      <c r="P624" s="35"/>
      <c r="Q624" s="35"/>
      <c r="R624" s="35"/>
      <c r="S624" s="71"/>
      <c r="T624" s="71"/>
      <c r="U624" s="71"/>
      <c r="V624" s="71"/>
      <c r="W624" s="71"/>
      <c r="X624" s="35"/>
      <c r="Y624" s="35"/>
      <c r="Z624" s="35"/>
      <c r="AA624" s="35"/>
      <c r="AB624" s="35"/>
      <c r="AC624" s="35"/>
      <c r="AD624" s="35"/>
      <c r="AE624" s="35"/>
      <c r="AF624" s="35"/>
      <c r="AG624" s="35"/>
      <c r="AH624" s="35"/>
      <c r="AI624" s="35"/>
      <c r="AJ624" s="35"/>
      <c r="AK624" s="35"/>
      <c r="AL624" s="35"/>
      <c r="AM624" s="35"/>
      <c r="AN624" s="35"/>
      <c r="AO624" s="35"/>
      <c r="AP624" s="35"/>
      <c r="AQ624" s="35"/>
      <c r="AR624" s="35"/>
      <c r="AS624" s="35"/>
      <c r="AT624" s="35"/>
      <c r="AU624" s="35"/>
      <c r="AV624" s="35"/>
      <c r="AW624" s="35"/>
      <c r="AX624" s="35"/>
      <c r="AY624" s="35"/>
      <c r="AZ624" s="35"/>
      <c r="BA624" s="35"/>
      <c r="BB624" s="35"/>
      <c r="BC624" s="35"/>
      <c r="BD624" s="35"/>
      <c r="BE624" s="35"/>
      <c r="BF624" s="35"/>
      <c r="BG624" s="35"/>
      <c r="BH624" s="35"/>
      <c r="BI624" s="35"/>
      <c r="BJ624" s="35"/>
      <c r="BK624" s="35"/>
      <c r="BL624" s="35"/>
      <c r="BM624" s="35"/>
      <c r="BN624" s="35"/>
      <c r="BO624" s="35"/>
      <c r="BP624" s="35"/>
      <c r="BQ624" s="35"/>
    </row>
    <row r="625" spans="2:69" ht="15.75" customHeight="1">
      <c r="B625" s="35"/>
      <c r="C625" s="35"/>
      <c r="D625" s="35"/>
      <c r="E625" s="35"/>
      <c r="F625" s="35"/>
      <c r="G625" s="35"/>
      <c r="H625" s="35"/>
      <c r="I625" s="35"/>
      <c r="J625" s="35"/>
      <c r="K625" s="66"/>
      <c r="L625" s="35"/>
      <c r="M625" s="35"/>
      <c r="N625" s="35"/>
      <c r="O625" s="35"/>
      <c r="P625" s="35"/>
      <c r="Q625" s="35"/>
      <c r="R625" s="35"/>
      <c r="S625" s="71"/>
      <c r="T625" s="71"/>
      <c r="U625" s="71"/>
      <c r="V625" s="71"/>
      <c r="W625" s="71"/>
      <c r="X625" s="35"/>
      <c r="Y625" s="35"/>
      <c r="Z625" s="35"/>
      <c r="AA625" s="35"/>
      <c r="AB625" s="35"/>
      <c r="AC625" s="35"/>
      <c r="AD625" s="35"/>
      <c r="AE625" s="35"/>
      <c r="AF625" s="35"/>
      <c r="AG625" s="35"/>
      <c r="AH625" s="35"/>
      <c r="AI625" s="35"/>
      <c r="AJ625" s="35"/>
      <c r="AK625" s="35"/>
      <c r="AL625" s="35"/>
      <c r="AM625" s="35"/>
      <c r="AN625" s="35"/>
      <c r="AO625" s="35"/>
      <c r="AP625" s="35"/>
      <c r="AQ625" s="35"/>
      <c r="AR625" s="35"/>
      <c r="AS625" s="35"/>
      <c r="AT625" s="35"/>
      <c r="AU625" s="35"/>
      <c r="AV625" s="35"/>
      <c r="AW625" s="35"/>
      <c r="AX625" s="35"/>
      <c r="AY625" s="35"/>
      <c r="AZ625" s="35"/>
      <c r="BA625" s="35"/>
      <c r="BB625" s="35"/>
      <c r="BC625" s="35"/>
      <c r="BD625" s="35"/>
      <c r="BE625" s="35"/>
      <c r="BF625" s="35"/>
      <c r="BG625" s="35"/>
      <c r="BH625" s="35"/>
      <c r="BI625" s="35"/>
      <c r="BJ625" s="35"/>
      <c r="BK625" s="35"/>
      <c r="BL625" s="35"/>
      <c r="BM625" s="35"/>
      <c r="BN625" s="35"/>
      <c r="BO625" s="35"/>
      <c r="BP625" s="35"/>
      <c r="BQ625" s="35"/>
    </row>
    <row r="626" spans="2:69" ht="15.75" customHeight="1">
      <c r="B626" s="35"/>
      <c r="C626" s="35"/>
      <c r="D626" s="35"/>
      <c r="E626" s="35"/>
      <c r="F626" s="35"/>
      <c r="G626" s="35"/>
      <c r="H626" s="35"/>
      <c r="I626" s="35"/>
      <c r="J626" s="35"/>
      <c r="K626" s="66"/>
      <c r="L626" s="35"/>
      <c r="M626" s="35"/>
      <c r="N626" s="35"/>
      <c r="O626" s="35"/>
      <c r="P626" s="35"/>
      <c r="Q626" s="35"/>
      <c r="R626" s="35"/>
      <c r="S626" s="71"/>
      <c r="T626" s="71"/>
      <c r="U626" s="71"/>
      <c r="V626" s="71"/>
      <c r="W626" s="71"/>
      <c r="X626" s="35"/>
      <c r="Y626" s="35"/>
      <c r="Z626" s="35"/>
      <c r="AA626" s="35"/>
      <c r="AB626" s="35"/>
      <c r="AC626" s="35"/>
      <c r="AD626" s="35"/>
      <c r="AE626" s="35"/>
      <c r="AF626" s="35"/>
      <c r="AG626" s="35"/>
      <c r="AH626" s="35"/>
      <c r="AI626" s="35"/>
      <c r="AJ626" s="35"/>
      <c r="AK626" s="35"/>
      <c r="AL626" s="35"/>
      <c r="AM626" s="35"/>
      <c r="AN626" s="35"/>
      <c r="AO626" s="35"/>
      <c r="AP626" s="35"/>
      <c r="AQ626" s="35"/>
      <c r="AR626" s="35"/>
      <c r="AS626" s="35"/>
      <c r="AT626" s="35"/>
      <c r="AU626" s="35"/>
      <c r="AV626" s="35"/>
      <c r="AW626" s="35"/>
      <c r="AX626" s="35"/>
      <c r="AY626" s="35"/>
      <c r="AZ626" s="35"/>
      <c r="BA626" s="35"/>
      <c r="BB626" s="35"/>
      <c r="BC626" s="35"/>
      <c r="BD626" s="35"/>
      <c r="BE626" s="35"/>
      <c r="BF626" s="35"/>
      <c r="BG626" s="35"/>
      <c r="BH626" s="35"/>
      <c r="BI626" s="35"/>
      <c r="BJ626" s="35"/>
      <c r="BK626" s="35"/>
      <c r="BL626" s="35"/>
      <c r="BM626" s="35"/>
      <c r="BN626" s="35"/>
      <c r="BO626" s="35"/>
      <c r="BP626" s="35"/>
      <c r="BQ626" s="35"/>
    </row>
    <row r="627" spans="2:69" ht="15.75" customHeight="1">
      <c r="B627" s="35"/>
      <c r="C627" s="35"/>
      <c r="D627" s="35"/>
      <c r="E627" s="35"/>
      <c r="F627" s="35"/>
      <c r="G627" s="35"/>
      <c r="H627" s="35"/>
      <c r="I627" s="35"/>
      <c r="J627" s="35"/>
      <c r="K627" s="66"/>
      <c r="L627" s="35"/>
      <c r="M627" s="35"/>
      <c r="N627" s="35"/>
      <c r="O627" s="35"/>
      <c r="P627" s="35"/>
      <c r="Q627" s="35"/>
      <c r="R627" s="35"/>
      <c r="S627" s="71"/>
      <c r="T627" s="71"/>
      <c r="U627" s="71"/>
      <c r="V627" s="71"/>
      <c r="W627" s="71"/>
      <c r="X627" s="35"/>
      <c r="Y627" s="35"/>
      <c r="Z627" s="35"/>
      <c r="AA627" s="35"/>
      <c r="AB627" s="35"/>
      <c r="AC627" s="35"/>
      <c r="AD627" s="35"/>
      <c r="AE627" s="35"/>
      <c r="AF627" s="35"/>
      <c r="AG627" s="35"/>
      <c r="AH627" s="35"/>
      <c r="AI627" s="35"/>
      <c r="AJ627" s="35"/>
      <c r="AK627" s="35"/>
      <c r="AL627" s="35"/>
      <c r="AM627" s="35"/>
      <c r="AN627" s="35"/>
      <c r="AO627" s="35"/>
      <c r="AP627" s="35"/>
      <c r="AQ627" s="35"/>
      <c r="AR627" s="35"/>
      <c r="AS627" s="35"/>
      <c r="AT627" s="35"/>
      <c r="AU627" s="35"/>
      <c r="AV627" s="35"/>
      <c r="AW627" s="35"/>
      <c r="AX627" s="35"/>
      <c r="AY627" s="35"/>
      <c r="AZ627" s="35"/>
      <c r="BA627" s="35"/>
      <c r="BB627" s="35"/>
      <c r="BC627" s="35"/>
      <c r="BD627" s="35"/>
      <c r="BE627" s="35"/>
      <c r="BF627" s="35"/>
      <c r="BG627" s="35"/>
      <c r="BH627" s="35"/>
      <c r="BI627" s="35"/>
      <c r="BJ627" s="35"/>
      <c r="BK627" s="35"/>
      <c r="BL627" s="35"/>
      <c r="BM627" s="35"/>
      <c r="BN627" s="35"/>
      <c r="BO627" s="35"/>
      <c r="BP627" s="35"/>
      <c r="BQ627" s="35"/>
    </row>
    <row r="628" spans="2:69" ht="15.75" customHeight="1">
      <c r="B628" s="35"/>
      <c r="C628" s="35"/>
      <c r="D628" s="35"/>
      <c r="E628" s="35"/>
      <c r="F628" s="35"/>
      <c r="G628" s="35"/>
      <c r="H628" s="35"/>
      <c r="I628" s="35"/>
      <c r="J628" s="35"/>
      <c r="K628" s="66"/>
      <c r="L628" s="35"/>
      <c r="M628" s="35"/>
      <c r="N628" s="35"/>
      <c r="O628" s="35"/>
      <c r="P628" s="35"/>
      <c r="Q628" s="35"/>
      <c r="R628" s="35"/>
      <c r="S628" s="71"/>
      <c r="T628" s="71"/>
      <c r="U628" s="71"/>
      <c r="V628" s="71"/>
      <c r="W628" s="71"/>
      <c r="X628" s="35"/>
      <c r="Y628" s="35"/>
      <c r="Z628" s="35"/>
      <c r="AA628" s="35"/>
      <c r="AB628" s="35"/>
      <c r="AC628" s="35"/>
      <c r="AD628" s="35"/>
      <c r="AE628" s="35"/>
      <c r="AF628" s="35"/>
      <c r="AG628" s="35"/>
      <c r="AH628" s="35"/>
      <c r="AI628" s="35"/>
      <c r="AJ628" s="35"/>
      <c r="AK628" s="35"/>
      <c r="AL628" s="35"/>
      <c r="AM628" s="35"/>
      <c r="AN628" s="35"/>
      <c r="AO628" s="35"/>
      <c r="AP628" s="35"/>
      <c r="AQ628" s="35"/>
      <c r="AR628" s="35"/>
      <c r="AS628" s="35"/>
      <c r="AT628" s="35"/>
      <c r="AU628" s="35"/>
      <c r="AV628" s="35"/>
      <c r="AW628" s="35"/>
      <c r="AX628" s="35"/>
      <c r="AY628" s="35"/>
      <c r="AZ628" s="35"/>
      <c r="BA628" s="35"/>
      <c r="BB628" s="35"/>
      <c r="BC628" s="35"/>
      <c r="BD628" s="35"/>
      <c r="BE628" s="35"/>
      <c r="BF628" s="35"/>
      <c r="BG628" s="35"/>
      <c r="BH628" s="35"/>
      <c r="BI628" s="35"/>
      <c r="BJ628" s="35"/>
      <c r="BK628" s="35"/>
      <c r="BL628" s="35"/>
      <c r="BM628" s="35"/>
      <c r="BN628" s="35"/>
      <c r="BO628" s="35"/>
      <c r="BP628" s="35"/>
      <c r="BQ628" s="35"/>
    </row>
    <row r="629" spans="2:69" ht="15.75" customHeight="1">
      <c r="B629" s="35"/>
      <c r="C629" s="35"/>
      <c r="D629" s="35"/>
      <c r="E629" s="35"/>
      <c r="F629" s="35"/>
      <c r="G629" s="35"/>
      <c r="H629" s="35"/>
      <c r="I629" s="35"/>
      <c r="J629" s="35"/>
      <c r="K629" s="66"/>
      <c r="L629" s="35"/>
      <c r="M629" s="35"/>
      <c r="N629" s="35"/>
      <c r="O629" s="35"/>
      <c r="P629" s="35"/>
      <c r="Q629" s="35"/>
      <c r="R629" s="35"/>
      <c r="S629" s="71"/>
      <c r="T629" s="71"/>
      <c r="U629" s="71"/>
      <c r="V629" s="71"/>
      <c r="W629" s="71"/>
      <c r="X629" s="35"/>
      <c r="Y629" s="35"/>
      <c r="Z629" s="35"/>
      <c r="AA629" s="35"/>
      <c r="AB629" s="35"/>
      <c r="AC629" s="35"/>
      <c r="AD629" s="35"/>
      <c r="AE629" s="35"/>
      <c r="AF629" s="35"/>
      <c r="AG629" s="35"/>
      <c r="AH629" s="35"/>
      <c r="AI629" s="35"/>
      <c r="AJ629" s="35"/>
      <c r="AK629" s="35"/>
      <c r="AL629" s="35"/>
      <c r="AM629" s="35"/>
      <c r="AN629" s="35"/>
      <c r="AO629" s="35"/>
      <c r="AP629" s="35"/>
      <c r="AQ629" s="35"/>
      <c r="AR629" s="35"/>
      <c r="AS629" s="35"/>
      <c r="AT629" s="35"/>
      <c r="AU629" s="35"/>
      <c r="AV629" s="35"/>
      <c r="AW629" s="35"/>
      <c r="AX629" s="35"/>
      <c r="AY629" s="35"/>
      <c r="AZ629" s="35"/>
      <c r="BA629" s="35"/>
      <c r="BB629" s="35"/>
      <c r="BC629" s="35"/>
      <c r="BD629" s="35"/>
      <c r="BE629" s="35"/>
      <c r="BF629" s="35"/>
      <c r="BG629" s="35"/>
      <c r="BH629" s="35"/>
      <c r="BI629" s="35"/>
      <c r="BJ629" s="35"/>
      <c r="BK629" s="35"/>
      <c r="BL629" s="35"/>
      <c r="BM629" s="35"/>
      <c r="BN629" s="35"/>
      <c r="BO629" s="35"/>
      <c r="BP629" s="35"/>
      <c r="BQ629" s="35"/>
    </row>
    <row r="630" spans="2:69" ht="15.75" customHeight="1">
      <c r="B630" s="35"/>
      <c r="C630" s="35"/>
      <c r="D630" s="35"/>
      <c r="E630" s="35"/>
      <c r="F630" s="35"/>
      <c r="G630" s="35"/>
      <c r="H630" s="35"/>
      <c r="I630" s="35"/>
      <c r="J630" s="35"/>
      <c r="K630" s="66"/>
      <c r="L630" s="35"/>
      <c r="M630" s="35"/>
      <c r="N630" s="35"/>
      <c r="O630" s="35"/>
      <c r="P630" s="35"/>
      <c r="Q630" s="35"/>
      <c r="R630" s="35"/>
      <c r="S630" s="71"/>
      <c r="T630" s="71"/>
      <c r="U630" s="71"/>
      <c r="V630" s="71"/>
      <c r="W630" s="71"/>
      <c r="X630" s="35"/>
      <c r="Y630" s="35"/>
      <c r="Z630" s="35"/>
      <c r="AA630" s="35"/>
      <c r="AB630" s="35"/>
      <c r="AC630" s="35"/>
      <c r="AD630" s="35"/>
      <c r="AE630" s="35"/>
      <c r="AF630" s="35"/>
      <c r="AG630" s="35"/>
      <c r="AH630" s="35"/>
      <c r="AI630" s="35"/>
      <c r="AJ630" s="35"/>
      <c r="AK630" s="35"/>
      <c r="AL630" s="35"/>
      <c r="AM630" s="35"/>
      <c r="AN630" s="35"/>
      <c r="AO630" s="35"/>
      <c r="AP630" s="35"/>
      <c r="AQ630" s="35"/>
      <c r="AR630" s="35"/>
      <c r="AS630" s="35"/>
      <c r="AT630" s="35"/>
      <c r="AU630" s="35"/>
      <c r="AV630" s="35"/>
      <c r="AW630" s="35"/>
      <c r="AX630" s="35"/>
      <c r="AY630" s="35"/>
      <c r="AZ630" s="35"/>
      <c r="BA630" s="35"/>
      <c r="BB630" s="35"/>
      <c r="BC630" s="35"/>
      <c r="BD630" s="35"/>
      <c r="BE630" s="35"/>
      <c r="BF630" s="35"/>
      <c r="BG630" s="35"/>
      <c r="BH630" s="35"/>
      <c r="BI630" s="35"/>
      <c r="BJ630" s="35"/>
      <c r="BK630" s="35"/>
      <c r="BL630" s="35"/>
      <c r="BM630" s="35"/>
      <c r="BN630" s="35"/>
      <c r="BO630" s="35"/>
      <c r="BP630" s="35"/>
      <c r="BQ630" s="35"/>
    </row>
    <row r="631" spans="2:69" ht="15.75" customHeight="1">
      <c r="B631" s="35"/>
      <c r="C631" s="35"/>
      <c r="D631" s="35"/>
      <c r="E631" s="35"/>
      <c r="F631" s="35"/>
      <c r="G631" s="35"/>
      <c r="H631" s="35"/>
      <c r="I631" s="35"/>
      <c r="J631" s="35"/>
      <c r="K631" s="66"/>
      <c r="L631" s="35"/>
      <c r="M631" s="35"/>
      <c r="N631" s="35"/>
      <c r="O631" s="35"/>
      <c r="P631" s="35"/>
      <c r="Q631" s="35"/>
      <c r="R631" s="35"/>
      <c r="S631" s="71"/>
      <c r="T631" s="71"/>
      <c r="U631" s="71"/>
      <c r="V631" s="71"/>
      <c r="W631" s="71"/>
      <c r="X631" s="35"/>
      <c r="Y631" s="35"/>
      <c r="Z631" s="35"/>
      <c r="AA631" s="35"/>
      <c r="AB631" s="35"/>
      <c r="AC631" s="35"/>
      <c r="AD631" s="35"/>
      <c r="AE631" s="35"/>
      <c r="AF631" s="35"/>
      <c r="AG631" s="35"/>
      <c r="AH631" s="35"/>
      <c r="AI631" s="35"/>
      <c r="AJ631" s="35"/>
      <c r="AK631" s="35"/>
      <c r="AL631" s="35"/>
      <c r="AM631" s="35"/>
      <c r="AN631" s="35"/>
      <c r="AO631" s="35"/>
      <c r="AP631" s="35"/>
      <c r="AQ631" s="35"/>
      <c r="AR631" s="35"/>
      <c r="AS631" s="35"/>
      <c r="AT631" s="35"/>
      <c r="AU631" s="35"/>
      <c r="AV631" s="35"/>
      <c r="AW631" s="35"/>
      <c r="AX631" s="35"/>
      <c r="AY631" s="35"/>
      <c r="AZ631" s="35"/>
      <c r="BA631" s="35"/>
      <c r="BB631" s="35"/>
      <c r="BC631" s="35"/>
      <c r="BD631" s="35"/>
      <c r="BE631" s="35"/>
      <c r="BF631" s="35"/>
      <c r="BG631" s="35"/>
      <c r="BH631" s="35"/>
      <c r="BI631" s="35"/>
      <c r="BJ631" s="35"/>
      <c r="BK631" s="35"/>
      <c r="BL631" s="35"/>
      <c r="BM631" s="35"/>
      <c r="BN631" s="35"/>
      <c r="BO631" s="35"/>
      <c r="BP631" s="35"/>
      <c r="BQ631" s="35"/>
    </row>
    <row r="632" spans="2:69" ht="15.75" customHeight="1">
      <c r="B632" s="35"/>
      <c r="C632" s="35"/>
      <c r="D632" s="35"/>
      <c r="E632" s="35"/>
      <c r="F632" s="35"/>
      <c r="G632" s="35"/>
      <c r="H632" s="35"/>
      <c r="I632" s="35"/>
      <c r="J632" s="35"/>
      <c r="K632" s="66"/>
      <c r="L632" s="35"/>
      <c r="M632" s="35"/>
      <c r="N632" s="35"/>
      <c r="O632" s="35"/>
      <c r="P632" s="35"/>
      <c r="Q632" s="35"/>
      <c r="R632" s="35"/>
      <c r="S632" s="71"/>
      <c r="T632" s="71"/>
      <c r="U632" s="71"/>
      <c r="V632" s="71"/>
      <c r="W632" s="71"/>
      <c r="X632" s="35"/>
      <c r="Y632" s="35"/>
      <c r="Z632" s="35"/>
      <c r="AA632" s="35"/>
      <c r="AB632" s="35"/>
      <c r="AC632" s="35"/>
      <c r="AD632" s="35"/>
      <c r="AE632" s="35"/>
      <c r="AF632" s="35"/>
      <c r="AG632" s="35"/>
      <c r="AH632" s="35"/>
      <c r="AI632" s="35"/>
      <c r="AJ632" s="35"/>
      <c r="AK632" s="35"/>
      <c r="AL632" s="35"/>
      <c r="AM632" s="35"/>
      <c r="AN632" s="35"/>
      <c r="AO632" s="35"/>
      <c r="AP632" s="35"/>
      <c r="AQ632" s="35"/>
      <c r="AR632" s="35"/>
      <c r="AS632" s="35"/>
      <c r="AT632" s="35"/>
      <c r="AU632" s="35"/>
      <c r="AV632" s="35"/>
      <c r="AW632" s="35"/>
      <c r="AX632" s="35"/>
      <c r="AY632" s="35"/>
      <c r="AZ632" s="35"/>
      <c r="BA632" s="35"/>
      <c r="BB632" s="35"/>
      <c r="BC632" s="35"/>
      <c r="BD632" s="35"/>
      <c r="BE632" s="35"/>
      <c r="BF632" s="35"/>
      <c r="BG632" s="35"/>
      <c r="BH632" s="35"/>
      <c r="BI632" s="35"/>
      <c r="BJ632" s="35"/>
      <c r="BK632" s="35"/>
      <c r="BL632" s="35"/>
      <c r="BM632" s="35"/>
      <c r="BN632" s="35"/>
      <c r="BO632" s="35"/>
      <c r="BP632" s="35"/>
      <c r="BQ632" s="35"/>
    </row>
    <row r="633" spans="2:69" ht="15.75" customHeight="1">
      <c r="B633" s="35"/>
      <c r="C633" s="35"/>
      <c r="D633" s="35"/>
      <c r="E633" s="35"/>
      <c r="F633" s="35"/>
      <c r="G633" s="35"/>
      <c r="H633" s="35"/>
      <c r="I633" s="35"/>
      <c r="J633" s="35"/>
      <c r="K633" s="66"/>
      <c r="L633" s="35"/>
      <c r="M633" s="35"/>
      <c r="N633" s="35"/>
      <c r="O633" s="35"/>
      <c r="P633" s="35"/>
      <c r="Q633" s="35"/>
      <c r="R633" s="35"/>
      <c r="S633" s="71"/>
      <c r="T633" s="71"/>
      <c r="U633" s="71"/>
      <c r="V633" s="71"/>
      <c r="W633" s="71"/>
      <c r="X633" s="35"/>
      <c r="Y633" s="35"/>
      <c r="Z633" s="35"/>
      <c r="AA633" s="35"/>
      <c r="AB633" s="35"/>
      <c r="AC633" s="35"/>
      <c r="AD633" s="35"/>
      <c r="AE633" s="35"/>
      <c r="AF633" s="35"/>
      <c r="AG633" s="35"/>
      <c r="AH633" s="35"/>
      <c r="AI633" s="35"/>
      <c r="AJ633" s="35"/>
      <c r="AK633" s="35"/>
      <c r="AL633" s="35"/>
      <c r="AM633" s="35"/>
      <c r="AN633" s="35"/>
      <c r="AO633" s="35"/>
      <c r="AP633" s="35"/>
      <c r="AQ633" s="35"/>
      <c r="AR633" s="35"/>
      <c r="AS633" s="35"/>
      <c r="AT633" s="35"/>
      <c r="AU633" s="35"/>
      <c r="AV633" s="35"/>
      <c r="AW633" s="35"/>
      <c r="AX633" s="35"/>
      <c r="AY633" s="35"/>
      <c r="AZ633" s="35"/>
      <c r="BA633" s="35"/>
      <c r="BB633" s="35"/>
      <c r="BC633" s="35"/>
      <c r="BD633" s="35"/>
      <c r="BE633" s="35"/>
      <c r="BF633" s="35"/>
      <c r="BG633" s="35"/>
      <c r="BH633" s="35"/>
      <c r="BI633" s="35"/>
      <c r="BJ633" s="35"/>
      <c r="BK633" s="35"/>
      <c r="BL633" s="35"/>
      <c r="BM633" s="35"/>
      <c r="BN633" s="35"/>
      <c r="BO633" s="35"/>
      <c r="BP633" s="35"/>
      <c r="BQ633" s="35"/>
    </row>
    <row r="634" spans="2:69" ht="15.75" customHeight="1">
      <c r="B634" s="35"/>
      <c r="C634" s="35"/>
      <c r="D634" s="35"/>
      <c r="E634" s="35"/>
      <c r="F634" s="35"/>
      <c r="G634" s="35"/>
      <c r="H634" s="35"/>
      <c r="I634" s="35"/>
      <c r="J634" s="35"/>
      <c r="K634" s="66"/>
      <c r="L634" s="35"/>
      <c r="M634" s="35"/>
      <c r="N634" s="35"/>
      <c r="O634" s="35"/>
      <c r="P634" s="35"/>
      <c r="Q634" s="35"/>
      <c r="R634" s="35"/>
      <c r="S634" s="71"/>
      <c r="T634" s="71"/>
      <c r="U634" s="71"/>
      <c r="V634" s="71"/>
      <c r="W634" s="71"/>
      <c r="X634" s="35"/>
      <c r="Y634" s="35"/>
      <c r="Z634" s="35"/>
      <c r="AA634" s="35"/>
      <c r="AB634" s="35"/>
      <c r="AC634" s="35"/>
      <c r="AD634" s="35"/>
      <c r="AE634" s="35"/>
      <c r="AF634" s="35"/>
      <c r="AG634" s="35"/>
      <c r="AH634" s="35"/>
      <c r="AI634" s="35"/>
      <c r="AJ634" s="35"/>
      <c r="AK634" s="35"/>
      <c r="AL634" s="35"/>
      <c r="AM634" s="35"/>
      <c r="AN634" s="35"/>
      <c r="AO634" s="35"/>
      <c r="AP634" s="35"/>
      <c r="AQ634" s="35"/>
      <c r="AR634" s="35"/>
      <c r="AS634" s="35"/>
      <c r="AT634" s="35"/>
      <c r="AU634" s="35"/>
      <c r="AV634" s="35"/>
      <c r="AW634" s="35"/>
      <c r="AX634" s="35"/>
      <c r="AY634" s="35"/>
      <c r="AZ634" s="35"/>
      <c r="BA634" s="35"/>
      <c r="BB634" s="35"/>
      <c r="BC634" s="35"/>
      <c r="BD634" s="35"/>
      <c r="BE634" s="35"/>
      <c r="BF634" s="35"/>
      <c r="BG634" s="35"/>
      <c r="BH634" s="35"/>
      <c r="BI634" s="35"/>
      <c r="BJ634" s="35"/>
      <c r="BK634" s="35"/>
      <c r="BL634" s="35"/>
      <c r="BM634" s="35"/>
      <c r="BN634" s="35"/>
      <c r="BO634" s="35"/>
      <c r="BP634" s="35"/>
      <c r="BQ634" s="35"/>
    </row>
    <row r="635" spans="2:69" ht="15.75" customHeight="1">
      <c r="B635" s="35"/>
      <c r="C635" s="35"/>
      <c r="D635" s="35"/>
      <c r="E635" s="35"/>
      <c r="F635" s="35"/>
      <c r="G635" s="35"/>
      <c r="H635" s="35"/>
      <c r="I635" s="35"/>
      <c r="J635" s="35"/>
      <c r="K635" s="66"/>
      <c r="L635" s="35"/>
      <c r="M635" s="35"/>
      <c r="N635" s="35"/>
      <c r="O635" s="35"/>
      <c r="P635" s="35"/>
      <c r="Q635" s="35"/>
      <c r="R635" s="35"/>
      <c r="S635" s="71"/>
      <c r="T635" s="71"/>
      <c r="U635" s="71"/>
      <c r="V635" s="71"/>
      <c r="W635" s="71"/>
      <c r="X635" s="35"/>
      <c r="Y635" s="35"/>
      <c r="Z635" s="35"/>
      <c r="AA635" s="35"/>
      <c r="AB635" s="35"/>
      <c r="AC635" s="35"/>
      <c r="AD635" s="35"/>
      <c r="AE635" s="35"/>
      <c r="AF635" s="35"/>
      <c r="AG635" s="35"/>
      <c r="AH635" s="35"/>
      <c r="AI635" s="35"/>
      <c r="AJ635" s="35"/>
      <c r="AK635" s="35"/>
      <c r="AL635" s="35"/>
      <c r="AM635" s="35"/>
      <c r="AN635" s="35"/>
      <c r="AO635" s="35"/>
      <c r="AP635" s="35"/>
      <c r="AQ635" s="35"/>
      <c r="AR635" s="35"/>
      <c r="AS635" s="35"/>
      <c r="AT635" s="35"/>
      <c r="AU635" s="35"/>
      <c r="AV635" s="35"/>
      <c r="AW635" s="35"/>
      <c r="AX635" s="35"/>
      <c r="AY635" s="35"/>
      <c r="AZ635" s="35"/>
      <c r="BA635" s="35"/>
      <c r="BB635" s="35"/>
      <c r="BC635" s="35"/>
      <c r="BD635" s="35"/>
      <c r="BE635" s="35"/>
      <c r="BF635" s="35"/>
      <c r="BG635" s="35"/>
      <c r="BH635" s="35"/>
      <c r="BI635" s="35"/>
      <c r="BJ635" s="35"/>
      <c r="BK635" s="35"/>
      <c r="BL635" s="35"/>
      <c r="BM635" s="35"/>
      <c r="BN635" s="35"/>
      <c r="BO635" s="35"/>
      <c r="BP635" s="35"/>
      <c r="BQ635" s="35"/>
    </row>
    <row r="636" spans="2:69" ht="15.75" customHeight="1">
      <c r="B636" s="35"/>
      <c r="C636" s="35"/>
      <c r="D636" s="35"/>
      <c r="E636" s="35"/>
      <c r="F636" s="35"/>
      <c r="G636" s="35"/>
      <c r="H636" s="35"/>
      <c r="I636" s="35"/>
      <c r="J636" s="35"/>
      <c r="K636" s="66"/>
      <c r="L636" s="35"/>
      <c r="M636" s="35"/>
      <c r="N636" s="35"/>
      <c r="O636" s="35"/>
      <c r="P636" s="35"/>
      <c r="Q636" s="35"/>
      <c r="R636" s="35"/>
      <c r="S636" s="71"/>
      <c r="T636" s="71"/>
      <c r="U636" s="71"/>
      <c r="V636" s="71"/>
      <c r="W636" s="71"/>
      <c r="X636" s="35"/>
      <c r="Y636" s="35"/>
      <c r="Z636" s="35"/>
      <c r="AA636" s="35"/>
      <c r="AB636" s="35"/>
      <c r="AC636" s="35"/>
      <c r="AD636" s="35"/>
      <c r="AE636" s="35"/>
      <c r="AF636" s="35"/>
      <c r="AG636" s="35"/>
      <c r="AH636" s="35"/>
      <c r="AI636" s="35"/>
      <c r="AJ636" s="35"/>
      <c r="AK636" s="35"/>
      <c r="AL636" s="35"/>
      <c r="AM636" s="35"/>
      <c r="AN636" s="35"/>
      <c r="AO636" s="35"/>
      <c r="AP636" s="35"/>
      <c r="AQ636" s="35"/>
      <c r="AR636" s="35"/>
      <c r="AS636" s="35"/>
      <c r="AT636" s="35"/>
      <c r="AU636" s="35"/>
      <c r="AV636" s="35"/>
      <c r="AW636" s="35"/>
      <c r="AX636" s="35"/>
      <c r="AY636" s="35"/>
      <c r="AZ636" s="35"/>
      <c r="BA636" s="35"/>
      <c r="BB636" s="35"/>
      <c r="BC636" s="35"/>
      <c r="BD636" s="35"/>
      <c r="BE636" s="35"/>
      <c r="BF636" s="35"/>
      <c r="BG636" s="35"/>
      <c r="BH636" s="35"/>
      <c r="BI636" s="35"/>
      <c r="BJ636" s="35"/>
      <c r="BK636" s="35"/>
      <c r="BL636" s="35"/>
      <c r="BM636" s="35"/>
      <c r="BN636" s="35"/>
      <c r="BO636" s="35"/>
      <c r="BP636" s="35"/>
      <c r="BQ636" s="35"/>
    </row>
    <row r="637" spans="2:69" ht="15.75" customHeight="1">
      <c r="B637" s="35"/>
      <c r="C637" s="35"/>
      <c r="D637" s="35"/>
      <c r="E637" s="35"/>
      <c r="F637" s="35"/>
      <c r="G637" s="35"/>
      <c r="H637" s="35"/>
      <c r="I637" s="35"/>
      <c r="J637" s="35"/>
      <c r="K637" s="66"/>
      <c r="L637" s="35"/>
      <c r="M637" s="35"/>
      <c r="N637" s="35"/>
      <c r="O637" s="35"/>
      <c r="P637" s="35"/>
      <c r="Q637" s="35"/>
      <c r="R637" s="35"/>
      <c r="S637" s="71"/>
      <c r="T637" s="71"/>
      <c r="U637" s="71"/>
      <c r="V637" s="71"/>
      <c r="W637" s="71"/>
      <c r="X637" s="35"/>
      <c r="Y637" s="35"/>
      <c r="Z637" s="35"/>
      <c r="AA637" s="35"/>
      <c r="AB637" s="35"/>
      <c r="AC637" s="35"/>
      <c r="AD637" s="35"/>
      <c r="AE637" s="35"/>
      <c r="AF637" s="35"/>
      <c r="AG637" s="35"/>
      <c r="AH637" s="35"/>
      <c r="AI637" s="35"/>
      <c r="AJ637" s="35"/>
      <c r="AK637" s="35"/>
      <c r="AL637" s="35"/>
      <c r="AM637" s="35"/>
      <c r="AN637" s="35"/>
      <c r="AO637" s="35"/>
      <c r="AP637" s="35"/>
      <c r="AQ637" s="35"/>
      <c r="AR637" s="35"/>
      <c r="AS637" s="35"/>
      <c r="AT637" s="35"/>
      <c r="AU637" s="35"/>
      <c r="AV637" s="35"/>
      <c r="AW637" s="35"/>
      <c r="AX637" s="35"/>
      <c r="AY637" s="35"/>
      <c r="AZ637" s="35"/>
      <c r="BA637" s="35"/>
      <c r="BB637" s="35"/>
      <c r="BC637" s="35"/>
      <c r="BD637" s="35"/>
      <c r="BE637" s="35"/>
      <c r="BF637" s="35"/>
      <c r="BG637" s="35"/>
      <c r="BH637" s="35"/>
      <c r="BI637" s="35"/>
      <c r="BJ637" s="35"/>
      <c r="BK637" s="35"/>
      <c r="BL637" s="35"/>
      <c r="BM637" s="35"/>
      <c r="BN637" s="35"/>
      <c r="BO637" s="35"/>
      <c r="BP637" s="35"/>
      <c r="BQ637" s="35"/>
    </row>
    <row r="638" spans="2:69" ht="15.75" customHeight="1">
      <c r="B638" s="35"/>
      <c r="C638" s="35"/>
      <c r="D638" s="35"/>
      <c r="E638" s="35"/>
      <c r="F638" s="35"/>
      <c r="G638" s="35"/>
      <c r="H638" s="35"/>
      <c r="I638" s="35"/>
      <c r="J638" s="35"/>
      <c r="K638" s="66"/>
      <c r="L638" s="35"/>
      <c r="M638" s="35"/>
      <c r="N638" s="35"/>
      <c r="O638" s="35"/>
      <c r="P638" s="35"/>
      <c r="Q638" s="35"/>
      <c r="R638" s="35"/>
      <c r="S638" s="71"/>
      <c r="T638" s="71"/>
      <c r="U638" s="71"/>
      <c r="V638" s="71"/>
      <c r="W638" s="71"/>
      <c r="X638" s="35"/>
      <c r="Y638" s="35"/>
      <c r="Z638" s="35"/>
      <c r="AA638" s="35"/>
      <c r="AB638" s="35"/>
      <c r="AC638" s="35"/>
      <c r="AD638" s="35"/>
      <c r="AE638" s="35"/>
      <c r="AF638" s="35"/>
      <c r="AG638" s="35"/>
      <c r="AH638" s="35"/>
      <c r="AI638" s="35"/>
      <c r="AJ638" s="35"/>
      <c r="AK638" s="35"/>
      <c r="AL638" s="35"/>
      <c r="AM638" s="35"/>
      <c r="AN638" s="35"/>
      <c r="AO638" s="35"/>
      <c r="AP638" s="35"/>
      <c r="AQ638" s="35"/>
      <c r="AR638" s="35"/>
      <c r="AS638" s="35"/>
      <c r="AT638" s="35"/>
      <c r="AU638" s="35"/>
      <c r="AV638" s="35"/>
      <c r="AW638" s="35"/>
      <c r="AX638" s="35"/>
      <c r="AY638" s="35"/>
      <c r="AZ638" s="35"/>
      <c r="BA638" s="35"/>
      <c r="BB638" s="35"/>
      <c r="BC638" s="35"/>
      <c r="BD638" s="35"/>
      <c r="BE638" s="35"/>
      <c r="BF638" s="35"/>
      <c r="BG638" s="35"/>
      <c r="BH638" s="35"/>
      <c r="BI638" s="35"/>
      <c r="BJ638" s="35"/>
      <c r="BK638" s="35"/>
      <c r="BL638" s="35"/>
      <c r="BM638" s="35"/>
      <c r="BN638" s="35"/>
      <c r="BO638" s="35"/>
      <c r="BP638" s="35"/>
      <c r="BQ638" s="35"/>
    </row>
    <row r="639" spans="2:69" ht="15.75" customHeight="1">
      <c r="B639" s="35"/>
      <c r="C639" s="35"/>
      <c r="D639" s="35"/>
      <c r="E639" s="35"/>
      <c r="F639" s="35"/>
      <c r="G639" s="35"/>
      <c r="H639" s="35"/>
      <c r="I639" s="35"/>
      <c r="J639" s="35"/>
      <c r="K639" s="66"/>
      <c r="L639" s="35"/>
      <c r="M639" s="35"/>
      <c r="N639" s="35"/>
      <c r="O639" s="35"/>
      <c r="P639" s="35"/>
      <c r="Q639" s="35"/>
      <c r="R639" s="35"/>
      <c r="S639" s="71"/>
      <c r="T639" s="71"/>
      <c r="U639" s="71"/>
      <c r="V639" s="71"/>
      <c r="W639" s="71"/>
      <c r="X639" s="35"/>
      <c r="Y639" s="35"/>
      <c r="Z639" s="35"/>
      <c r="AA639" s="35"/>
      <c r="AB639" s="35"/>
      <c r="AC639" s="35"/>
      <c r="AD639" s="35"/>
      <c r="AE639" s="35"/>
      <c r="AF639" s="35"/>
      <c r="AG639" s="35"/>
      <c r="AH639" s="35"/>
      <c r="AI639" s="35"/>
      <c r="AJ639" s="35"/>
      <c r="AK639" s="35"/>
      <c r="AL639" s="35"/>
      <c r="AM639" s="35"/>
      <c r="AN639" s="35"/>
      <c r="AO639" s="35"/>
      <c r="AP639" s="35"/>
      <c r="AQ639" s="35"/>
      <c r="AR639" s="35"/>
      <c r="AS639" s="35"/>
      <c r="AT639" s="35"/>
      <c r="AU639" s="35"/>
      <c r="AV639" s="35"/>
      <c r="AW639" s="35"/>
      <c r="AX639" s="35"/>
      <c r="AY639" s="35"/>
      <c r="AZ639" s="35"/>
      <c r="BA639" s="35"/>
      <c r="BB639" s="35"/>
      <c r="BC639" s="35"/>
      <c r="BD639" s="35"/>
      <c r="BE639" s="35"/>
      <c r="BF639" s="35"/>
      <c r="BG639" s="35"/>
      <c r="BH639" s="35"/>
      <c r="BI639" s="35"/>
      <c r="BJ639" s="35"/>
      <c r="BK639" s="35"/>
      <c r="BL639" s="35"/>
      <c r="BM639" s="35"/>
      <c r="BN639" s="35"/>
      <c r="BO639" s="35"/>
      <c r="BP639" s="35"/>
      <c r="BQ639" s="35"/>
    </row>
    <row r="640" spans="2:69" ht="15.75" customHeight="1">
      <c r="B640" s="35"/>
      <c r="C640" s="35"/>
      <c r="D640" s="35"/>
      <c r="E640" s="35"/>
      <c r="F640" s="35"/>
      <c r="G640" s="35"/>
      <c r="H640" s="35"/>
      <c r="I640" s="35"/>
      <c r="J640" s="35"/>
      <c r="K640" s="66"/>
      <c r="L640" s="35"/>
      <c r="M640" s="35"/>
      <c r="N640" s="35"/>
      <c r="O640" s="35"/>
      <c r="P640" s="35"/>
      <c r="Q640" s="35"/>
      <c r="R640" s="35"/>
      <c r="S640" s="71"/>
      <c r="T640" s="71"/>
      <c r="U640" s="71"/>
      <c r="V640" s="71"/>
      <c r="W640" s="71"/>
      <c r="X640" s="35"/>
      <c r="Y640" s="35"/>
      <c r="Z640" s="35"/>
      <c r="AA640" s="35"/>
      <c r="AB640" s="35"/>
      <c r="AC640" s="35"/>
      <c r="AD640" s="35"/>
      <c r="AE640" s="35"/>
      <c r="AF640" s="35"/>
      <c r="AG640" s="35"/>
      <c r="AH640" s="35"/>
      <c r="AI640" s="35"/>
      <c r="AJ640" s="35"/>
      <c r="AK640" s="35"/>
      <c r="AL640" s="35"/>
      <c r="AM640" s="35"/>
      <c r="AN640" s="35"/>
      <c r="AO640" s="35"/>
      <c r="AP640" s="35"/>
      <c r="AQ640" s="35"/>
      <c r="AR640" s="35"/>
      <c r="AS640" s="35"/>
      <c r="AT640" s="35"/>
      <c r="AU640" s="35"/>
      <c r="AV640" s="35"/>
      <c r="AW640" s="35"/>
      <c r="AX640" s="35"/>
      <c r="AY640" s="35"/>
      <c r="AZ640" s="35"/>
      <c r="BA640" s="35"/>
      <c r="BB640" s="35"/>
      <c r="BC640" s="35"/>
      <c r="BD640" s="35"/>
      <c r="BE640" s="35"/>
      <c r="BF640" s="35"/>
      <c r="BG640" s="35"/>
      <c r="BH640" s="35"/>
      <c r="BI640" s="35"/>
      <c r="BJ640" s="35"/>
      <c r="BK640" s="35"/>
      <c r="BL640" s="35"/>
      <c r="BM640" s="35"/>
      <c r="BN640" s="35"/>
      <c r="BO640" s="35"/>
      <c r="BP640" s="35"/>
      <c r="BQ640" s="35"/>
    </row>
    <row r="641" spans="2:69" ht="15.75" customHeight="1">
      <c r="B641" s="35"/>
      <c r="C641" s="35"/>
      <c r="D641" s="35"/>
      <c r="E641" s="35"/>
      <c r="F641" s="35"/>
      <c r="G641" s="35"/>
      <c r="H641" s="35"/>
      <c r="I641" s="35"/>
      <c r="J641" s="35"/>
      <c r="K641" s="66"/>
      <c r="L641" s="35"/>
      <c r="M641" s="35"/>
      <c r="N641" s="35"/>
      <c r="O641" s="35"/>
      <c r="P641" s="35"/>
      <c r="Q641" s="35"/>
      <c r="R641" s="35"/>
      <c r="S641" s="71"/>
      <c r="T641" s="71"/>
      <c r="U641" s="71"/>
      <c r="V641" s="71"/>
      <c r="W641" s="71"/>
      <c r="X641" s="35"/>
      <c r="Y641" s="35"/>
      <c r="Z641" s="35"/>
      <c r="AA641" s="35"/>
      <c r="AB641" s="35"/>
      <c r="AC641" s="35"/>
      <c r="AD641" s="35"/>
      <c r="AE641" s="35"/>
      <c r="AF641" s="35"/>
      <c r="AG641" s="35"/>
      <c r="AH641" s="35"/>
      <c r="AI641" s="35"/>
      <c r="AJ641" s="35"/>
      <c r="AK641" s="35"/>
      <c r="AL641" s="35"/>
      <c r="AM641" s="35"/>
      <c r="AN641" s="35"/>
      <c r="AO641" s="35"/>
      <c r="AP641" s="35"/>
      <c r="AQ641" s="35"/>
      <c r="AR641" s="35"/>
      <c r="AS641" s="35"/>
      <c r="AT641" s="35"/>
      <c r="AU641" s="35"/>
      <c r="AV641" s="35"/>
      <c r="AW641" s="35"/>
      <c r="AX641" s="35"/>
      <c r="AY641" s="35"/>
      <c r="AZ641" s="35"/>
      <c r="BA641" s="35"/>
      <c r="BB641" s="35"/>
      <c r="BC641" s="35"/>
      <c r="BD641" s="35"/>
      <c r="BE641" s="35"/>
      <c r="BF641" s="35"/>
      <c r="BG641" s="35"/>
      <c r="BH641" s="35"/>
      <c r="BI641" s="35"/>
      <c r="BJ641" s="35"/>
      <c r="BK641" s="35"/>
      <c r="BL641" s="35"/>
      <c r="BM641" s="35"/>
      <c r="BN641" s="35"/>
      <c r="BO641" s="35"/>
      <c r="BP641" s="35"/>
      <c r="BQ641" s="35"/>
    </row>
    <row r="642" spans="2:69" ht="15.75" customHeight="1">
      <c r="B642" s="35"/>
      <c r="C642" s="35"/>
      <c r="D642" s="35"/>
      <c r="E642" s="35"/>
      <c r="F642" s="35"/>
      <c r="G642" s="35"/>
      <c r="H642" s="35"/>
      <c r="I642" s="35"/>
      <c r="J642" s="35"/>
      <c r="K642" s="66"/>
      <c r="L642" s="35"/>
      <c r="M642" s="35"/>
      <c r="N642" s="35"/>
      <c r="O642" s="35"/>
      <c r="P642" s="35"/>
      <c r="Q642" s="35"/>
      <c r="R642" s="35"/>
      <c r="S642" s="71"/>
      <c r="T642" s="71"/>
      <c r="U642" s="71"/>
      <c r="V642" s="71"/>
      <c r="W642" s="71"/>
      <c r="X642" s="35"/>
      <c r="Y642" s="35"/>
      <c r="Z642" s="35"/>
      <c r="AA642" s="35"/>
      <c r="AB642" s="35"/>
      <c r="AC642" s="35"/>
      <c r="AD642" s="35"/>
      <c r="AE642" s="35"/>
      <c r="AF642" s="35"/>
      <c r="AG642" s="35"/>
      <c r="AH642" s="35"/>
      <c r="AI642" s="35"/>
      <c r="AJ642" s="35"/>
      <c r="AK642" s="35"/>
      <c r="AL642" s="35"/>
      <c r="AM642" s="35"/>
      <c r="AN642" s="35"/>
      <c r="AO642" s="35"/>
      <c r="AP642" s="35"/>
      <c r="AQ642" s="35"/>
      <c r="AR642" s="35"/>
      <c r="AS642" s="35"/>
      <c r="AT642" s="35"/>
      <c r="AU642" s="35"/>
      <c r="AV642" s="35"/>
      <c r="AW642" s="35"/>
      <c r="AX642" s="35"/>
      <c r="AY642" s="35"/>
      <c r="AZ642" s="35"/>
      <c r="BA642" s="35"/>
      <c r="BB642" s="35"/>
      <c r="BC642" s="35"/>
      <c r="BD642" s="35"/>
      <c r="BE642" s="35"/>
      <c r="BF642" s="35"/>
      <c r="BG642" s="35"/>
      <c r="BH642" s="35"/>
      <c r="BI642" s="35"/>
      <c r="BJ642" s="35"/>
      <c r="BK642" s="35"/>
      <c r="BL642" s="35"/>
      <c r="BM642" s="35"/>
      <c r="BN642" s="35"/>
      <c r="BO642" s="35"/>
      <c r="BP642" s="35"/>
      <c r="BQ642" s="35"/>
    </row>
    <row r="643" spans="2:69" ht="15.75" customHeight="1">
      <c r="B643" s="35"/>
      <c r="C643" s="35"/>
      <c r="D643" s="35"/>
      <c r="E643" s="35"/>
      <c r="F643" s="35"/>
      <c r="G643" s="35"/>
      <c r="H643" s="35"/>
      <c r="I643" s="35"/>
      <c r="J643" s="35"/>
      <c r="K643" s="66"/>
      <c r="L643" s="35"/>
      <c r="M643" s="35"/>
      <c r="N643" s="35"/>
      <c r="O643" s="35"/>
      <c r="P643" s="35"/>
      <c r="Q643" s="35"/>
      <c r="R643" s="35"/>
      <c r="S643" s="71"/>
      <c r="T643" s="71"/>
      <c r="U643" s="71"/>
      <c r="V643" s="71"/>
      <c r="W643" s="71"/>
      <c r="X643" s="35"/>
      <c r="Y643" s="35"/>
      <c r="Z643" s="35"/>
      <c r="AA643" s="35"/>
      <c r="AB643" s="35"/>
      <c r="AC643" s="35"/>
      <c r="AD643" s="35"/>
      <c r="AE643" s="35"/>
      <c r="AF643" s="35"/>
      <c r="AG643" s="35"/>
      <c r="AH643" s="35"/>
      <c r="AI643" s="35"/>
      <c r="AJ643" s="35"/>
      <c r="AK643" s="35"/>
      <c r="AL643" s="35"/>
      <c r="AM643" s="35"/>
      <c r="AN643" s="35"/>
      <c r="AO643" s="35"/>
      <c r="AP643" s="35"/>
      <c r="AQ643" s="35"/>
      <c r="AR643" s="35"/>
      <c r="AS643" s="35"/>
      <c r="AT643" s="35"/>
      <c r="AU643" s="35"/>
      <c r="AV643" s="35"/>
      <c r="AW643" s="35"/>
      <c r="AX643" s="35"/>
      <c r="AY643" s="35"/>
      <c r="AZ643" s="35"/>
      <c r="BA643" s="35"/>
      <c r="BB643" s="35"/>
      <c r="BC643" s="35"/>
      <c r="BD643" s="35"/>
      <c r="BE643" s="35"/>
      <c r="BF643" s="35"/>
      <c r="BG643" s="35"/>
      <c r="BH643" s="35"/>
      <c r="BI643" s="35"/>
      <c r="BJ643" s="35"/>
      <c r="BK643" s="35"/>
      <c r="BL643" s="35"/>
      <c r="BM643" s="35"/>
      <c r="BN643" s="35"/>
      <c r="BO643" s="35"/>
      <c r="BP643" s="35"/>
      <c r="BQ643" s="35"/>
    </row>
    <row r="644" spans="2:69" ht="15.75" customHeight="1">
      <c r="B644" s="35"/>
      <c r="C644" s="35"/>
      <c r="D644" s="35"/>
      <c r="E644" s="35"/>
      <c r="F644" s="35"/>
      <c r="G644" s="35"/>
      <c r="H644" s="35"/>
      <c r="I644" s="35"/>
      <c r="J644" s="35"/>
      <c r="K644" s="66"/>
      <c r="L644" s="35"/>
      <c r="M644" s="35"/>
      <c r="N644" s="35"/>
      <c r="O644" s="35"/>
      <c r="P644" s="35"/>
      <c r="Q644" s="35"/>
      <c r="R644" s="35"/>
      <c r="S644" s="71"/>
      <c r="T644" s="71"/>
      <c r="U644" s="71"/>
      <c r="V644" s="71"/>
      <c r="W644" s="71"/>
      <c r="X644" s="35"/>
      <c r="Y644" s="35"/>
      <c r="Z644" s="35"/>
      <c r="AA644" s="35"/>
      <c r="AB644" s="35"/>
      <c r="AC644" s="35"/>
      <c r="AD644" s="35"/>
      <c r="AE644" s="35"/>
      <c r="AF644" s="35"/>
      <c r="AG644" s="35"/>
      <c r="AH644" s="35"/>
      <c r="AI644" s="35"/>
      <c r="AJ644" s="35"/>
      <c r="AK644" s="35"/>
      <c r="AL644" s="35"/>
      <c r="AM644" s="35"/>
      <c r="AN644" s="35"/>
      <c r="AO644" s="35"/>
      <c r="AP644" s="35"/>
      <c r="AQ644" s="35"/>
      <c r="AR644" s="35"/>
      <c r="AS644" s="35"/>
      <c r="AT644" s="35"/>
      <c r="AU644" s="35"/>
      <c r="AV644" s="35"/>
      <c r="AW644" s="35"/>
      <c r="AX644" s="35"/>
      <c r="AY644" s="35"/>
      <c r="AZ644" s="35"/>
      <c r="BA644" s="35"/>
      <c r="BB644" s="35"/>
      <c r="BC644" s="35"/>
      <c r="BD644" s="35"/>
      <c r="BE644" s="35"/>
      <c r="BF644" s="35"/>
      <c r="BG644" s="35"/>
      <c r="BH644" s="35"/>
      <c r="BI644" s="35"/>
      <c r="BJ644" s="35"/>
      <c r="BK644" s="35"/>
      <c r="BL644" s="35"/>
      <c r="BM644" s="35"/>
      <c r="BN644" s="35"/>
      <c r="BO644" s="35"/>
      <c r="BP644" s="35"/>
      <c r="BQ644" s="35"/>
    </row>
    <row r="645" spans="2:69" ht="15.75" customHeight="1">
      <c r="B645" s="35"/>
      <c r="C645" s="35"/>
      <c r="D645" s="35"/>
      <c r="E645" s="35"/>
      <c r="F645" s="35"/>
      <c r="G645" s="35"/>
      <c r="H645" s="35"/>
      <c r="I645" s="35"/>
      <c r="J645" s="35"/>
      <c r="K645" s="66"/>
      <c r="L645" s="35"/>
      <c r="M645" s="35"/>
      <c r="N645" s="35"/>
      <c r="O645" s="35"/>
      <c r="P645" s="35"/>
      <c r="Q645" s="35"/>
      <c r="R645" s="35"/>
      <c r="S645" s="71"/>
      <c r="T645" s="71"/>
      <c r="U645" s="71"/>
      <c r="V645" s="71"/>
      <c r="W645" s="71"/>
      <c r="X645" s="35"/>
      <c r="Y645" s="35"/>
      <c r="Z645" s="35"/>
      <c r="AA645" s="35"/>
      <c r="AB645" s="35"/>
      <c r="AC645" s="35"/>
      <c r="AD645" s="35"/>
      <c r="AE645" s="35"/>
      <c r="AF645" s="35"/>
      <c r="AG645" s="35"/>
      <c r="AH645" s="35"/>
      <c r="AI645" s="35"/>
      <c r="AJ645" s="35"/>
      <c r="AK645" s="35"/>
      <c r="AL645" s="35"/>
      <c r="AM645" s="35"/>
      <c r="AN645" s="35"/>
      <c r="AO645" s="35"/>
      <c r="AP645" s="35"/>
      <c r="AQ645" s="35"/>
      <c r="AR645" s="35"/>
      <c r="AS645" s="35"/>
      <c r="AT645" s="35"/>
      <c r="AU645" s="35"/>
      <c r="AV645" s="35"/>
      <c r="AW645" s="35"/>
      <c r="AX645" s="35"/>
      <c r="AY645" s="35"/>
      <c r="AZ645" s="35"/>
      <c r="BA645" s="35"/>
      <c r="BB645" s="35"/>
      <c r="BC645" s="35"/>
      <c r="BD645" s="35"/>
      <c r="BE645" s="35"/>
      <c r="BF645" s="35"/>
      <c r="BG645" s="35"/>
      <c r="BH645" s="35"/>
      <c r="BI645" s="35"/>
      <c r="BJ645" s="35"/>
      <c r="BK645" s="35"/>
      <c r="BL645" s="35"/>
      <c r="BM645" s="35"/>
      <c r="BN645" s="35"/>
      <c r="BO645" s="35"/>
      <c r="BP645" s="35"/>
      <c r="BQ645" s="35"/>
    </row>
    <row r="646" spans="2:69" ht="15.75" customHeight="1">
      <c r="B646" s="35"/>
      <c r="C646" s="35"/>
      <c r="D646" s="35"/>
      <c r="E646" s="35"/>
      <c r="F646" s="35"/>
      <c r="G646" s="35"/>
      <c r="H646" s="35"/>
      <c r="I646" s="35"/>
      <c r="J646" s="35"/>
      <c r="K646" s="66"/>
      <c r="L646" s="35"/>
      <c r="M646" s="35"/>
      <c r="N646" s="35"/>
      <c r="O646" s="35"/>
      <c r="P646" s="35"/>
      <c r="Q646" s="35"/>
      <c r="R646" s="35"/>
      <c r="S646" s="71"/>
      <c r="T646" s="71"/>
      <c r="U646" s="71"/>
      <c r="V646" s="71"/>
      <c r="W646" s="71"/>
      <c r="X646" s="35"/>
      <c r="Y646" s="35"/>
      <c r="Z646" s="35"/>
      <c r="AA646" s="35"/>
      <c r="AB646" s="35"/>
      <c r="AC646" s="35"/>
      <c r="AD646" s="35"/>
      <c r="AE646" s="35"/>
      <c r="AF646" s="35"/>
      <c r="AG646" s="35"/>
      <c r="AH646" s="35"/>
      <c r="AI646" s="35"/>
      <c r="AJ646" s="35"/>
      <c r="AK646" s="35"/>
      <c r="AL646" s="35"/>
      <c r="AM646" s="35"/>
      <c r="AN646" s="35"/>
      <c r="AO646" s="35"/>
      <c r="AP646" s="35"/>
      <c r="AQ646" s="35"/>
      <c r="AR646" s="35"/>
      <c r="AS646" s="35"/>
      <c r="AT646" s="35"/>
      <c r="AU646" s="35"/>
      <c r="AV646" s="35"/>
      <c r="AW646" s="35"/>
      <c r="AX646" s="35"/>
      <c r="AY646" s="35"/>
      <c r="AZ646" s="35"/>
      <c r="BA646" s="35"/>
      <c r="BB646" s="35"/>
      <c r="BC646" s="35"/>
      <c r="BD646" s="35"/>
      <c r="BE646" s="35"/>
      <c r="BF646" s="35"/>
      <c r="BG646" s="35"/>
      <c r="BH646" s="35"/>
      <c r="BI646" s="35"/>
      <c r="BJ646" s="35"/>
      <c r="BK646" s="35"/>
      <c r="BL646" s="35"/>
      <c r="BM646" s="35"/>
      <c r="BN646" s="35"/>
      <c r="BO646" s="35"/>
      <c r="BP646" s="35"/>
      <c r="BQ646" s="35"/>
    </row>
    <row r="647" spans="2:69" ht="15.75" customHeight="1">
      <c r="B647" s="35"/>
      <c r="C647" s="35"/>
      <c r="D647" s="35"/>
      <c r="E647" s="35"/>
      <c r="F647" s="35"/>
      <c r="G647" s="35"/>
      <c r="H647" s="35"/>
      <c r="I647" s="35"/>
      <c r="J647" s="35"/>
      <c r="K647" s="66"/>
      <c r="L647" s="35"/>
      <c r="M647" s="35"/>
      <c r="N647" s="35"/>
      <c r="O647" s="35"/>
      <c r="P647" s="35"/>
      <c r="Q647" s="35"/>
      <c r="R647" s="35"/>
      <c r="S647" s="71"/>
      <c r="T647" s="71"/>
      <c r="U647" s="71"/>
      <c r="V647" s="71"/>
      <c r="W647" s="71"/>
      <c r="X647" s="35"/>
      <c r="Y647" s="35"/>
      <c r="Z647" s="35"/>
      <c r="AA647" s="35"/>
      <c r="AB647" s="35"/>
      <c r="AC647" s="35"/>
      <c r="AD647" s="35"/>
      <c r="AE647" s="35"/>
      <c r="AF647" s="35"/>
      <c r="AG647" s="35"/>
      <c r="AH647" s="35"/>
      <c r="AI647" s="35"/>
      <c r="AJ647" s="35"/>
      <c r="AK647" s="35"/>
      <c r="AL647" s="35"/>
      <c r="AM647" s="35"/>
      <c r="AN647" s="35"/>
      <c r="AO647" s="35"/>
      <c r="AP647" s="35"/>
      <c r="AQ647" s="35"/>
      <c r="AR647" s="35"/>
      <c r="AS647" s="35"/>
      <c r="AT647" s="35"/>
      <c r="AU647" s="35"/>
      <c r="AV647" s="35"/>
      <c r="AW647" s="35"/>
      <c r="AX647" s="35"/>
      <c r="AY647" s="35"/>
      <c r="AZ647" s="35"/>
      <c r="BA647" s="35"/>
      <c r="BB647" s="35"/>
      <c r="BC647" s="35"/>
      <c r="BD647" s="35"/>
      <c r="BE647" s="35"/>
      <c r="BF647" s="35"/>
      <c r="BG647" s="35"/>
      <c r="BH647" s="35"/>
      <c r="BI647" s="35"/>
      <c r="BJ647" s="35"/>
      <c r="BK647" s="35"/>
      <c r="BL647" s="35"/>
      <c r="BM647" s="35"/>
      <c r="BN647" s="35"/>
      <c r="BO647" s="35"/>
      <c r="BP647" s="35"/>
      <c r="BQ647" s="35"/>
    </row>
    <row r="648" spans="2:69" ht="15.75" customHeight="1">
      <c r="B648" s="35"/>
      <c r="C648" s="35"/>
      <c r="D648" s="35"/>
      <c r="E648" s="35"/>
      <c r="F648" s="35"/>
      <c r="G648" s="35"/>
      <c r="H648" s="35"/>
      <c r="I648" s="35"/>
      <c r="J648" s="35"/>
      <c r="K648" s="66"/>
      <c r="L648" s="35"/>
      <c r="M648" s="35"/>
      <c r="N648" s="35"/>
      <c r="O648" s="35"/>
      <c r="P648" s="35"/>
      <c r="Q648" s="35"/>
      <c r="R648" s="35"/>
      <c r="S648" s="71"/>
      <c r="T648" s="71"/>
      <c r="U648" s="71"/>
      <c r="V648" s="71"/>
      <c r="W648" s="71"/>
      <c r="X648" s="35"/>
      <c r="Y648" s="35"/>
      <c r="Z648" s="35"/>
      <c r="AA648" s="35"/>
      <c r="AB648" s="35"/>
      <c r="AC648" s="35"/>
      <c r="AD648" s="35"/>
      <c r="AE648" s="35"/>
      <c r="AF648" s="35"/>
      <c r="AG648" s="35"/>
      <c r="AH648" s="35"/>
      <c r="AI648" s="35"/>
      <c r="AJ648" s="35"/>
      <c r="AK648" s="35"/>
      <c r="AL648" s="35"/>
      <c r="AM648" s="35"/>
      <c r="AN648" s="35"/>
      <c r="AO648" s="35"/>
      <c r="AP648" s="35"/>
      <c r="AQ648" s="35"/>
      <c r="AR648" s="35"/>
      <c r="AS648" s="35"/>
      <c r="AT648" s="35"/>
      <c r="AU648" s="35"/>
      <c r="AV648" s="35"/>
      <c r="AW648" s="35"/>
      <c r="AX648" s="35"/>
      <c r="AY648" s="35"/>
      <c r="AZ648" s="35"/>
      <c r="BA648" s="35"/>
      <c r="BB648" s="35"/>
      <c r="BC648" s="35"/>
      <c r="BD648" s="35"/>
      <c r="BE648" s="35"/>
      <c r="BF648" s="35"/>
      <c r="BG648" s="35"/>
      <c r="BH648" s="35"/>
      <c r="BI648" s="35"/>
      <c r="BJ648" s="35"/>
      <c r="BK648" s="35"/>
      <c r="BL648" s="35"/>
      <c r="BM648" s="35"/>
      <c r="BN648" s="35"/>
      <c r="BO648" s="35"/>
      <c r="BP648" s="35"/>
      <c r="BQ648" s="35"/>
    </row>
    <row r="649" spans="2:69" ht="15.75" customHeight="1">
      <c r="B649" s="35"/>
      <c r="C649" s="35"/>
      <c r="D649" s="35"/>
      <c r="E649" s="35"/>
      <c r="F649" s="35"/>
      <c r="G649" s="35"/>
      <c r="H649" s="35"/>
      <c r="I649" s="35"/>
      <c r="J649" s="35"/>
      <c r="K649" s="66"/>
      <c r="L649" s="35"/>
      <c r="M649" s="35"/>
      <c r="N649" s="35"/>
      <c r="O649" s="35"/>
      <c r="P649" s="35"/>
      <c r="Q649" s="35"/>
      <c r="R649" s="35"/>
      <c r="S649" s="71"/>
      <c r="T649" s="71"/>
      <c r="U649" s="71"/>
      <c r="V649" s="71"/>
      <c r="W649" s="71"/>
      <c r="X649" s="35"/>
      <c r="Y649" s="35"/>
      <c r="Z649" s="35"/>
      <c r="AA649" s="35"/>
      <c r="AB649" s="35"/>
      <c r="AC649" s="35"/>
      <c r="AD649" s="35"/>
      <c r="AE649" s="35"/>
      <c r="AF649" s="35"/>
      <c r="AG649" s="35"/>
      <c r="AH649" s="35"/>
      <c r="AI649" s="35"/>
      <c r="AJ649" s="35"/>
      <c r="AK649" s="35"/>
      <c r="AL649" s="35"/>
      <c r="AM649" s="35"/>
      <c r="AN649" s="35"/>
      <c r="AO649" s="35"/>
      <c r="AP649" s="35"/>
      <c r="AQ649" s="35"/>
      <c r="AR649" s="35"/>
      <c r="AS649" s="35"/>
      <c r="AT649" s="35"/>
      <c r="AU649" s="35"/>
      <c r="AV649" s="35"/>
      <c r="AW649" s="35"/>
      <c r="AX649" s="35"/>
      <c r="AY649" s="35"/>
      <c r="AZ649" s="35"/>
      <c r="BA649" s="35"/>
      <c r="BB649" s="35"/>
      <c r="BC649" s="35"/>
      <c r="BD649" s="35"/>
      <c r="BE649" s="35"/>
      <c r="BF649" s="35"/>
      <c r="BG649" s="35"/>
      <c r="BH649" s="35"/>
      <c r="BI649" s="35"/>
      <c r="BJ649" s="35"/>
      <c r="BK649" s="35"/>
      <c r="BL649" s="35"/>
      <c r="BM649" s="35"/>
      <c r="BN649" s="35"/>
      <c r="BO649" s="35"/>
      <c r="BP649" s="35"/>
      <c r="BQ649" s="35"/>
    </row>
    <row r="650" spans="2:69" ht="15.75" customHeight="1">
      <c r="B650" s="35"/>
      <c r="C650" s="35"/>
      <c r="D650" s="35"/>
      <c r="E650" s="35"/>
      <c r="F650" s="35"/>
      <c r="G650" s="35"/>
      <c r="H650" s="35"/>
      <c r="I650" s="35"/>
      <c r="J650" s="35"/>
      <c r="K650" s="66"/>
      <c r="L650" s="35"/>
      <c r="M650" s="35"/>
      <c r="N650" s="35"/>
      <c r="O650" s="35"/>
      <c r="P650" s="35"/>
      <c r="Q650" s="35"/>
      <c r="R650" s="35"/>
      <c r="S650" s="71"/>
      <c r="T650" s="71"/>
      <c r="U650" s="71"/>
      <c r="V650" s="71"/>
      <c r="W650" s="71"/>
      <c r="X650" s="35"/>
      <c r="Y650" s="35"/>
      <c r="Z650" s="35"/>
      <c r="AA650" s="35"/>
      <c r="AB650" s="35"/>
      <c r="AC650" s="35"/>
      <c r="AD650" s="35"/>
      <c r="AE650" s="35"/>
      <c r="AF650" s="35"/>
      <c r="AG650" s="35"/>
      <c r="AH650" s="35"/>
      <c r="AI650" s="35"/>
      <c r="AJ650" s="35"/>
      <c r="AK650" s="35"/>
      <c r="AL650" s="35"/>
      <c r="AM650" s="35"/>
      <c r="AN650" s="35"/>
      <c r="AO650" s="35"/>
      <c r="AP650" s="35"/>
      <c r="AQ650" s="35"/>
      <c r="AR650" s="35"/>
      <c r="AS650" s="35"/>
      <c r="AT650" s="35"/>
      <c r="AU650" s="35"/>
      <c r="AV650" s="35"/>
      <c r="AW650" s="35"/>
      <c r="AX650" s="35"/>
      <c r="AY650" s="35"/>
      <c r="AZ650" s="35"/>
      <c r="BA650" s="35"/>
      <c r="BB650" s="35"/>
      <c r="BC650" s="35"/>
      <c r="BD650" s="35"/>
      <c r="BE650" s="35"/>
      <c r="BF650" s="35"/>
      <c r="BG650" s="35"/>
      <c r="BH650" s="35"/>
      <c r="BI650" s="35"/>
      <c r="BJ650" s="35"/>
      <c r="BK650" s="35"/>
      <c r="BL650" s="35"/>
      <c r="BM650" s="35"/>
      <c r="BN650" s="35"/>
      <c r="BO650" s="35"/>
      <c r="BP650" s="35"/>
      <c r="BQ650" s="35"/>
    </row>
    <row r="651" spans="2:69" ht="15.75" customHeight="1">
      <c r="B651" s="35"/>
      <c r="C651" s="35"/>
      <c r="D651" s="35"/>
      <c r="E651" s="35"/>
      <c r="F651" s="35"/>
      <c r="G651" s="35"/>
      <c r="H651" s="35"/>
      <c r="I651" s="35"/>
      <c r="J651" s="35"/>
      <c r="K651" s="66"/>
      <c r="L651" s="35"/>
      <c r="M651" s="35"/>
      <c r="N651" s="35"/>
      <c r="O651" s="35"/>
      <c r="P651" s="35"/>
      <c r="Q651" s="35"/>
      <c r="R651" s="35"/>
      <c r="S651" s="71"/>
      <c r="T651" s="71"/>
      <c r="U651" s="71"/>
      <c r="V651" s="71"/>
      <c r="W651" s="71"/>
      <c r="X651" s="35"/>
      <c r="Y651" s="35"/>
      <c r="Z651" s="35"/>
      <c r="AA651" s="35"/>
      <c r="AB651" s="35"/>
      <c r="AC651" s="35"/>
      <c r="AD651" s="35"/>
      <c r="AE651" s="35"/>
      <c r="AF651" s="35"/>
      <c r="AG651" s="35"/>
      <c r="AH651" s="35"/>
      <c r="AI651" s="35"/>
      <c r="AJ651" s="35"/>
      <c r="AK651" s="35"/>
      <c r="AL651" s="35"/>
      <c r="AM651" s="35"/>
      <c r="AN651" s="35"/>
      <c r="AO651" s="35"/>
      <c r="AP651" s="35"/>
      <c r="AQ651" s="35"/>
      <c r="AR651" s="35"/>
      <c r="AS651" s="35"/>
      <c r="AT651" s="35"/>
      <c r="AU651" s="35"/>
      <c r="AV651" s="35"/>
      <c r="AW651" s="35"/>
      <c r="AX651" s="35"/>
      <c r="AY651" s="35"/>
      <c r="AZ651" s="35"/>
      <c r="BA651" s="35"/>
      <c r="BB651" s="35"/>
      <c r="BC651" s="35"/>
      <c r="BD651" s="35"/>
      <c r="BE651" s="35"/>
      <c r="BF651" s="35"/>
      <c r="BG651" s="35"/>
      <c r="BH651" s="35"/>
      <c r="BI651" s="35"/>
      <c r="BJ651" s="35"/>
      <c r="BK651" s="35"/>
      <c r="BL651" s="35"/>
      <c r="BM651" s="35"/>
      <c r="BN651" s="35"/>
      <c r="BO651" s="35"/>
      <c r="BP651" s="35"/>
      <c r="BQ651" s="35"/>
    </row>
    <row r="652" spans="2:69" ht="15.75" customHeight="1">
      <c r="B652" s="35"/>
      <c r="C652" s="35"/>
      <c r="D652" s="35"/>
      <c r="E652" s="35"/>
      <c r="F652" s="35"/>
      <c r="G652" s="35"/>
      <c r="H652" s="35"/>
      <c r="I652" s="35"/>
      <c r="J652" s="35"/>
      <c r="K652" s="66"/>
      <c r="L652" s="35"/>
      <c r="M652" s="35"/>
      <c r="N652" s="35"/>
      <c r="O652" s="35"/>
      <c r="P652" s="35"/>
      <c r="Q652" s="35"/>
      <c r="R652" s="35"/>
      <c r="S652" s="71"/>
      <c r="T652" s="71"/>
      <c r="U652" s="71"/>
      <c r="V652" s="71"/>
      <c r="W652" s="71"/>
      <c r="X652" s="35"/>
      <c r="Y652" s="35"/>
      <c r="Z652" s="35"/>
      <c r="AA652" s="35"/>
      <c r="AB652" s="35"/>
      <c r="AC652" s="35"/>
      <c r="AD652" s="35"/>
      <c r="AE652" s="35"/>
      <c r="AF652" s="35"/>
      <c r="AG652" s="35"/>
      <c r="AH652" s="35"/>
      <c r="AI652" s="35"/>
      <c r="AJ652" s="35"/>
      <c r="AK652" s="35"/>
      <c r="AL652" s="35"/>
      <c r="AM652" s="35"/>
      <c r="AN652" s="35"/>
      <c r="AO652" s="35"/>
      <c r="AP652" s="35"/>
      <c r="AQ652" s="35"/>
      <c r="AR652" s="35"/>
      <c r="AS652" s="35"/>
      <c r="AT652" s="35"/>
      <c r="AU652" s="35"/>
      <c r="AV652" s="35"/>
      <c r="AW652" s="35"/>
      <c r="AX652" s="35"/>
      <c r="AY652" s="35"/>
      <c r="AZ652" s="35"/>
      <c r="BA652" s="35"/>
      <c r="BB652" s="35"/>
      <c r="BC652" s="35"/>
      <c r="BD652" s="35"/>
      <c r="BE652" s="35"/>
      <c r="BF652" s="35"/>
      <c r="BG652" s="35"/>
      <c r="BH652" s="35"/>
      <c r="BI652" s="35"/>
      <c r="BJ652" s="35"/>
      <c r="BK652" s="35"/>
      <c r="BL652" s="35"/>
      <c r="BM652" s="35"/>
      <c r="BN652" s="35"/>
      <c r="BO652" s="35"/>
      <c r="BP652" s="35"/>
      <c r="BQ652" s="35"/>
    </row>
    <row r="653" spans="2:69" ht="15.75" customHeight="1">
      <c r="B653" s="35"/>
      <c r="C653" s="35"/>
      <c r="D653" s="35"/>
      <c r="E653" s="35"/>
      <c r="F653" s="35"/>
      <c r="G653" s="35"/>
      <c r="H653" s="35"/>
      <c r="I653" s="35"/>
      <c r="J653" s="35"/>
      <c r="K653" s="66"/>
      <c r="L653" s="35"/>
      <c r="M653" s="35"/>
      <c r="N653" s="35"/>
      <c r="O653" s="35"/>
      <c r="P653" s="35"/>
      <c r="Q653" s="35"/>
      <c r="R653" s="35"/>
      <c r="S653" s="71"/>
      <c r="T653" s="71"/>
      <c r="U653" s="71"/>
      <c r="V653" s="71"/>
      <c r="W653" s="71"/>
      <c r="X653" s="35"/>
      <c r="Y653" s="35"/>
      <c r="Z653" s="35"/>
      <c r="AA653" s="35"/>
      <c r="AB653" s="35"/>
      <c r="AC653" s="35"/>
      <c r="AD653" s="35"/>
      <c r="AE653" s="35"/>
      <c r="AF653" s="35"/>
      <c r="AG653" s="35"/>
      <c r="AH653" s="35"/>
      <c r="AI653" s="35"/>
      <c r="AJ653" s="35"/>
      <c r="AK653" s="35"/>
      <c r="AL653" s="35"/>
      <c r="AM653" s="35"/>
      <c r="AN653" s="35"/>
      <c r="AO653" s="35"/>
      <c r="AP653" s="35"/>
      <c r="AQ653" s="35"/>
      <c r="AR653" s="35"/>
      <c r="AS653" s="35"/>
      <c r="AT653" s="35"/>
      <c r="AU653" s="35"/>
      <c r="AV653" s="35"/>
      <c r="AW653" s="35"/>
      <c r="AX653" s="35"/>
      <c r="AY653" s="35"/>
      <c r="AZ653" s="35"/>
      <c r="BA653" s="35"/>
      <c r="BB653" s="35"/>
      <c r="BC653" s="35"/>
      <c r="BD653" s="35"/>
      <c r="BE653" s="35"/>
      <c r="BF653" s="35"/>
      <c r="BG653" s="35"/>
      <c r="BH653" s="35"/>
      <c r="BI653" s="35"/>
      <c r="BJ653" s="35"/>
      <c r="BK653" s="35"/>
      <c r="BL653" s="35"/>
      <c r="BM653" s="35"/>
      <c r="BN653" s="35"/>
      <c r="BO653" s="35"/>
      <c r="BP653" s="35"/>
      <c r="BQ653" s="35"/>
    </row>
    <row r="654" spans="2:69" ht="15.75" customHeight="1">
      <c r="B654" s="35"/>
      <c r="C654" s="35"/>
      <c r="D654" s="35"/>
      <c r="E654" s="35"/>
      <c r="F654" s="35"/>
      <c r="G654" s="35"/>
      <c r="H654" s="35"/>
      <c r="I654" s="35"/>
      <c r="J654" s="35"/>
      <c r="K654" s="66"/>
      <c r="L654" s="35"/>
      <c r="M654" s="35"/>
      <c r="N654" s="35"/>
      <c r="O654" s="35"/>
      <c r="P654" s="35"/>
      <c r="Q654" s="35"/>
      <c r="R654" s="35"/>
      <c r="S654" s="71"/>
      <c r="T654" s="71"/>
      <c r="U654" s="71"/>
      <c r="V654" s="71"/>
      <c r="W654" s="71"/>
      <c r="X654" s="35"/>
      <c r="Y654" s="35"/>
      <c r="Z654" s="35"/>
      <c r="AA654" s="35"/>
      <c r="AB654" s="35"/>
      <c r="AC654" s="35"/>
      <c r="AD654" s="35"/>
      <c r="AE654" s="35"/>
      <c r="AF654" s="35"/>
      <c r="AG654" s="35"/>
      <c r="AH654" s="35"/>
      <c r="AI654" s="35"/>
      <c r="AJ654" s="35"/>
      <c r="AK654" s="35"/>
      <c r="AL654" s="35"/>
      <c r="AM654" s="35"/>
      <c r="AN654" s="35"/>
      <c r="AO654" s="35"/>
      <c r="AP654" s="35"/>
      <c r="AQ654" s="35"/>
      <c r="AR654" s="35"/>
      <c r="AS654" s="35"/>
      <c r="AT654" s="35"/>
      <c r="AU654" s="35"/>
      <c r="AV654" s="35"/>
      <c r="AW654" s="35"/>
      <c r="AX654" s="35"/>
      <c r="AY654" s="35"/>
      <c r="AZ654" s="35"/>
      <c r="BA654" s="35"/>
      <c r="BB654" s="35"/>
      <c r="BC654" s="35"/>
      <c r="BD654" s="35"/>
      <c r="BE654" s="35"/>
      <c r="BF654" s="35"/>
      <c r="BG654" s="35"/>
      <c r="BH654" s="35"/>
      <c r="BI654" s="35"/>
      <c r="BJ654" s="35"/>
      <c r="BK654" s="35"/>
      <c r="BL654" s="35"/>
      <c r="BM654" s="35"/>
      <c r="BN654" s="35"/>
      <c r="BO654" s="35"/>
      <c r="BP654" s="35"/>
      <c r="BQ654" s="35"/>
    </row>
    <row r="655" spans="2:69" ht="15.75" customHeight="1">
      <c r="B655" s="35"/>
      <c r="C655" s="35"/>
      <c r="D655" s="35"/>
      <c r="E655" s="35"/>
      <c r="F655" s="35"/>
      <c r="G655" s="35"/>
      <c r="H655" s="35"/>
      <c r="I655" s="35"/>
      <c r="J655" s="35"/>
      <c r="K655" s="66"/>
      <c r="L655" s="35"/>
      <c r="M655" s="35"/>
      <c r="N655" s="35"/>
      <c r="O655" s="35"/>
      <c r="P655" s="35"/>
      <c r="Q655" s="35"/>
      <c r="R655" s="35"/>
      <c r="S655" s="71"/>
      <c r="T655" s="71"/>
      <c r="U655" s="71"/>
      <c r="V655" s="71"/>
      <c r="W655" s="71"/>
      <c r="X655" s="35"/>
      <c r="Y655" s="35"/>
      <c r="Z655" s="35"/>
      <c r="AA655" s="35"/>
      <c r="AB655" s="35"/>
      <c r="AC655" s="35"/>
      <c r="AD655" s="35"/>
      <c r="AE655" s="35"/>
      <c r="AF655" s="35"/>
      <c r="AG655" s="35"/>
      <c r="AH655" s="35"/>
      <c r="AI655" s="35"/>
      <c r="AJ655" s="35"/>
      <c r="AK655" s="35"/>
      <c r="AL655" s="35"/>
      <c r="AM655" s="35"/>
      <c r="AN655" s="35"/>
      <c r="AO655" s="35"/>
      <c r="AP655" s="35"/>
      <c r="AQ655" s="35"/>
      <c r="AR655" s="35"/>
      <c r="AS655" s="35"/>
      <c r="AT655" s="35"/>
      <c r="AU655" s="35"/>
      <c r="AV655" s="35"/>
      <c r="AW655" s="35"/>
      <c r="AX655" s="35"/>
      <c r="AY655" s="35"/>
      <c r="AZ655" s="35"/>
      <c r="BA655" s="35"/>
      <c r="BB655" s="35"/>
      <c r="BC655" s="35"/>
      <c r="BD655" s="35"/>
      <c r="BE655" s="35"/>
      <c r="BF655" s="35"/>
      <c r="BG655" s="35"/>
      <c r="BH655" s="35"/>
      <c r="BI655" s="35"/>
      <c r="BJ655" s="35"/>
      <c r="BK655" s="35"/>
      <c r="BL655" s="35"/>
      <c r="BM655" s="35"/>
      <c r="BN655" s="35"/>
      <c r="BO655" s="35"/>
      <c r="BP655" s="35"/>
      <c r="BQ655" s="35"/>
    </row>
    <row r="656" spans="2:69" ht="15.75" customHeight="1">
      <c r="B656" s="35"/>
      <c r="C656" s="35"/>
      <c r="D656" s="35"/>
      <c r="E656" s="35"/>
      <c r="F656" s="35"/>
      <c r="G656" s="35"/>
      <c r="H656" s="35"/>
      <c r="I656" s="35"/>
      <c r="J656" s="35"/>
      <c r="K656" s="66"/>
      <c r="L656" s="35"/>
      <c r="M656" s="35"/>
      <c r="N656" s="35"/>
      <c r="O656" s="35"/>
      <c r="P656" s="35"/>
      <c r="Q656" s="35"/>
      <c r="R656" s="35"/>
      <c r="S656" s="71"/>
      <c r="T656" s="71"/>
      <c r="U656" s="71"/>
      <c r="V656" s="71"/>
      <c r="W656" s="71"/>
      <c r="X656" s="35"/>
      <c r="Y656" s="35"/>
      <c r="Z656" s="35"/>
      <c r="AA656" s="35"/>
      <c r="AB656" s="35"/>
      <c r="AC656" s="35"/>
      <c r="AD656" s="35"/>
      <c r="AE656" s="35"/>
      <c r="AF656" s="35"/>
      <c r="AG656" s="35"/>
      <c r="AH656" s="35"/>
      <c r="AI656" s="35"/>
      <c r="AJ656" s="35"/>
      <c r="AK656" s="35"/>
      <c r="AL656" s="35"/>
      <c r="AM656" s="35"/>
      <c r="AN656" s="35"/>
      <c r="AO656" s="35"/>
      <c r="AP656" s="35"/>
      <c r="AQ656" s="35"/>
      <c r="AR656" s="35"/>
      <c r="AS656" s="35"/>
      <c r="AT656" s="35"/>
      <c r="AU656" s="35"/>
      <c r="AV656" s="35"/>
      <c r="AW656" s="35"/>
      <c r="AX656" s="35"/>
      <c r="AY656" s="35"/>
      <c r="AZ656" s="35"/>
      <c r="BA656" s="35"/>
      <c r="BB656" s="35"/>
      <c r="BC656" s="35"/>
      <c r="BD656" s="35"/>
      <c r="BE656" s="35"/>
      <c r="BF656" s="35"/>
      <c r="BG656" s="35"/>
      <c r="BH656" s="35"/>
      <c r="BI656" s="35"/>
      <c r="BJ656" s="35"/>
      <c r="BK656" s="35"/>
      <c r="BL656" s="35"/>
      <c r="BM656" s="35"/>
      <c r="BN656" s="35"/>
      <c r="BO656" s="35"/>
      <c r="BP656" s="35"/>
      <c r="BQ656" s="35"/>
    </row>
    <row r="657" spans="2:69" ht="15.75" customHeight="1">
      <c r="B657" s="35"/>
      <c r="C657" s="35"/>
      <c r="D657" s="35"/>
      <c r="E657" s="35"/>
      <c r="F657" s="35"/>
      <c r="G657" s="35"/>
      <c r="H657" s="35"/>
      <c r="I657" s="35"/>
      <c r="J657" s="35"/>
      <c r="K657" s="66"/>
      <c r="L657" s="35"/>
      <c r="M657" s="35"/>
      <c r="N657" s="35"/>
      <c r="O657" s="35"/>
      <c r="P657" s="35"/>
      <c r="Q657" s="35"/>
      <c r="R657" s="35"/>
      <c r="S657" s="71"/>
      <c r="T657" s="71"/>
      <c r="U657" s="71"/>
      <c r="V657" s="71"/>
      <c r="W657" s="71"/>
      <c r="X657" s="35"/>
      <c r="Y657" s="35"/>
      <c r="Z657" s="35"/>
      <c r="AA657" s="35"/>
      <c r="AB657" s="35"/>
      <c r="AC657" s="35"/>
      <c r="AD657" s="35"/>
      <c r="AE657" s="35"/>
      <c r="AF657" s="35"/>
      <c r="AG657" s="35"/>
      <c r="AH657" s="35"/>
      <c r="AI657" s="35"/>
      <c r="AJ657" s="35"/>
      <c r="AK657" s="35"/>
      <c r="AL657" s="35"/>
      <c r="AM657" s="35"/>
      <c r="AN657" s="35"/>
      <c r="AO657" s="35"/>
      <c r="AP657" s="35"/>
      <c r="AQ657" s="35"/>
      <c r="AR657" s="35"/>
      <c r="AS657" s="35"/>
      <c r="AT657" s="35"/>
      <c r="AU657" s="35"/>
      <c r="AV657" s="35"/>
      <c r="AW657" s="35"/>
      <c r="AX657" s="35"/>
      <c r="AY657" s="35"/>
      <c r="AZ657" s="35"/>
      <c r="BA657" s="35"/>
      <c r="BB657" s="35"/>
      <c r="BC657" s="35"/>
      <c r="BD657" s="35"/>
      <c r="BE657" s="35"/>
      <c r="BF657" s="35"/>
      <c r="BG657" s="35"/>
      <c r="BH657" s="35"/>
      <c r="BI657" s="35"/>
      <c r="BJ657" s="35"/>
      <c r="BK657" s="35"/>
      <c r="BL657" s="35"/>
      <c r="BM657" s="35"/>
      <c r="BN657" s="35"/>
      <c r="BO657" s="35"/>
      <c r="BP657" s="35"/>
      <c r="BQ657" s="35"/>
    </row>
    <row r="658" spans="2:69" ht="15.75" customHeight="1">
      <c r="B658" s="35"/>
      <c r="C658" s="35"/>
      <c r="D658" s="35"/>
      <c r="E658" s="35"/>
      <c r="F658" s="35"/>
      <c r="G658" s="35"/>
      <c r="H658" s="35"/>
      <c r="I658" s="35"/>
      <c r="J658" s="35"/>
      <c r="K658" s="66"/>
      <c r="L658" s="35"/>
      <c r="M658" s="35"/>
      <c r="N658" s="35"/>
      <c r="O658" s="35"/>
      <c r="P658" s="35"/>
      <c r="Q658" s="35"/>
      <c r="R658" s="35"/>
      <c r="S658" s="71"/>
      <c r="T658" s="71"/>
      <c r="U658" s="71"/>
      <c r="V658" s="71"/>
      <c r="W658" s="71"/>
      <c r="X658" s="35"/>
      <c r="Y658" s="35"/>
      <c r="Z658" s="35"/>
      <c r="AA658" s="35"/>
      <c r="AB658" s="35"/>
      <c r="AC658" s="35"/>
      <c r="AD658" s="35"/>
      <c r="AE658" s="35"/>
      <c r="AF658" s="35"/>
      <c r="AG658" s="35"/>
      <c r="AH658" s="35"/>
      <c r="AI658" s="35"/>
      <c r="AJ658" s="35"/>
      <c r="AK658" s="35"/>
      <c r="AL658" s="35"/>
      <c r="AM658" s="35"/>
      <c r="AN658" s="35"/>
      <c r="AO658" s="35"/>
      <c r="AP658" s="35"/>
      <c r="AQ658" s="35"/>
      <c r="AR658" s="35"/>
      <c r="AS658" s="35"/>
      <c r="AT658" s="35"/>
      <c r="AU658" s="35"/>
      <c r="AV658" s="35"/>
      <c r="AW658" s="35"/>
      <c r="AX658" s="35"/>
      <c r="AY658" s="35"/>
      <c r="AZ658" s="35"/>
      <c r="BA658" s="35"/>
      <c r="BB658" s="35"/>
      <c r="BC658" s="35"/>
      <c r="BD658" s="35"/>
      <c r="BE658" s="35"/>
      <c r="BF658" s="35"/>
      <c r="BG658" s="35"/>
      <c r="BH658" s="35"/>
      <c r="BI658" s="35"/>
      <c r="BJ658" s="35"/>
      <c r="BK658" s="35"/>
      <c r="BL658" s="35"/>
      <c r="BM658" s="35"/>
      <c r="BN658" s="35"/>
      <c r="BO658" s="35"/>
      <c r="BP658" s="35"/>
      <c r="BQ658" s="35"/>
    </row>
    <row r="659" spans="2:69" ht="15.75" customHeight="1">
      <c r="B659" s="35"/>
      <c r="C659" s="35"/>
      <c r="D659" s="35"/>
      <c r="E659" s="35"/>
      <c r="F659" s="35"/>
      <c r="G659" s="35"/>
      <c r="H659" s="35"/>
      <c r="I659" s="35"/>
      <c r="J659" s="35"/>
      <c r="K659" s="66"/>
      <c r="L659" s="35"/>
      <c r="M659" s="35"/>
      <c r="N659" s="35"/>
      <c r="O659" s="35"/>
      <c r="P659" s="35"/>
      <c r="Q659" s="35"/>
      <c r="R659" s="35"/>
      <c r="S659" s="71"/>
      <c r="T659" s="71"/>
      <c r="U659" s="71"/>
      <c r="V659" s="71"/>
      <c r="W659" s="71"/>
      <c r="X659" s="35"/>
      <c r="Y659" s="35"/>
      <c r="Z659" s="35"/>
      <c r="AA659" s="35"/>
      <c r="AB659" s="35"/>
      <c r="AC659" s="35"/>
      <c r="AD659" s="35"/>
      <c r="AE659" s="35"/>
      <c r="AF659" s="35"/>
      <c r="AG659" s="35"/>
      <c r="AH659" s="35"/>
      <c r="AI659" s="35"/>
      <c r="AJ659" s="35"/>
      <c r="AK659" s="35"/>
      <c r="AL659" s="35"/>
      <c r="AM659" s="35"/>
      <c r="AN659" s="35"/>
      <c r="AO659" s="35"/>
      <c r="AP659" s="35"/>
      <c r="AQ659" s="35"/>
      <c r="AR659" s="35"/>
      <c r="AS659" s="35"/>
      <c r="AT659" s="35"/>
      <c r="AU659" s="35"/>
      <c r="AV659" s="35"/>
      <c r="AW659" s="35"/>
      <c r="AX659" s="35"/>
      <c r="AY659" s="35"/>
      <c r="AZ659" s="35"/>
      <c r="BA659" s="35"/>
      <c r="BB659" s="35"/>
      <c r="BC659" s="35"/>
      <c r="BD659" s="35"/>
      <c r="BE659" s="35"/>
      <c r="BF659" s="35"/>
      <c r="BG659" s="35"/>
      <c r="BH659" s="35"/>
      <c r="BI659" s="35"/>
      <c r="BJ659" s="35"/>
      <c r="BK659" s="35"/>
      <c r="BL659" s="35"/>
      <c r="BM659" s="35"/>
      <c r="BN659" s="35"/>
      <c r="BO659" s="35"/>
      <c r="BP659" s="35"/>
      <c r="BQ659" s="35"/>
    </row>
    <row r="660" spans="2:69" ht="15.75" customHeight="1">
      <c r="B660" s="35"/>
      <c r="C660" s="35"/>
      <c r="D660" s="35"/>
      <c r="E660" s="35"/>
      <c r="F660" s="35"/>
      <c r="G660" s="35"/>
      <c r="H660" s="35"/>
      <c r="I660" s="35"/>
      <c r="J660" s="35"/>
      <c r="K660" s="66"/>
      <c r="L660" s="35"/>
      <c r="M660" s="35"/>
      <c r="N660" s="35"/>
      <c r="O660" s="35"/>
      <c r="P660" s="35"/>
      <c r="Q660" s="35"/>
      <c r="R660" s="35"/>
      <c r="S660" s="71"/>
      <c r="T660" s="71"/>
      <c r="U660" s="71"/>
      <c r="V660" s="71"/>
      <c r="W660" s="71"/>
      <c r="X660" s="35"/>
      <c r="Y660" s="35"/>
      <c r="Z660" s="35"/>
      <c r="AA660" s="35"/>
      <c r="AB660" s="35"/>
      <c r="AC660" s="35"/>
      <c r="AD660" s="35"/>
      <c r="AE660" s="35"/>
      <c r="AF660" s="35"/>
      <c r="AG660" s="35"/>
      <c r="AH660" s="35"/>
      <c r="AI660" s="35"/>
      <c r="AJ660" s="35"/>
      <c r="AK660" s="35"/>
      <c r="AL660" s="35"/>
      <c r="AM660" s="35"/>
      <c r="AN660" s="35"/>
      <c r="AO660" s="35"/>
      <c r="AP660" s="35"/>
      <c r="AQ660" s="35"/>
      <c r="AR660" s="35"/>
      <c r="AS660" s="35"/>
      <c r="AT660" s="35"/>
      <c r="AU660" s="35"/>
      <c r="AV660" s="35"/>
      <c r="AW660" s="35"/>
      <c r="AX660" s="35"/>
      <c r="AY660" s="35"/>
      <c r="AZ660" s="35"/>
      <c r="BA660" s="35"/>
      <c r="BB660" s="35"/>
      <c r="BC660" s="35"/>
      <c r="BD660" s="35"/>
      <c r="BE660" s="35"/>
      <c r="BF660" s="35"/>
      <c r="BG660" s="35"/>
      <c r="BH660" s="35"/>
      <c r="BI660" s="35"/>
      <c r="BJ660" s="35"/>
      <c r="BK660" s="35"/>
      <c r="BL660" s="35"/>
      <c r="BM660" s="35"/>
      <c r="BN660" s="35"/>
      <c r="BO660" s="35"/>
      <c r="BP660" s="35"/>
      <c r="BQ660" s="35"/>
    </row>
    <row r="661" spans="2:69" ht="15.75" customHeight="1">
      <c r="B661" s="35"/>
      <c r="C661" s="35"/>
      <c r="D661" s="35"/>
      <c r="E661" s="35"/>
      <c r="F661" s="35"/>
      <c r="G661" s="35"/>
      <c r="H661" s="35"/>
      <c r="I661" s="35"/>
      <c r="J661" s="35"/>
      <c r="K661" s="66"/>
      <c r="L661" s="35"/>
      <c r="M661" s="35"/>
      <c r="N661" s="35"/>
      <c r="O661" s="35"/>
      <c r="P661" s="35"/>
      <c r="Q661" s="35"/>
      <c r="R661" s="35"/>
      <c r="S661" s="71"/>
      <c r="T661" s="71"/>
      <c r="U661" s="71"/>
      <c r="V661" s="71"/>
      <c r="W661" s="71"/>
      <c r="X661" s="35"/>
      <c r="Y661" s="35"/>
      <c r="Z661" s="35"/>
      <c r="AA661" s="35"/>
      <c r="AB661" s="35"/>
      <c r="AC661" s="35"/>
      <c r="AD661" s="35"/>
      <c r="AE661" s="35"/>
      <c r="AF661" s="35"/>
      <c r="AG661" s="35"/>
      <c r="AH661" s="35"/>
      <c r="AI661" s="35"/>
      <c r="AJ661" s="35"/>
      <c r="AK661" s="35"/>
      <c r="AL661" s="35"/>
      <c r="AM661" s="35"/>
      <c r="AN661" s="35"/>
      <c r="AO661" s="35"/>
      <c r="AP661" s="35"/>
      <c r="AQ661" s="35"/>
      <c r="AR661" s="35"/>
      <c r="AS661" s="35"/>
      <c r="AT661" s="35"/>
      <c r="AU661" s="35"/>
      <c r="AV661" s="35"/>
      <c r="AW661" s="35"/>
      <c r="AX661" s="35"/>
      <c r="AY661" s="35"/>
      <c r="AZ661" s="35"/>
      <c r="BA661" s="35"/>
      <c r="BB661" s="35"/>
      <c r="BC661" s="35"/>
      <c r="BD661" s="35"/>
      <c r="BE661" s="35"/>
      <c r="BF661" s="35"/>
      <c r="BG661" s="35"/>
      <c r="BH661" s="35"/>
      <c r="BI661" s="35"/>
      <c r="BJ661" s="35"/>
      <c r="BK661" s="35"/>
      <c r="BL661" s="35"/>
      <c r="BM661" s="35"/>
      <c r="BN661" s="35"/>
      <c r="BO661" s="35"/>
      <c r="BP661" s="35"/>
      <c r="BQ661" s="35"/>
    </row>
    <row r="662" spans="2:69" ht="15.75" customHeight="1">
      <c r="B662" s="35"/>
      <c r="C662" s="35"/>
      <c r="D662" s="35"/>
      <c r="E662" s="35"/>
      <c r="F662" s="35"/>
      <c r="G662" s="35"/>
      <c r="H662" s="35"/>
      <c r="I662" s="35"/>
      <c r="J662" s="35"/>
      <c r="K662" s="66"/>
      <c r="L662" s="35"/>
      <c r="M662" s="35"/>
      <c r="N662" s="35"/>
      <c r="O662" s="35"/>
      <c r="P662" s="35"/>
      <c r="Q662" s="35"/>
      <c r="R662" s="35"/>
      <c r="S662" s="71"/>
      <c r="T662" s="71"/>
      <c r="U662" s="71"/>
      <c r="V662" s="71"/>
      <c r="W662" s="71"/>
      <c r="X662" s="35"/>
      <c r="Y662" s="35"/>
      <c r="Z662" s="35"/>
      <c r="AA662" s="35"/>
      <c r="AB662" s="35"/>
      <c r="AC662" s="35"/>
      <c r="AD662" s="35"/>
      <c r="AE662" s="35"/>
      <c r="AF662" s="35"/>
      <c r="AG662" s="35"/>
      <c r="AH662" s="35"/>
      <c r="AI662" s="35"/>
      <c r="AJ662" s="35"/>
      <c r="AK662" s="35"/>
      <c r="AL662" s="35"/>
      <c r="AM662" s="35"/>
      <c r="AN662" s="35"/>
      <c r="AO662" s="35"/>
      <c r="AP662" s="35"/>
      <c r="AQ662" s="35"/>
      <c r="AR662" s="35"/>
      <c r="AS662" s="35"/>
      <c r="AT662" s="35"/>
      <c r="AU662" s="35"/>
      <c r="AV662" s="35"/>
      <c r="AW662" s="35"/>
      <c r="AX662" s="35"/>
      <c r="AY662" s="35"/>
      <c r="AZ662" s="35"/>
      <c r="BA662" s="35"/>
      <c r="BB662" s="35"/>
      <c r="BC662" s="35"/>
      <c r="BD662" s="35"/>
      <c r="BE662" s="35"/>
      <c r="BF662" s="35"/>
      <c r="BG662" s="35"/>
      <c r="BH662" s="35"/>
      <c r="BI662" s="35"/>
      <c r="BJ662" s="35"/>
      <c r="BK662" s="35"/>
      <c r="BL662" s="35"/>
      <c r="BM662" s="35"/>
      <c r="BN662" s="35"/>
      <c r="BO662" s="35"/>
      <c r="BP662" s="35"/>
      <c r="BQ662" s="35"/>
    </row>
    <row r="663" spans="2:69" ht="15.75" customHeight="1">
      <c r="B663" s="35"/>
      <c r="C663" s="35"/>
      <c r="D663" s="35"/>
      <c r="E663" s="35"/>
      <c r="F663" s="35"/>
      <c r="G663" s="35"/>
      <c r="H663" s="35"/>
      <c r="I663" s="35"/>
      <c r="J663" s="35"/>
      <c r="K663" s="66"/>
      <c r="L663" s="35"/>
      <c r="M663" s="35"/>
      <c r="N663" s="35"/>
      <c r="O663" s="35"/>
      <c r="P663" s="35"/>
      <c r="Q663" s="35"/>
      <c r="R663" s="35"/>
      <c r="S663" s="71"/>
      <c r="T663" s="71"/>
      <c r="U663" s="71"/>
      <c r="V663" s="71"/>
      <c r="W663" s="71"/>
      <c r="X663" s="35"/>
      <c r="Y663" s="35"/>
      <c r="Z663" s="35"/>
      <c r="AA663" s="35"/>
      <c r="AB663" s="35"/>
      <c r="AC663" s="35"/>
      <c r="AD663" s="35"/>
      <c r="AE663" s="35"/>
      <c r="AF663" s="35"/>
      <c r="AG663" s="35"/>
      <c r="AH663" s="35"/>
      <c r="AI663" s="35"/>
      <c r="AJ663" s="35"/>
      <c r="AK663" s="35"/>
      <c r="AL663" s="35"/>
      <c r="AM663" s="35"/>
      <c r="AN663" s="35"/>
      <c r="AO663" s="35"/>
      <c r="AP663" s="35"/>
      <c r="AQ663" s="35"/>
      <c r="AR663" s="35"/>
      <c r="AS663" s="35"/>
      <c r="AT663" s="35"/>
      <c r="AU663" s="35"/>
      <c r="AV663" s="35"/>
      <c r="AW663" s="35"/>
      <c r="AX663" s="35"/>
      <c r="AY663" s="35"/>
      <c r="AZ663" s="35"/>
      <c r="BA663" s="35"/>
      <c r="BB663" s="35"/>
      <c r="BC663" s="35"/>
      <c r="BD663" s="35"/>
      <c r="BE663" s="35"/>
      <c r="BF663" s="35"/>
      <c r="BG663" s="35"/>
      <c r="BH663" s="35"/>
      <c r="BI663" s="35"/>
      <c r="BJ663" s="35"/>
      <c r="BK663" s="35"/>
      <c r="BL663" s="35"/>
      <c r="BM663" s="35"/>
      <c r="BN663" s="35"/>
      <c r="BO663" s="35"/>
      <c r="BP663" s="35"/>
      <c r="BQ663" s="35"/>
    </row>
    <row r="664" spans="2:69" ht="15.75" customHeight="1">
      <c r="B664" s="35"/>
      <c r="C664" s="35"/>
      <c r="D664" s="35"/>
      <c r="E664" s="35"/>
      <c r="F664" s="35"/>
      <c r="G664" s="35"/>
      <c r="H664" s="35"/>
      <c r="I664" s="35"/>
      <c r="J664" s="35"/>
      <c r="K664" s="66"/>
      <c r="L664" s="35"/>
      <c r="M664" s="35"/>
      <c r="N664" s="35"/>
      <c r="O664" s="35"/>
      <c r="P664" s="35"/>
      <c r="Q664" s="35"/>
      <c r="R664" s="35"/>
      <c r="S664" s="71"/>
      <c r="T664" s="71"/>
      <c r="U664" s="71"/>
      <c r="V664" s="71"/>
      <c r="W664" s="71"/>
      <c r="X664" s="35"/>
      <c r="Y664" s="35"/>
      <c r="Z664" s="35"/>
      <c r="AA664" s="35"/>
      <c r="AB664" s="35"/>
      <c r="AC664" s="35"/>
      <c r="AD664" s="35"/>
      <c r="AE664" s="35"/>
      <c r="AF664" s="35"/>
      <c r="AG664" s="35"/>
      <c r="AH664" s="35"/>
      <c r="AI664" s="35"/>
      <c r="AJ664" s="35"/>
      <c r="AK664" s="35"/>
      <c r="AL664" s="35"/>
      <c r="AM664" s="35"/>
      <c r="AN664" s="35"/>
      <c r="AO664" s="35"/>
      <c r="AP664" s="35"/>
      <c r="AQ664" s="35"/>
      <c r="AR664" s="35"/>
      <c r="AS664" s="35"/>
      <c r="AT664" s="35"/>
      <c r="AU664" s="35"/>
      <c r="AV664" s="35"/>
      <c r="AW664" s="35"/>
      <c r="AX664" s="35"/>
      <c r="AY664" s="35"/>
      <c r="AZ664" s="35"/>
      <c r="BA664" s="35"/>
      <c r="BB664" s="35"/>
      <c r="BC664" s="35"/>
      <c r="BD664" s="35"/>
      <c r="BE664" s="35"/>
      <c r="BF664" s="35"/>
      <c r="BG664" s="35"/>
      <c r="BH664" s="35"/>
      <c r="BI664" s="35"/>
      <c r="BJ664" s="35"/>
      <c r="BK664" s="35"/>
      <c r="BL664" s="35"/>
      <c r="BM664" s="35"/>
      <c r="BN664" s="35"/>
      <c r="BO664" s="35"/>
      <c r="BP664" s="35"/>
      <c r="BQ664" s="35"/>
    </row>
    <row r="665" spans="2:69" ht="15.75" customHeight="1">
      <c r="B665" s="35"/>
      <c r="C665" s="35"/>
      <c r="D665" s="35"/>
      <c r="E665" s="35"/>
      <c r="F665" s="35"/>
      <c r="G665" s="35"/>
      <c r="H665" s="35"/>
      <c r="I665" s="35"/>
      <c r="J665" s="35"/>
      <c r="K665" s="66"/>
      <c r="L665" s="35"/>
      <c r="M665" s="35"/>
      <c r="N665" s="35"/>
      <c r="O665" s="35"/>
      <c r="P665" s="35"/>
      <c r="Q665" s="35"/>
      <c r="R665" s="35"/>
      <c r="S665" s="71"/>
      <c r="T665" s="71"/>
      <c r="U665" s="71"/>
      <c r="V665" s="71"/>
      <c r="W665" s="71"/>
      <c r="X665" s="35"/>
      <c r="Y665" s="35"/>
      <c r="Z665" s="35"/>
      <c r="AA665" s="35"/>
      <c r="AB665" s="35"/>
      <c r="AC665" s="35"/>
      <c r="AD665" s="35"/>
      <c r="AE665" s="35"/>
      <c r="AF665" s="35"/>
      <c r="AG665" s="35"/>
      <c r="AH665" s="35"/>
      <c r="AI665" s="35"/>
      <c r="AJ665" s="35"/>
      <c r="AK665" s="35"/>
      <c r="AL665" s="35"/>
      <c r="AM665" s="35"/>
      <c r="AN665" s="35"/>
      <c r="AO665" s="35"/>
      <c r="AP665" s="35"/>
      <c r="AQ665" s="35"/>
      <c r="AR665" s="35"/>
      <c r="AS665" s="35"/>
      <c r="AT665" s="35"/>
      <c r="AU665" s="35"/>
      <c r="AV665" s="35"/>
      <c r="AW665" s="35"/>
      <c r="AX665" s="35"/>
      <c r="AY665" s="35"/>
      <c r="AZ665" s="35"/>
      <c r="BA665" s="35"/>
      <c r="BB665" s="35"/>
      <c r="BC665" s="35"/>
      <c r="BD665" s="35"/>
      <c r="BE665" s="35"/>
      <c r="BF665" s="35"/>
      <c r="BG665" s="35"/>
      <c r="BH665" s="35"/>
      <c r="BI665" s="35"/>
      <c r="BJ665" s="35"/>
      <c r="BK665" s="35"/>
      <c r="BL665" s="35"/>
      <c r="BM665" s="35"/>
      <c r="BN665" s="35"/>
      <c r="BO665" s="35"/>
      <c r="BP665" s="35"/>
      <c r="BQ665" s="35"/>
    </row>
    <row r="666" spans="2:69" ht="15.75" customHeight="1">
      <c r="B666" s="35"/>
      <c r="C666" s="35"/>
      <c r="D666" s="35"/>
      <c r="E666" s="35"/>
      <c r="F666" s="35"/>
      <c r="G666" s="35"/>
      <c r="H666" s="35"/>
      <c r="I666" s="35"/>
      <c r="J666" s="35"/>
      <c r="K666" s="66"/>
      <c r="L666" s="35"/>
      <c r="M666" s="35"/>
      <c r="N666" s="35"/>
      <c r="O666" s="35"/>
      <c r="P666" s="35"/>
      <c r="Q666" s="35"/>
      <c r="R666" s="35"/>
      <c r="S666" s="71"/>
      <c r="T666" s="71"/>
      <c r="U666" s="71"/>
      <c r="V666" s="71"/>
      <c r="W666" s="71"/>
      <c r="X666" s="35"/>
      <c r="Y666" s="35"/>
      <c r="Z666" s="35"/>
      <c r="AA666" s="35"/>
      <c r="AB666" s="35"/>
      <c r="AC666" s="35"/>
      <c r="AD666" s="35"/>
      <c r="AE666" s="35"/>
      <c r="AF666" s="35"/>
      <c r="AG666" s="35"/>
      <c r="AH666" s="35"/>
      <c r="AI666" s="35"/>
      <c r="AJ666" s="35"/>
      <c r="AK666" s="35"/>
      <c r="AL666" s="35"/>
      <c r="AM666" s="35"/>
      <c r="AN666" s="35"/>
      <c r="AO666" s="35"/>
      <c r="AP666" s="35"/>
      <c r="AQ666" s="35"/>
      <c r="AR666" s="35"/>
      <c r="AS666" s="35"/>
      <c r="AT666" s="35"/>
      <c r="AU666" s="35"/>
      <c r="AV666" s="35"/>
      <c r="AW666" s="35"/>
      <c r="AX666" s="35"/>
      <c r="AY666" s="35"/>
      <c r="AZ666" s="35"/>
      <c r="BA666" s="35"/>
      <c r="BB666" s="35"/>
      <c r="BC666" s="35"/>
      <c r="BD666" s="35"/>
      <c r="BE666" s="35"/>
      <c r="BF666" s="35"/>
      <c r="BG666" s="35"/>
      <c r="BH666" s="35"/>
      <c r="BI666" s="35"/>
      <c r="BJ666" s="35"/>
      <c r="BK666" s="35"/>
      <c r="BL666" s="35"/>
      <c r="BM666" s="35"/>
      <c r="BN666" s="35"/>
      <c r="BO666" s="35"/>
      <c r="BP666" s="35"/>
      <c r="BQ666" s="35"/>
    </row>
    <row r="667" spans="2:69" ht="15.75" customHeight="1">
      <c r="B667" s="35"/>
      <c r="C667" s="35"/>
      <c r="D667" s="35"/>
      <c r="E667" s="35"/>
      <c r="F667" s="35"/>
      <c r="G667" s="35"/>
      <c r="H667" s="35"/>
      <c r="I667" s="35"/>
      <c r="J667" s="35"/>
      <c r="K667" s="66"/>
      <c r="L667" s="35"/>
      <c r="M667" s="35"/>
      <c r="N667" s="35"/>
      <c r="O667" s="35"/>
      <c r="P667" s="35"/>
      <c r="Q667" s="35"/>
      <c r="R667" s="35"/>
      <c r="S667" s="71"/>
      <c r="T667" s="71"/>
      <c r="U667" s="71"/>
      <c r="V667" s="71"/>
      <c r="W667" s="71"/>
      <c r="X667" s="35"/>
      <c r="Y667" s="35"/>
      <c r="Z667" s="35"/>
      <c r="AA667" s="35"/>
      <c r="AB667" s="35"/>
      <c r="AC667" s="35"/>
      <c r="AD667" s="35"/>
      <c r="AE667" s="35"/>
      <c r="AF667" s="35"/>
      <c r="AG667" s="35"/>
      <c r="AH667" s="35"/>
      <c r="AI667" s="35"/>
      <c r="AJ667" s="35"/>
      <c r="AK667" s="35"/>
      <c r="AL667" s="35"/>
      <c r="AM667" s="35"/>
      <c r="AN667" s="35"/>
      <c r="AO667" s="35"/>
      <c r="AP667" s="35"/>
      <c r="AQ667" s="35"/>
      <c r="AR667" s="35"/>
      <c r="AS667" s="35"/>
      <c r="AT667" s="35"/>
      <c r="AU667" s="35"/>
      <c r="AV667" s="35"/>
      <c r="AW667" s="35"/>
      <c r="AX667" s="35"/>
      <c r="AY667" s="35"/>
      <c r="AZ667" s="35"/>
      <c r="BA667" s="35"/>
      <c r="BB667" s="35"/>
      <c r="BC667" s="35"/>
      <c r="BD667" s="35"/>
      <c r="BE667" s="35"/>
      <c r="BF667" s="35"/>
      <c r="BG667" s="35"/>
      <c r="BH667" s="35"/>
      <c r="BI667" s="35"/>
      <c r="BJ667" s="35"/>
      <c r="BK667" s="35"/>
      <c r="BL667" s="35"/>
      <c r="BM667" s="35"/>
      <c r="BN667" s="35"/>
      <c r="BO667" s="35"/>
      <c r="BP667" s="35"/>
      <c r="BQ667" s="35"/>
    </row>
    <row r="668" spans="2:69" ht="15.75" customHeight="1">
      <c r="B668" s="35"/>
      <c r="C668" s="35"/>
      <c r="D668" s="35"/>
      <c r="E668" s="35"/>
      <c r="F668" s="35"/>
      <c r="G668" s="35"/>
      <c r="H668" s="35"/>
      <c r="I668" s="35"/>
      <c r="J668" s="35"/>
      <c r="K668" s="66"/>
      <c r="L668" s="35"/>
      <c r="M668" s="35"/>
      <c r="N668" s="35"/>
      <c r="O668" s="35"/>
      <c r="P668" s="35"/>
      <c r="Q668" s="35"/>
      <c r="R668" s="35"/>
      <c r="S668" s="71"/>
      <c r="T668" s="71"/>
      <c r="U668" s="71"/>
      <c r="V668" s="71"/>
      <c r="W668" s="71"/>
      <c r="X668" s="35"/>
      <c r="Y668" s="35"/>
      <c r="Z668" s="35"/>
      <c r="AA668" s="35"/>
      <c r="AB668" s="35"/>
      <c r="AC668" s="35"/>
      <c r="AD668" s="35"/>
      <c r="AE668" s="35"/>
      <c r="AF668" s="35"/>
      <c r="AG668" s="35"/>
      <c r="AH668" s="35"/>
      <c r="AI668" s="35"/>
      <c r="AJ668" s="35"/>
      <c r="AK668" s="35"/>
      <c r="AL668" s="35"/>
      <c r="AM668" s="35"/>
      <c r="AN668" s="35"/>
      <c r="AO668" s="35"/>
      <c r="AP668" s="35"/>
      <c r="AQ668" s="35"/>
      <c r="AR668" s="35"/>
      <c r="AS668" s="35"/>
      <c r="AT668" s="35"/>
      <c r="AU668" s="35"/>
      <c r="AV668" s="35"/>
      <c r="AW668" s="35"/>
      <c r="AX668" s="35"/>
      <c r="AY668" s="35"/>
      <c r="AZ668" s="35"/>
      <c r="BA668" s="35"/>
      <c r="BB668" s="35"/>
      <c r="BC668" s="35"/>
      <c r="BD668" s="35"/>
      <c r="BE668" s="35"/>
      <c r="BF668" s="35"/>
      <c r="BG668" s="35"/>
      <c r="BH668" s="35"/>
      <c r="BI668" s="35"/>
      <c r="BJ668" s="35"/>
      <c r="BK668" s="35"/>
      <c r="BL668" s="35"/>
      <c r="BM668" s="35"/>
      <c r="BN668" s="35"/>
      <c r="BO668" s="35"/>
      <c r="BP668" s="35"/>
      <c r="BQ668" s="35"/>
    </row>
    <row r="669" spans="2:69" ht="15.75" customHeight="1">
      <c r="B669" s="35"/>
      <c r="C669" s="35"/>
      <c r="D669" s="35"/>
      <c r="E669" s="35"/>
      <c r="F669" s="35"/>
      <c r="G669" s="35"/>
      <c r="H669" s="35"/>
      <c r="I669" s="35"/>
      <c r="J669" s="35"/>
      <c r="K669" s="66"/>
      <c r="L669" s="35"/>
      <c r="M669" s="35"/>
      <c r="N669" s="35"/>
      <c r="O669" s="35"/>
      <c r="P669" s="35"/>
      <c r="Q669" s="35"/>
      <c r="R669" s="35"/>
      <c r="S669" s="71"/>
      <c r="T669" s="71"/>
      <c r="U669" s="71"/>
      <c r="V669" s="71"/>
      <c r="W669" s="71"/>
      <c r="X669" s="35"/>
      <c r="Y669" s="35"/>
      <c r="Z669" s="35"/>
      <c r="AA669" s="35"/>
      <c r="AB669" s="35"/>
      <c r="AC669" s="35"/>
      <c r="AD669" s="35"/>
      <c r="AE669" s="35"/>
      <c r="AF669" s="35"/>
      <c r="AG669" s="35"/>
      <c r="AH669" s="35"/>
      <c r="AI669" s="35"/>
      <c r="AJ669" s="35"/>
      <c r="AK669" s="35"/>
      <c r="AL669" s="35"/>
      <c r="AM669" s="35"/>
      <c r="AN669" s="35"/>
      <c r="AO669" s="35"/>
      <c r="AP669" s="35"/>
      <c r="AQ669" s="35"/>
      <c r="AR669" s="35"/>
      <c r="AS669" s="35"/>
      <c r="AT669" s="35"/>
      <c r="AU669" s="35"/>
      <c r="AV669" s="35"/>
      <c r="AW669" s="35"/>
      <c r="AX669" s="35"/>
      <c r="AY669" s="35"/>
      <c r="AZ669" s="35"/>
      <c r="BA669" s="35"/>
      <c r="BB669" s="35"/>
      <c r="BC669" s="35"/>
      <c r="BD669" s="35"/>
      <c r="BE669" s="35"/>
      <c r="BF669" s="35"/>
      <c r="BG669" s="35"/>
      <c r="BH669" s="35"/>
      <c r="BI669" s="35"/>
      <c r="BJ669" s="35"/>
      <c r="BK669" s="35"/>
      <c r="BL669" s="35"/>
      <c r="BM669" s="35"/>
      <c r="BN669" s="35"/>
      <c r="BO669" s="35"/>
      <c r="BP669" s="35"/>
      <c r="BQ669" s="35"/>
    </row>
    <row r="670" spans="2:69" ht="15.75" customHeight="1">
      <c r="B670" s="35"/>
      <c r="C670" s="35"/>
      <c r="D670" s="35"/>
      <c r="E670" s="35"/>
      <c r="F670" s="35"/>
      <c r="G670" s="35"/>
      <c r="H670" s="35"/>
      <c r="I670" s="35"/>
      <c r="J670" s="35"/>
      <c r="K670" s="66"/>
      <c r="L670" s="35"/>
      <c r="M670" s="35"/>
      <c r="N670" s="35"/>
      <c r="O670" s="35"/>
      <c r="P670" s="35"/>
      <c r="Q670" s="35"/>
      <c r="R670" s="35"/>
      <c r="S670" s="71"/>
      <c r="T670" s="71"/>
      <c r="U670" s="71"/>
      <c r="V670" s="71"/>
      <c r="W670" s="71"/>
      <c r="X670" s="35"/>
      <c r="Y670" s="35"/>
      <c r="Z670" s="35"/>
      <c r="AA670" s="35"/>
      <c r="AB670" s="35"/>
      <c r="AC670" s="35"/>
      <c r="AD670" s="35"/>
      <c r="AE670" s="35"/>
      <c r="AF670" s="35"/>
      <c r="AG670" s="35"/>
      <c r="AH670" s="35"/>
      <c r="AI670" s="35"/>
      <c r="AJ670" s="35"/>
      <c r="AK670" s="35"/>
      <c r="AL670" s="35"/>
      <c r="AM670" s="35"/>
      <c r="AN670" s="35"/>
      <c r="AO670" s="35"/>
      <c r="AP670" s="35"/>
      <c r="AQ670" s="35"/>
      <c r="AR670" s="35"/>
      <c r="AS670" s="35"/>
      <c r="AT670" s="35"/>
      <c r="AU670" s="35"/>
      <c r="AV670" s="35"/>
      <c r="AW670" s="35"/>
      <c r="AX670" s="35"/>
      <c r="AY670" s="35"/>
      <c r="AZ670" s="35"/>
      <c r="BA670" s="35"/>
      <c r="BB670" s="35"/>
      <c r="BC670" s="35"/>
      <c r="BD670" s="35"/>
      <c r="BE670" s="35"/>
      <c r="BF670" s="35"/>
      <c r="BG670" s="35"/>
      <c r="BH670" s="35"/>
      <c r="BI670" s="35"/>
      <c r="BJ670" s="35"/>
      <c r="BK670" s="35"/>
      <c r="BL670" s="35"/>
      <c r="BM670" s="35"/>
      <c r="BN670" s="35"/>
      <c r="BO670" s="35"/>
      <c r="BP670" s="35"/>
      <c r="BQ670" s="35"/>
    </row>
    <row r="671" spans="2:69" ht="15.75" customHeight="1">
      <c r="B671" s="35"/>
      <c r="C671" s="35"/>
      <c r="D671" s="35"/>
      <c r="E671" s="35"/>
      <c r="F671" s="35"/>
      <c r="G671" s="35"/>
      <c r="H671" s="35"/>
      <c r="I671" s="35"/>
      <c r="J671" s="35"/>
      <c r="K671" s="66"/>
      <c r="L671" s="35"/>
      <c r="M671" s="35"/>
      <c r="N671" s="35"/>
      <c r="O671" s="35"/>
      <c r="P671" s="35"/>
      <c r="Q671" s="35"/>
      <c r="R671" s="35"/>
      <c r="S671" s="71"/>
      <c r="T671" s="71"/>
      <c r="U671" s="71"/>
      <c r="V671" s="71"/>
      <c r="W671" s="71"/>
      <c r="X671" s="35"/>
      <c r="Y671" s="35"/>
      <c r="Z671" s="35"/>
      <c r="AA671" s="35"/>
      <c r="AB671" s="35"/>
      <c r="AC671" s="35"/>
      <c r="AD671" s="35"/>
      <c r="AE671" s="35"/>
      <c r="AF671" s="35"/>
      <c r="AG671" s="35"/>
      <c r="AH671" s="35"/>
      <c r="AI671" s="35"/>
      <c r="AJ671" s="35"/>
      <c r="AK671" s="35"/>
      <c r="AL671" s="35"/>
      <c r="AM671" s="35"/>
      <c r="AN671" s="35"/>
      <c r="AO671" s="35"/>
      <c r="AP671" s="35"/>
      <c r="AQ671" s="35"/>
      <c r="AR671" s="35"/>
      <c r="AS671" s="35"/>
      <c r="AT671" s="35"/>
      <c r="AU671" s="35"/>
      <c r="AV671" s="35"/>
      <c r="AW671" s="35"/>
      <c r="AX671" s="35"/>
      <c r="AY671" s="35"/>
      <c r="AZ671" s="35"/>
      <c r="BA671" s="35"/>
      <c r="BB671" s="35"/>
      <c r="BC671" s="35"/>
      <c r="BD671" s="35"/>
      <c r="BE671" s="35"/>
      <c r="BF671" s="35"/>
      <c r="BG671" s="35"/>
      <c r="BH671" s="35"/>
      <c r="BI671" s="35"/>
      <c r="BJ671" s="35"/>
      <c r="BK671" s="35"/>
      <c r="BL671" s="35"/>
      <c r="BM671" s="35"/>
      <c r="BN671" s="35"/>
      <c r="BO671" s="35"/>
      <c r="BP671" s="35"/>
      <c r="BQ671" s="35"/>
    </row>
    <row r="672" spans="2:69" ht="15.75" customHeight="1">
      <c r="B672" s="35"/>
      <c r="C672" s="35"/>
      <c r="D672" s="35"/>
      <c r="E672" s="35"/>
      <c r="F672" s="35"/>
      <c r="G672" s="35"/>
      <c r="H672" s="35"/>
      <c r="I672" s="35"/>
      <c r="J672" s="35"/>
      <c r="K672" s="66"/>
      <c r="L672" s="35"/>
      <c r="M672" s="35"/>
      <c r="N672" s="35"/>
      <c r="O672" s="35"/>
      <c r="P672" s="35"/>
      <c r="Q672" s="35"/>
      <c r="R672" s="35"/>
      <c r="S672" s="71"/>
      <c r="T672" s="71"/>
      <c r="U672" s="71"/>
      <c r="V672" s="71"/>
      <c r="W672" s="71"/>
      <c r="X672" s="35"/>
      <c r="Y672" s="35"/>
      <c r="Z672" s="35"/>
      <c r="AA672" s="35"/>
      <c r="AB672" s="35"/>
      <c r="AC672" s="35"/>
      <c r="AD672" s="35"/>
      <c r="AE672" s="35"/>
      <c r="AF672" s="35"/>
      <c r="AG672" s="35"/>
      <c r="AH672" s="35"/>
      <c r="AI672" s="35"/>
      <c r="AJ672" s="35"/>
      <c r="AK672" s="35"/>
      <c r="AL672" s="35"/>
      <c r="AM672" s="35"/>
      <c r="AN672" s="35"/>
      <c r="AO672" s="35"/>
      <c r="AP672" s="35"/>
      <c r="AQ672" s="35"/>
      <c r="AR672" s="35"/>
      <c r="AS672" s="35"/>
      <c r="AT672" s="35"/>
      <c r="AU672" s="35"/>
      <c r="AV672" s="35"/>
      <c r="AW672" s="35"/>
      <c r="AX672" s="35"/>
      <c r="AY672" s="35"/>
      <c r="AZ672" s="35"/>
      <c r="BA672" s="35"/>
      <c r="BB672" s="35"/>
      <c r="BC672" s="35"/>
      <c r="BD672" s="35"/>
      <c r="BE672" s="35"/>
      <c r="BF672" s="35"/>
      <c r="BG672" s="35"/>
      <c r="BH672" s="35"/>
      <c r="BI672" s="35"/>
      <c r="BJ672" s="35"/>
      <c r="BK672" s="35"/>
      <c r="BL672" s="35"/>
      <c r="BM672" s="35"/>
      <c r="BN672" s="35"/>
      <c r="BO672" s="35"/>
      <c r="BP672" s="35"/>
      <c r="BQ672" s="35"/>
    </row>
    <row r="673" spans="2:69" ht="15.75" customHeight="1">
      <c r="B673" s="35"/>
      <c r="C673" s="35"/>
      <c r="D673" s="35"/>
      <c r="E673" s="35"/>
      <c r="F673" s="35"/>
      <c r="G673" s="35"/>
      <c r="H673" s="35"/>
      <c r="I673" s="35"/>
      <c r="J673" s="35"/>
      <c r="K673" s="66"/>
      <c r="L673" s="35"/>
      <c r="M673" s="35"/>
      <c r="N673" s="35"/>
      <c r="O673" s="35"/>
      <c r="P673" s="35"/>
      <c r="Q673" s="35"/>
      <c r="R673" s="35"/>
      <c r="S673" s="71"/>
      <c r="T673" s="71"/>
      <c r="U673" s="71"/>
      <c r="V673" s="71"/>
      <c r="W673" s="71"/>
      <c r="X673" s="35"/>
      <c r="Y673" s="35"/>
      <c r="Z673" s="35"/>
      <c r="AA673" s="35"/>
      <c r="AB673" s="35"/>
      <c r="AC673" s="35"/>
      <c r="AD673" s="35"/>
      <c r="AE673" s="35"/>
      <c r="AF673" s="35"/>
      <c r="AG673" s="35"/>
      <c r="AH673" s="35"/>
      <c r="AI673" s="35"/>
      <c r="AJ673" s="35"/>
      <c r="AK673" s="35"/>
      <c r="AL673" s="35"/>
      <c r="AM673" s="35"/>
      <c r="AN673" s="35"/>
      <c r="AO673" s="35"/>
      <c r="AP673" s="35"/>
      <c r="AQ673" s="35"/>
      <c r="AR673" s="35"/>
      <c r="AS673" s="35"/>
      <c r="AT673" s="35"/>
      <c r="AU673" s="35"/>
      <c r="AV673" s="35"/>
      <c r="AW673" s="35"/>
      <c r="AX673" s="35"/>
      <c r="AY673" s="35"/>
      <c r="AZ673" s="35"/>
      <c r="BA673" s="35"/>
      <c r="BB673" s="35"/>
      <c r="BC673" s="35"/>
      <c r="BD673" s="35"/>
      <c r="BE673" s="35"/>
      <c r="BF673" s="35"/>
      <c r="BG673" s="35"/>
      <c r="BH673" s="35"/>
      <c r="BI673" s="35"/>
      <c r="BJ673" s="35"/>
      <c r="BK673" s="35"/>
      <c r="BL673" s="35"/>
      <c r="BM673" s="35"/>
      <c r="BN673" s="35"/>
      <c r="BO673" s="35"/>
      <c r="BP673" s="35"/>
      <c r="BQ673" s="35"/>
    </row>
    <row r="674" spans="2:69" ht="15.75" customHeight="1">
      <c r="B674" s="35"/>
      <c r="C674" s="35"/>
      <c r="D674" s="35"/>
      <c r="E674" s="35"/>
      <c r="F674" s="35"/>
      <c r="G674" s="35"/>
      <c r="H674" s="35"/>
      <c r="I674" s="35"/>
      <c r="J674" s="35"/>
      <c r="K674" s="66"/>
      <c r="L674" s="35"/>
      <c r="M674" s="35"/>
      <c r="N674" s="35"/>
      <c r="O674" s="35"/>
      <c r="P674" s="35"/>
      <c r="Q674" s="35"/>
      <c r="R674" s="35"/>
      <c r="S674" s="71"/>
      <c r="T674" s="71"/>
      <c r="U674" s="71"/>
      <c r="V674" s="71"/>
      <c r="W674" s="71"/>
      <c r="X674" s="35"/>
      <c r="Y674" s="35"/>
      <c r="Z674" s="35"/>
      <c r="AA674" s="35"/>
      <c r="AB674" s="35"/>
      <c r="AC674" s="35"/>
      <c r="AD674" s="35"/>
      <c r="AE674" s="35"/>
      <c r="AF674" s="35"/>
      <c r="AG674" s="35"/>
      <c r="AH674" s="35"/>
      <c r="AI674" s="35"/>
      <c r="AJ674" s="35"/>
      <c r="AK674" s="35"/>
      <c r="AL674" s="35"/>
      <c r="AM674" s="35"/>
      <c r="AN674" s="35"/>
      <c r="AO674" s="35"/>
      <c r="AP674" s="35"/>
      <c r="AQ674" s="35"/>
      <c r="AR674" s="35"/>
      <c r="AS674" s="35"/>
      <c r="AT674" s="35"/>
      <c r="AU674" s="35"/>
      <c r="AV674" s="35"/>
      <c r="AW674" s="35"/>
      <c r="AX674" s="35"/>
      <c r="AY674" s="35"/>
      <c r="AZ674" s="35"/>
      <c r="BA674" s="35"/>
      <c r="BB674" s="35"/>
      <c r="BC674" s="35"/>
      <c r="BD674" s="35"/>
      <c r="BE674" s="35"/>
      <c r="BF674" s="35"/>
      <c r="BG674" s="35"/>
      <c r="BH674" s="35"/>
      <c r="BI674" s="35"/>
      <c r="BJ674" s="35"/>
      <c r="BK674" s="35"/>
      <c r="BL674" s="35"/>
      <c r="BM674" s="35"/>
      <c r="BN674" s="35"/>
      <c r="BO674" s="35"/>
      <c r="BP674" s="35"/>
      <c r="BQ674" s="35"/>
    </row>
    <row r="675" spans="2:69" ht="15.75" customHeight="1">
      <c r="B675" s="35"/>
      <c r="C675" s="35"/>
      <c r="D675" s="35"/>
      <c r="E675" s="35"/>
      <c r="F675" s="35"/>
      <c r="G675" s="35"/>
      <c r="H675" s="35"/>
      <c r="I675" s="35"/>
      <c r="J675" s="35"/>
      <c r="K675" s="66"/>
      <c r="L675" s="35"/>
      <c r="M675" s="35"/>
      <c r="N675" s="35"/>
      <c r="O675" s="35"/>
      <c r="P675" s="35"/>
      <c r="Q675" s="35"/>
      <c r="R675" s="35"/>
      <c r="S675" s="71"/>
      <c r="T675" s="71"/>
      <c r="U675" s="71"/>
      <c r="V675" s="71"/>
      <c r="W675" s="71"/>
      <c r="X675" s="35"/>
      <c r="Y675" s="35"/>
      <c r="Z675" s="35"/>
      <c r="AA675" s="35"/>
      <c r="AB675" s="35"/>
      <c r="AC675" s="35"/>
      <c r="AD675" s="35"/>
      <c r="AE675" s="35"/>
      <c r="AF675" s="35"/>
      <c r="AG675" s="35"/>
      <c r="AH675" s="35"/>
      <c r="AI675" s="35"/>
      <c r="AJ675" s="35"/>
      <c r="AK675" s="35"/>
      <c r="AL675" s="35"/>
      <c r="AM675" s="35"/>
      <c r="AN675" s="35"/>
      <c r="AO675" s="35"/>
      <c r="AP675" s="35"/>
      <c r="AQ675" s="35"/>
      <c r="AR675" s="35"/>
      <c r="AS675" s="35"/>
      <c r="AT675" s="35"/>
      <c r="AU675" s="35"/>
      <c r="AV675" s="35"/>
      <c r="AW675" s="35"/>
      <c r="AX675" s="35"/>
      <c r="AY675" s="35"/>
      <c r="AZ675" s="35"/>
      <c r="BA675" s="35"/>
      <c r="BB675" s="35"/>
      <c r="BC675" s="35"/>
      <c r="BD675" s="35"/>
      <c r="BE675" s="35"/>
      <c r="BF675" s="35"/>
      <c r="BG675" s="35"/>
      <c r="BH675" s="35"/>
      <c r="BI675" s="35"/>
      <c r="BJ675" s="35"/>
      <c r="BK675" s="35"/>
      <c r="BL675" s="35"/>
      <c r="BM675" s="35"/>
      <c r="BN675" s="35"/>
      <c r="BO675" s="35"/>
      <c r="BP675" s="35"/>
      <c r="BQ675" s="35"/>
    </row>
    <row r="676" spans="2:69" ht="15.75" customHeight="1">
      <c r="B676" s="35"/>
      <c r="C676" s="35"/>
      <c r="D676" s="35"/>
      <c r="E676" s="35"/>
      <c r="F676" s="35"/>
      <c r="G676" s="35"/>
      <c r="H676" s="35"/>
      <c r="I676" s="35"/>
      <c r="J676" s="35"/>
      <c r="K676" s="66"/>
      <c r="L676" s="35"/>
      <c r="M676" s="35"/>
      <c r="N676" s="35"/>
      <c r="O676" s="35"/>
      <c r="P676" s="35"/>
      <c r="Q676" s="35"/>
      <c r="R676" s="35"/>
      <c r="S676" s="71"/>
      <c r="T676" s="71"/>
      <c r="U676" s="71"/>
      <c r="V676" s="71"/>
      <c r="W676" s="71"/>
      <c r="X676" s="35"/>
      <c r="Y676" s="35"/>
      <c r="Z676" s="35"/>
      <c r="AA676" s="35"/>
      <c r="AB676" s="35"/>
      <c r="AC676" s="35"/>
      <c r="AD676" s="35"/>
      <c r="AE676" s="35"/>
      <c r="AF676" s="35"/>
      <c r="AG676" s="35"/>
      <c r="AH676" s="35"/>
      <c r="AI676" s="35"/>
      <c r="AJ676" s="35"/>
      <c r="AK676" s="35"/>
      <c r="AL676" s="35"/>
      <c r="AM676" s="35"/>
      <c r="AN676" s="35"/>
      <c r="AO676" s="35"/>
      <c r="AP676" s="35"/>
      <c r="AQ676" s="35"/>
      <c r="AR676" s="35"/>
      <c r="AS676" s="35"/>
      <c r="AT676" s="35"/>
      <c r="AU676" s="35"/>
      <c r="AV676" s="35"/>
      <c r="AW676" s="35"/>
      <c r="AX676" s="35"/>
      <c r="AY676" s="35"/>
      <c r="AZ676" s="35"/>
      <c r="BA676" s="35"/>
      <c r="BB676" s="35"/>
      <c r="BC676" s="35"/>
      <c r="BD676" s="35"/>
      <c r="BE676" s="35"/>
      <c r="BF676" s="35"/>
      <c r="BG676" s="35"/>
      <c r="BH676" s="35"/>
      <c r="BI676" s="35"/>
      <c r="BJ676" s="35"/>
      <c r="BK676" s="35"/>
      <c r="BL676" s="35"/>
      <c r="BM676" s="35"/>
      <c r="BN676" s="35"/>
      <c r="BO676" s="35"/>
      <c r="BP676" s="35"/>
      <c r="BQ676" s="35"/>
    </row>
    <row r="677" spans="2:69" ht="15.75" customHeight="1">
      <c r="B677" s="35"/>
      <c r="C677" s="35"/>
      <c r="D677" s="35"/>
      <c r="E677" s="35"/>
      <c r="F677" s="35"/>
      <c r="G677" s="35"/>
      <c r="H677" s="35"/>
      <c r="I677" s="35"/>
      <c r="J677" s="35"/>
      <c r="K677" s="66"/>
      <c r="L677" s="35"/>
      <c r="M677" s="35"/>
      <c r="N677" s="35"/>
      <c r="O677" s="35"/>
      <c r="P677" s="35"/>
      <c r="Q677" s="35"/>
      <c r="R677" s="35"/>
      <c r="S677" s="71"/>
      <c r="T677" s="71"/>
      <c r="U677" s="71"/>
      <c r="V677" s="71"/>
      <c r="W677" s="71"/>
      <c r="X677" s="35"/>
      <c r="Y677" s="35"/>
      <c r="Z677" s="35"/>
      <c r="AA677" s="35"/>
      <c r="AB677" s="35"/>
      <c r="AC677" s="35"/>
      <c r="AD677" s="35"/>
      <c r="AE677" s="35"/>
      <c r="AF677" s="35"/>
      <c r="AG677" s="35"/>
      <c r="AH677" s="35"/>
      <c r="AI677" s="35"/>
      <c r="AJ677" s="35"/>
      <c r="AK677" s="35"/>
      <c r="AL677" s="35"/>
      <c r="AM677" s="35"/>
      <c r="AN677" s="35"/>
      <c r="AO677" s="35"/>
      <c r="AP677" s="35"/>
      <c r="AQ677" s="35"/>
      <c r="AR677" s="35"/>
      <c r="AS677" s="35"/>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row>
    <row r="678" spans="2:69" ht="15.75" customHeight="1">
      <c r="B678" s="35"/>
      <c r="C678" s="35"/>
      <c r="D678" s="35"/>
      <c r="E678" s="35"/>
      <c r="F678" s="35"/>
      <c r="G678" s="35"/>
      <c r="H678" s="35"/>
      <c r="I678" s="35"/>
      <c r="J678" s="35"/>
      <c r="K678" s="66"/>
      <c r="L678" s="35"/>
      <c r="M678" s="35"/>
      <c r="N678" s="35"/>
      <c r="O678" s="35"/>
      <c r="P678" s="35"/>
      <c r="Q678" s="35"/>
      <c r="R678" s="35"/>
      <c r="S678" s="71"/>
      <c r="T678" s="71"/>
      <c r="U678" s="71"/>
      <c r="V678" s="71"/>
      <c r="W678" s="71"/>
      <c r="X678" s="35"/>
      <c r="Y678" s="35"/>
      <c r="Z678" s="35"/>
      <c r="AA678" s="35"/>
      <c r="AB678" s="35"/>
      <c r="AC678" s="35"/>
      <c r="AD678" s="35"/>
      <c r="AE678" s="35"/>
      <c r="AF678" s="35"/>
      <c r="AG678" s="35"/>
      <c r="AH678" s="35"/>
      <c r="AI678" s="35"/>
      <c r="AJ678" s="35"/>
      <c r="AK678" s="35"/>
      <c r="AL678" s="35"/>
      <c r="AM678" s="35"/>
      <c r="AN678" s="35"/>
      <c r="AO678" s="35"/>
      <c r="AP678" s="35"/>
      <c r="AQ678" s="35"/>
      <c r="AR678" s="35"/>
      <c r="AS678" s="35"/>
      <c r="AT678" s="35"/>
      <c r="AU678" s="35"/>
      <c r="AV678" s="35"/>
      <c r="AW678" s="35"/>
      <c r="AX678" s="35"/>
      <c r="AY678" s="35"/>
      <c r="AZ678" s="35"/>
      <c r="BA678" s="35"/>
      <c r="BB678" s="35"/>
      <c r="BC678" s="35"/>
      <c r="BD678" s="35"/>
      <c r="BE678" s="35"/>
      <c r="BF678" s="35"/>
      <c r="BG678" s="35"/>
      <c r="BH678" s="35"/>
      <c r="BI678" s="35"/>
      <c r="BJ678" s="35"/>
      <c r="BK678" s="35"/>
      <c r="BL678" s="35"/>
      <c r="BM678" s="35"/>
      <c r="BN678" s="35"/>
      <c r="BO678" s="35"/>
      <c r="BP678" s="35"/>
      <c r="BQ678" s="35"/>
    </row>
    <row r="679" spans="2:69" ht="15.75" customHeight="1">
      <c r="B679" s="35"/>
      <c r="C679" s="35"/>
      <c r="D679" s="35"/>
      <c r="E679" s="35"/>
      <c r="F679" s="35"/>
      <c r="G679" s="35"/>
      <c r="H679" s="35"/>
      <c r="I679" s="35"/>
      <c r="J679" s="35"/>
      <c r="K679" s="66"/>
      <c r="L679" s="35"/>
      <c r="M679" s="35"/>
      <c r="N679" s="35"/>
      <c r="O679" s="35"/>
      <c r="P679" s="35"/>
      <c r="Q679" s="35"/>
      <c r="R679" s="35"/>
      <c r="S679" s="71"/>
      <c r="T679" s="71"/>
      <c r="U679" s="71"/>
      <c r="V679" s="71"/>
      <c r="W679" s="71"/>
      <c r="X679" s="35"/>
      <c r="Y679" s="35"/>
      <c r="Z679" s="35"/>
      <c r="AA679" s="35"/>
      <c r="AB679" s="35"/>
      <c r="AC679" s="35"/>
      <c r="AD679" s="35"/>
      <c r="AE679" s="35"/>
      <c r="AF679" s="35"/>
      <c r="AG679" s="35"/>
      <c r="AH679" s="35"/>
      <c r="AI679" s="35"/>
      <c r="AJ679" s="35"/>
      <c r="AK679" s="35"/>
      <c r="AL679" s="35"/>
      <c r="AM679" s="35"/>
      <c r="AN679" s="35"/>
      <c r="AO679" s="35"/>
      <c r="AP679" s="35"/>
      <c r="AQ679" s="35"/>
      <c r="AR679" s="35"/>
      <c r="AS679" s="35"/>
      <c r="AT679" s="35"/>
      <c r="AU679" s="35"/>
      <c r="AV679" s="35"/>
      <c r="AW679" s="35"/>
      <c r="AX679" s="35"/>
      <c r="AY679" s="35"/>
      <c r="AZ679" s="35"/>
      <c r="BA679" s="35"/>
      <c r="BB679" s="35"/>
      <c r="BC679" s="35"/>
      <c r="BD679" s="35"/>
      <c r="BE679" s="35"/>
      <c r="BF679" s="35"/>
      <c r="BG679" s="35"/>
      <c r="BH679" s="35"/>
      <c r="BI679" s="35"/>
      <c r="BJ679" s="35"/>
      <c r="BK679" s="35"/>
      <c r="BL679" s="35"/>
      <c r="BM679" s="35"/>
      <c r="BN679" s="35"/>
      <c r="BO679" s="35"/>
      <c r="BP679" s="35"/>
      <c r="BQ679" s="35"/>
    </row>
    <row r="680" spans="2:69" ht="15.75" customHeight="1">
      <c r="B680" s="35"/>
      <c r="C680" s="35"/>
      <c r="D680" s="35"/>
      <c r="E680" s="35"/>
      <c r="F680" s="35"/>
      <c r="G680" s="35"/>
      <c r="H680" s="35"/>
      <c r="I680" s="35"/>
      <c r="J680" s="35"/>
      <c r="K680" s="66"/>
      <c r="L680" s="35"/>
      <c r="M680" s="35"/>
      <c r="N680" s="35"/>
      <c r="O680" s="35"/>
      <c r="P680" s="35"/>
      <c r="Q680" s="35"/>
      <c r="R680" s="35"/>
      <c r="S680" s="71"/>
      <c r="T680" s="71"/>
      <c r="U680" s="71"/>
      <c r="V680" s="71"/>
      <c r="W680" s="71"/>
      <c r="X680" s="35"/>
      <c r="Y680" s="35"/>
      <c r="Z680" s="35"/>
      <c r="AA680" s="35"/>
      <c r="AB680" s="35"/>
      <c r="AC680" s="35"/>
      <c r="AD680" s="35"/>
      <c r="AE680" s="35"/>
      <c r="AF680" s="35"/>
      <c r="AG680" s="35"/>
      <c r="AH680" s="35"/>
      <c r="AI680" s="35"/>
      <c r="AJ680" s="35"/>
      <c r="AK680" s="35"/>
      <c r="AL680" s="35"/>
      <c r="AM680" s="35"/>
      <c r="AN680" s="35"/>
      <c r="AO680" s="35"/>
      <c r="AP680" s="35"/>
      <c r="AQ680" s="35"/>
      <c r="AR680" s="35"/>
      <c r="AS680" s="35"/>
      <c r="AT680" s="35"/>
      <c r="AU680" s="35"/>
      <c r="AV680" s="35"/>
      <c r="AW680" s="35"/>
      <c r="AX680" s="35"/>
      <c r="AY680" s="35"/>
      <c r="AZ680" s="35"/>
      <c r="BA680" s="35"/>
      <c r="BB680" s="35"/>
      <c r="BC680" s="35"/>
      <c r="BD680" s="35"/>
      <c r="BE680" s="35"/>
      <c r="BF680" s="35"/>
      <c r="BG680" s="35"/>
      <c r="BH680" s="35"/>
      <c r="BI680" s="35"/>
      <c r="BJ680" s="35"/>
      <c r="BK680" s="35"/>
      <c r="BL680" s="35"/>
      <c r="BM680" s="35"/>
      <c r="BN680" s="35"/>
      <c r="BO680" s="35"/>
      <c r="BP680" s="35"/>
      <c r="BQ680" s="35"/>
    </row>
    <row r="681" spans="2:69" ht="15.75" customHeight="1">
      <c r="B681" s="35"/>
      <c r="C681" s="35"/>
      <c r="D681" s="35"/>
      <c r="E681" s="35"/>
      <c r="F681" s="35"/>
      <c r="G681" s="35"/>
      <c r="H681" s="35"/>
      <c r="I681" s="35"/>
      <c r="J681" s="35"/>
      <c r="K681" s="66"/>
      <c r="L681" s="35"/>
      <c r="M681" s="35"/>
      <c r="N681" s="35"/>
      <c r="O681" s="35"/>
      <c r="P681" s="35"/>
      <c r="Q681" s="35"/>
      <c r="R681" s="35"/>
      <c r="S681" s="71"/>
      <c r="T681" s="71"/>
      <c r="U681" s="71"/>
      <c r="V681" s="71"/>
      <c r="W681" s="71"/>
      <c r="X681" s="35"/>
      <c r="Y681" s="35"/>
      <c r="Z681" s="35"/>
      <c r="AA681" s="35"/>
      <c r="AB681" s="35"/>
      <c r="AC681" s="35"/>
      <c r="AD681" s="35"/>
      <c r="AE681" s="35"/>
      <c r="AF681" s="35"/>
      <c r="AG681" s="35"/>
      <c r="AH681" s="35"/>
      <c r="AI681" s="35"/>
      <c r="AJ681" s="35"/>
      <c r="AK681" s="35"/>
      <c r="AL681" s="35"/>
      <c r="AM681" s="35"/>
      <c r="AN681" s="35"/>
      <c r="AO681" s="35"/>
      <c r="AP681" s="35"/>
      <c r="AQ681" s="35"/>
      <c r="AR681" s="35"/>
      <c r="AS681" s="35"/>
      <c r="AT681" s="35"/>
      <c r="AU681" s="35"/>
      <c r="AV681" s="35"/>
      <c r="AW681" s="35"/>
      <c r="AX681" s="35"/>
      <c r="AY681" s="35"/>
      <c r="AZ681" s="35"/>
      <c r="BA681" s="35"/>
      <c r="BB681" s="35"/>
      <c r="BC681" s="35"/>
      <c r="BD681" s="35"/>
      <c r="BE681" s="35"/>
      <c r="BF681" s="35"/>
      <c r="BG681" s="35"/>
      <c r="BH681" s="35"/>
      <c r="BI681" s="35"/>
      <c r="BJ681" s="35"/>
      <c r="BK681" s="35"/>
      <c r="BL681" s="35"/>
      <c r="BM681" s="35"/>
      <c r="BN681" s="35"/>
      <c r="BO681" s="35"/>
      <c r="BP681" s="35"/>
      <c r="BQ681" s="35"/>
    </row>
    <row r="682" spans="2:69" ht="15.75" customHeight="1">
      <c r="B682" s="35"/>
      <c r="C682" s="35"/>
      <c r="D682" s="35"/>
      <c r="E682" s="35"/>
      <c r="F682" s="35"/>
      <c r="G682" s="35"/>
      <c r="H682" s="35"/>
      <c r="I682" s="35"/>
      <c r="J682" s="35"/>
      <c r="K682" s="66"/>
      <c r="L682" s="35"/>
      <c r="M682" s="35"/>
      <c r="N682" s="35"/>
      <c r="O682" s="35"/>
      <c r="P682" s="35"/>
      <c r="Q682" s="35"/>
      <c r="R682" s="35"/>
      <c r="S682" s="71"/>
      <c r="T682" s="71"/>
      <c r="U682" s="71"/>
      <c r="V682" s="71"/>
      <c r="W682" s="71"/>
      <c r="X682" s="35"/>
      <c r="Y682" s="35"/>
      <c r="Z682" s="35"/>
      <c r="AA682" s="35"/>
      <c r="AB682" s="35"/>
      <c r="AC682" s="35"/>
      <c r="AD682" s="35"/>
      <c r="AE682" s="35"/>
      <c r="AF682" s="35"/>
      <c r="AG682" s="35"/>
      <c r="AH682" s="35"/>
      <c r="AI682" s="35"/>
      <c r="AJ682" s="35"/>
      <c r="AK682" s="35"/>
      <c r="AL682" s="35"/>
      <c r="AM682" s="35"/>
      <c r="AN682" s="35"/>
      <c r="AO682" s="35"/>
      <c r="AP682" s="35"/>
      <c r="AQ682" s="35"/>
      <c r="AR682" s="35"/>
      <c r="AS682" s="35"/>
      <c r="AT682" s="35"/>
      <c r="AU682" s="35"/>
      <c r="AV682" s="35"/>
      <c r="AW682" s="35"/>
      <c r="AX682" s="35"/>
      <c r="AY682" s="35"/>
      <c r="AZ682" s="35"/>
      <c r="BA682" s="35"/>
      <c r="BB682" s="35"/>
      <c r="BC682" s="35"/>
      <c r="BD682" s="35"/>
      <c r="BE682" s="35"/>
      <c r="BF682" s="35"/>
      <c r="BG682" s="35"/>
      <c r="BH682" s="35"/>
      <c r="BI682" s="35"/>
      <c r="BJ682" s="35"/>
      <c r="BK682" s="35"/>
      <c r="BL682" s="35"/>
      <c r="BM682" s="35"/>
      <c r="BN682" s="35"/>
      <c r="BO682" s="35"/>
      <c r="BP682" s="35"/>
      <c r="BQ682" s="35"/>
    </row>
    <row r="683" spans="2:69" ht="15.75" customHeight="1">
      <c r="B683" s="35"/>
      <c r="C683" s="35"/>
      <c r="D683" s="35"/>
      <c r="E683" s="35"/>
      <c r="F683" s="35"/>
      <c r="G683" s="35"/>
      <c r="H683" s="35"/>
      <c r="I683" s="35"/>
      <c r="J683" s="35"/>
      <c r="K683" s="66"/>
      <c r="L683" s="35"/>
      <c r="M683" s="35"/>
      <c r="N683" s="35"/>
      <c r="O683" s="35"/>
      <c r="P683" s="35"/>
      <c r="Q683" s="35"/>
      <c r="R683" s="35"/>
      <c r="S683" s="71"/>
      <c r="T683" s="71"/>
      <c r="U683" s="71"/>
      <c r="V683" s="71"/>
      <c r="W683" s="71"/>
      <c r="X683" s="35"/>
      <c r="Y683" s="35"/>
      <c r="Z683" s="35"/>
      <c r="AA683" s="35"/>
      <c r="AB683" s="35"/>
      <c r="AC683" s="35"/>
      <c r="AD683" s="35"/>
      <c r="AE683" s="35"/>
      <c r="AF683" s="35"/>
      <c r="AG683" s="35"/>
      <c r="AH683" s="35"/>
      <c r="AI683" s="35"/>
      <c r="AJ683" s="35"/>
      <c r="AK683" s="35"/>
      <c r="AL683" s="35"/>
      <c r="AM683" s="35"/>
      <c r="AN683" s="35"/>
      <c r="AO683" s="35"/>
      <c r="AP683" s="35"/>
      <c r="AQ683" s="35"/>
      <c r="AR683" s="35"/>
      <c r="AS683" s="35"/>
      <c r="AT683" s="35"/>
      <c r="AU683" s="35"/>
      <c r="AV683" s="35"/>
      <c r="AW683" s="35"/>
      <c r="AX683" s="35"/>
      <c r="AY683" s="35"/>
      <c r="AZ683" s="35"/>
      <c r="BA683" s="35"/>
      <c r="BB683" s="35"/>
      <c r="BC683" s="35"/>
      <c r="BD683" s="35"/>
      <c r="BE683" s="35"/>
      <c r="BF683" s="35"/>
      <c r="BG683" s="35"/>
      <c r="BH683" s="35"/>
      <c r="BI683" s="35"/>
      <c r="BJ683" s="35"/>
      <c r="BK683" s="35"/>
      <c r="BL683" s="35"/>
      <c r="BM683" s="35"/>
      <c r="BN683" s="35"/>
      <c r="BO683" s="35"/>
      <c r="BP683" s="35"/>
      <c r="BQ683" s="35"/>
    </row>
    <row r="684" spans="2:69" ht="15.75" customHeight="1">
      <c r="B684" s="35"/>
      <c r="C684" s="35"/>
      <c r="D684" s="35"/>
      <c r="E684" s="35"/>
      <c r="F684" s="35"/>
      <c r="G684" s="35"/>
      <c r="H684" s="35"/>
      <c r="I684" s="35"/>
      <c r="J684" s="35"/>
      <c r="K684" s="66"/>
      <c r="L684" s="35"/>
      <c r="M684" s="35"/>
      <c r="N684" s="35"/>
      <c r="O684" s="35"/>
      <c r="P684" s="35"/>
      <c r="Q684" s="35"/>
      <c r="R684" s="35"/>
      <c r="S684" s="71"/>
      <c r="T684" s="71"/>
      <c r="U684" s="71"/>
      <c r="V684" s="71"/>
      <c r="W684" s="71"/>
      <c r="X684" s="35"/>
      <c r="Y684" s="35"/>
      <c r="Z684" s="35"/>
      <c r="AA684" s="35"/>
      <c r="AB684" s="35"/>
      <c r="AC684" s="35"/>
      <c r="AD684" s="35"/>
      <c r="AE684" s="35"/>
      <c r="AF684" s="35"/>
      <c r="AG684" s="35"/>
      <c r="AH684" s="35"/>
      <c r="AI684" s="35"/>
      <c r="AJ684" s="35"/>
      <c r="AK684" s="35"/>
      <c r="AL684" s="35"/>
      <c r="AM684" s="35"/>
      <c r="AN684" s="35"/>
      <c r="AO684" s="35"/>
      <c r="AP684" s="35"/>
      <c r="AQ684" s="35"/>
      <c r="AR684" s="35"/>
      <c r="AS684" s="35"/>
      <c r="AT684" s="35"/>
      <c r="AU684" s="35"/>
      <c r="AV684" s="35"/>
      <c r="AW684" s="35"/>
      <c r="AX684" s="35"/>
      <c r="AY684" s="35"/>
      <c r="AZ684" s="35"/>
      <c r="BA684" s="35"/>
      <c r="BB684" s="35"/>
      <c r="BC684" s="35"/>
      <c r="BD684" s="35"/>
      <c r="BE684" s="35"/>
      <c r="BF684" s="35"/>
      <c r="BG684" s="35"/>
      <c r="BH684" s="35"/>
      <c r="BI684" s="35"/>
      <c r="BJ684" s="35"/>
      <c r="BK684" s="35"/>
      <c r="BL684" s="35"/>
      <c r="BM684" s="35"/>
      <c r="BN684" s="35"/>
      <c r="BO684" s="35"/>
      <c r="BP684" s="35"/>
      <c r="BQ684" s="35"/>
    </row>
    <row r="685" spans="2:69" ht="15.75" customHeight="1">
      <c r="B685" s="35"/>
      <c r="C685" s="35"/>
      <c r="D685" s="35"/>
      <c r="E685" s="35"/>
      <c r="F685" s="35"/>
      <c r="G685" s="35"/>
      <c r="H685" s="35"/>
      <c r="I685" s="35"/>
      <c r="J685" s="35"/>
      <c r="K685" s="66"/>
      <c r="L685" s="35"/>
      <c r="M685" s="35"/>
      <c r="N685" s="35"/>
      <c r="O685" s="35"/>
      <c r="P685" s="35"/>
      <c r="Q685" s="35"/>
      <c r="R685" s="35"/>
      <c r="S685" s="71"/>
      <c r="T685" s="71"/>
      <c r="U685" s="71"/>
      <c r="V685" s="71"/>
      <c r="W685" s="71"/>
      <c r="X685" s="35"/>
      <c r="Y685" s="35"/>
      <c r="Z685" s="35"/>
      <c r="AA685" s="35"/>
      <c r="AB685" s="35"/>
      <c r="AC685" s="35"/>
      <c r="AD685" s="35"/>
      <c r="AE685" s="35"/>
      <c r="AF685" s="35"/>
      <c r="AG685" s="35"/>
      <c r="AH685" s="35"/>
      <c r="AI685" s="35"/>
      <c r="AJ685" s="35"/>
      <c r="AK685" s="35"/>
      <c r="AL685" s="35"/>
      <c r="AM685" s="35"/>
      <c r="AN685" s="35"/>
      <c r="AO685" s="35"/>
      <c r="AP685" s="35"/>
      <c r="AQ685" s="35"/>
      <c r="AR685" s="35"/>
      <c r="AS685" s="35"/>
      <c r="AT685" s="35"/>
      <c r="AU685" s="35"/>
      <c r="AV685" s="35"/>
      <c r="AW685" s="35"/>
      <c r="AX685" s="35"/>
      <c r="AY685" s="35"/>
      <c r="AZ685" s="35"/>
      <c r="BA685" s="35"/>
      <c r="BB685" s="35"/>
      <c r="BC685" s="35"/>
      <c r="BD685" s="35"/>
      <c r="BE685" s="35"/>
      <c r="BF685" s="35"/>
      <c r="BG685" s="35"/>
      <c r="BH685" s="35"/>
      <c r="BI685" s="35"/>
      <c r="BJ685" s="35"/>
      <c r="BK685" s="35"/>
      <c r="BL685" s="35"/>
      <c r="BM685" s="35"/>
      <c r="BN685" s="35"/>
      <c r="BO685" s="35"/>
      <c r="BP685" s="35"/>
      <c r="BQ685" s="35"/>
    </row>
    <row r="686" spans="2:69" ht="15.75" customHeight="1">
      <c r="B686" s="35"/>
      <c r="C686" s="35"/>
      <c r="D686" s="35"/>
      <c r="E686" s="35"/>
      <c r="F686" s="35"/>
      <c r="G686" s="35"/>
      <c r="H686" s="35"/>
      <c r="I686" s="35"/>
      <c r="J686" s="35"/>
      <c r="K686" s="66"/>
      <c r="L686" s="35"/>
      <c r="M686" s="35"/>
      <c r="N686" s="35"/>
      <c r="O686" s="35"/>
      <c r="P686" s="35"/>
      <c r="Q686" s="35"/>
      <c r="R686" s="35"/>
      <c r="S686" s="71"/>
      <c r="T686" s="71"/>
      <c r="U686" s="71"/>
      <c r="V686" s="71"/>
      <c r="W686" s="71"/>
      <c r="X686" s="35"/>
      <c r="Y686" s="35"/>
      <c r="Z686" s="35"/>
      <c r="AA686" s="35"/>
      <c r="AB686" s="35"/>
      <c r="AC686" s="35"/>
      <c r="AD686" s="35"/>
      <c r="AE686" s="35"/>
      <c r="AF686" s="35"/>
      <c r="AG686" s="35"/>
      <c r="AH686" s="35"/>
      <c r="AI686" s="35"/>
      <c r="AJ686" s="35"/>
      <c r="AK686" s="35"/>
      <c r="AL686" s="35"/>
      <c r="AM686" s="35"/>
      <c r="AN686" s="35"/>
      <c r="AO686" s="35"/>
      <c r="AP686" s="35"/>
      <c r="AQ686" s="35"/>
      <c r="AR686" s="35"/>
      <c r="AS686" s="35"/>
      <c r="AT686" s="35"/>
      <c r="AU686" s="35"/>
      <c r="AV686" s="35"/>
      <c r="AW686" s="35"/>
      <c r="AX686" s="35"/>
      <c r="AY686" s="35"/>
      <c r="AZ686" s="35"/>
      <c r="BA686" s="35"/>
      <c r="BB686" s="35"/>
      <c r="BC686" s="35"/>
      <c r="BD686" s="35"/>
      <c r="BE686" s="35"/>
      <c r="BF686" s="35"/>
      <c r="BG686" s="35"/>
      <c r="BH686" s="35"/>
      <c r="BI686" s="35"/>
      <c r="BJ686" s="35"/>
      <c r="BK686" s="35"/>
      <c r="BL686" s="35"/>
      <c r="BM686" s="35"/>
      <c r="BN686" s="35"/>
      <c r="BO686" s="35"/>
      <c r="BP686" s="35"/>
      <c r="BQ686" s="35"/>
    </row>
    <row r="687" spans="2:69" ht="15.75" customHeight="1">
      <c r="B687" s="35"/>
      <c r="C687" s="35"/>
      <c r="D687" s="35"/>
      <c r="E687" s="35"/>
      <c r="F687" s="35"/>
      <c r="G687" s="35"/>
      <c r="H687" s="35"/>
      <c r="I687" s="35"/>
      <c r="J687" s="35"/>
      <c r="K687" s="66"/>
      <c r="L687" s="35"/>
      <c r="M687" s="35"/>
      <c r="N687" s="35"/>
      <c r="O687" s="35"/>
      <c r="P687" s="35"/>
      <c r="Q687" s="35"/>
      <c r="R687" s="35"/>
      <c r="S687" s="71"/>
      <c r="T687" s="71"/>
      <c r="U687" s="71"/>
      <c r="V687" s="71"/>
      <c r="W687" s="71"/>
      <c r="X687" s="35"/>
      <c r="Y687" s="35"/>
      <c r="Z687" s="35"/>
      <c r="AA687" s="35"/>
      <c r="AB687" s="35"/>
      <c r="AC687" s="35"/>
      <c r="AD687" s="35"/>
      <c r="AE687" s="35"/>
      <c r="AF687" s="35"/>
      <c r="AG687" s="35"/>
      <c r="AH687" s="35"/>
      <c r="AI687" s="35"/>
      <c r="AJ687" s="35"/>
      <c r="AK687" s="35"/>
      <c r="AL687" s="35"/>
      <c r="AM687" s="35"/>
      <c r="AN687" s="35"/>
      <c r="AO687" s="35"/>
      <c r="AP687" s="35"/>
      <c r="AQ687" s="35"/>
      <c r="AR687" s="35"/>
      <c r="AS687" s="35"/>
      <c r="AT687" s="35"/>
      <c r="AU687" s="35"/>
      <c r="AV687" s="35"/>
      <c r="AW687" s="35"/>
      <c r="AX687" s="35"/>
      <c r="AY687" s="35"/>
      <c r="AZ687" s="35"/>
      <c r="BA687" s="35"/>
      <c r="BB687" s="35"/>
      <c r="BC687" s="35"/>
      <c r="BD687" s="35"/>
      <c r="BE687" s="35"/>
      <c r="BF687" s="35"/>
      <c r="BG687" s="35"/>
      <c r="BH687" s="35"/>
      <c r="BI687" s="35"/>
      <c r="BJ687" s="35"/>
      <c r="BK687" s="35"/>
      <c r="BL687" s="35"/>
      <c r="BM687" s="35"/>
      <c r="BN687" s="35"/>
      <c r="BO687" s="35"/>
      <c r="BP687" s="35"/>
      <c r="BQ687" s="35"/>
    </row>
    <row r="688" spans="2:69" ht="15.75" customHeight="1">
      <c r="B688" s="35"/>
      <c r="C688" s="35"/>
      <c r="D688" s="35"/>
      <c r="E688" s="35"/>
      <c r="F688" s="35"/>
      <c r="G688" s="35"/>
      <c r="H688" s="35"/>
      <c r="I688" s="35"/>
      <c r="J688" s="35"/>
      <c r="K688" s="66"/>
      <c r="L688" s="35"/>
      <c r="M688" s="35"/>
      <c r="N688" s="35"/>
      <c r="O688" s="35"/>
      <c r="P688" s="35"/>
      <c r="Q688" s="35"/>
      <c r="R688" s="35"/>
      <c r="S688" s="71"/>
      <c r="T688" s="71"/>
      <c r="U688" s="71"/>
      <c r="V688" s="71"/>
      <c r="W688" s="71"/>
      <c r="X688" s="35"/>
      <c r="Y688" s="35"/>
      <c r="Z688" s="35"/>
      <c r="AA688" s="35"/>
      <c r="AB688" s="35"/>
      <c r="AC688" s="35"/>
      <c r="AD688" s="35"/>
      <c r="AE688" s="35"/>
      <c r="AF688" s="35"/>
      <c r="AG688" s="35"/>
      <c r="AH688" s="35"/>
      <c r="AI688" s="35"/>
      <c r="AJ688" s="35"/>
      <c r="AK688" s="35"/>
      <c r="AL688" s="35"/>
      <c r="AM688" s="35"/>
      <c r="AN688" s="35"/>
      <c r="AO688" s="35"/>
      <c r="AP688" s="35"/>
      <c r="AQ688" s="35"/>
      <c r="AR688" s="35"/>
      <c r="AS688" s="35"/>
      <c r="AT688" s="35"/>
      <c r="AU688" s="35"/>
      <c r="AV688" s="35"/>
      <c r="AW688" s="35"/>
      <c r="AX688" s="35"/>
      <c r="AY688" s="35"/>
      <c r="AZ688" s="35"/>
      <c r="BA688" s="35"/>
      <c r="BB688" s="35"/>
      <c r="BC688" s="35"/>
      <c r="BD688" s="35"/>
      <c r="BE688" s="35"/>
      <c r="BF688" s="35"/>
      <c r="BG688" s="35"/>
      <c r="BH688" s="35"/>
      <c r="BI688" s="35"/>
      <c r="BJ688" s="35"/>
      <c r="BK688" s="35"/>
      <c r="BL688" s="35"/>
      <c r="BM688" s="35"/>
      <c r="BN688" s="35"/>
      <c r="BO688" s="35"/>
      <c r="BP688" s="35"/>
      <c r="BQ688" s="35"/>
    </row>
    <row r="689" spans="2:69" ht="15.75" customHeight="1">
      <c r="B689" s="35"/>
      <c r="C689" s="35"/>
      <c r="D689" s="35"/>
      <c r="E689" s="35"/>
      <c r="F689" s="35"/>
      <c r="G689" s="35"/>
      <c r="H689" s="35"/>
      <c r="I689" s="35"/>
      <c r="J689" s="35"/>
      <c r="K689" s="66"/>
      <c r="L689" s="35"/>
      <c r="M689" s="35"/>
      <c r="N689" s="35"/>
      <c r="O689" s="35"/>
      <c r="P689" s="35"/>
      <c r="Q689" s="35"/>
      <c r="R689" s="35"/>
      <c r="S689" s="71"/>
      <c r="T689" s="71"/>
      <c r="U689" s="71"/>
      <c r="V689" s="71"/>
      <c r="W689" s="71"/>
      <c r="X689" s="35"/>
      <c r="Y689" s="35"/>
      <c r="Z689" s="35"/>
      <c r="AA689" s="35"/>
      <c r="AB689" s="35"/>
      <c r="AC689" s="35"/>
      <c r="AD689" s="35"/>
      <c r="AE689" s="35"/>
      <c r="AF689" s="35"/>
      <c r="AG689" s="35"/>
      <c r="AH689" s="35"/>
      <c r="AI689" s="35"/>
      <c r="AJ689" s="35"/>
      <c r="AK689" s="35"/>
      <c r="AL689" s="35"/>
      <c r="AM689" s="35"/>
      <c r="AN689" s="35"/>
      <c r="AO689" s="35"/>
      <c r="AP689" s="35"/>
      <c r="AQ689" s="35"/>
      <c r="AR689" s="35"/>
      <c r="AS689" s="35"/>
      <c r="AT689" s="35"/>
      <c r="AU689" s="35"/>
      <c r="AV689" s="35"/>
      <c r="AW689" s="35"/>
      <c r="AX689" s="35"/>
      <c r="AY689" s="35"/>
      <c r="AZ689" s="35"/>
      <c r="BA689" s="35"/>
      <c r="BB689" s="35"/>
      <c r="BC689" s="35"/>
      <c r="BD689" s="35"/>
      <c r="BE689" s="35"/>
      <c r="BF689" s="35"/>
      <c r="BG689" s="35"/>
      <c r="BH689" s="35"/>
      <c r="BI689" s="35"/>
      <c r="BJ689" s="35"/>
      <c r="BK689" s="35"/>
      <c r="BL689" s="35"/>
      <c r="BM689" s="35"/>
      <c r="BN689" s="35"/>
      <c r="BO689" s="35"/>
      <c r="BP689" s="35"/>
      <c r="BQ689" s="35"/>
    </row>
    <row r="690" spans="2:69" ht="15.75" customHeight="1">
      <c r="B690" s="35"/>
      <c r="C690" s="35"/>
      <c r="D690" s="35"/>
      <c r="E690" s="35"/>
      <c r="F690" s="35"/>
      <c r="G690" s="35"/>
      <c r="H690" s="35"/>
      <c r="I690" s="35"/>
      <c r="J690" s="35"/>
      <c r="K690" s="66"/>
      <c r="L690" s="35"/>
      <c r="M690" s="35"/>
      <c r="N690" s="35"/>
      <c r="O690" s="35"/>
      <c r="P690" s="35"/>
      <c r="Q690" s="35"/>
      <c r="R690" s="35"/>
      <c r="S690" s="71"/>
      <c r="T690" s="71"/>
      <c r="U690" s="71"/>
      <c r="V690" s="71"/>
      <c r="W690" s="71"/>
      <c r="X690" s="35"/>
      <c r="Y690" s="35"/>
      <c r="Z690" s="35"/>
      <c r="AA690" s="35"/>
      <c r="AB690" s="35"/>
      <c r="AC690" s="35"/>
      <c r="AD690" s="35"/>
      <c r="AE690" s="35"/>
      <c r="AF690" s="35"/>
      <c r="AG690" s="35"/>
      <c r="AH690" s="35"/>
      <c r="AI690" s="35"/>
      <c r="AJ690" s="35"/>
      <c r="AK690" s="35"/>
      <c r="AL690" s="35"/>
      <c r="AM690" s="35"/>
      <c r="AN690" s="35"/>
      <c r="AO690" s="35"/>
      <c r="AP690" s="35"/>
      <c r="AQ690" s="35"/>
      <c r="AR690" s="35"/>
      <c r="AS690" s="35"/>
      <c r="AT690" s="35"/>
      <c r="AU690" s="35"/>
      <c r="AV690" s="35"/>
      <c r="AW690" s="35"/>
      <c r="AX690" s="35"/>
      <c r="AY690" s="35"/>
      <c r="AZ690" s="35"/>
      <c r="BA690" s="35"/>
      <c r="BB690" s="35"/>
      <c r="BC690" s="35"/>
      <c r="BD690" s="35"/>
      <c r="BE690" s="35"/>
      <c r="BF690" s="35"/>
      <c r="BG690" s="35"/>
      <c r="BH690" s="35"/>
      <c r="BI690" s="35"/>
      <c r="BJ690" s="35"/>
      <c r="BK690" s="35"/>
      <c r="BL690" s="35"/>
      <c r="BM690" s="35"/>
      <c r="BN690" s="35"/>
      <c r="BO690" s="35"/>
      <c r="BP690" s="35"/>
      <c r="BQ690" s="35"/>
    </row>
    <row r="691" spans="2:69" ht="15.75" customHeight="1">
      <c r="B691" s="35"/>
      <c r="C691" s="35"/>
      <c r="D691" s="35"/>
      <c r="E691" s="35"/>
      <c r="F691" s="35"/>
      <c r="G691" s="35"/>
      <c r="H691" s="35"/>
      <c r="I691" s="35"/>
      <c r="J691" s="35"/>
      <c r="K691" s="66"/>
      <c r="L691" s="35"/>
      <c r="M691" s="35"/>
      <c r="N691" s="35"/>
      <c r="O691" s="35"/>
      <c r="P691" s="35"/>
      <c r="Q691" s="35"/>
      <c r="R691" s="35"/>
      <c r="S691" s="71"/>
      <c r="T691" s="71"/>
      <c r="U691" s="71"/>
      <c r="V691" s="71"/>
      <c r="W691" s="71"/>
      <c r="X691" s="35"/>
      <c r="Y691" s="35"/>
      <c r="Z691" s="35"/>
      <c r="AA691" s="35"/>
      <c r="AB691" s="35"/>
      <c r="AC691" s="35"/>
      <c r="AD691" s="35"/>
      <c r="AE691" s="35"/>
      <c r="AF691" s="35"/>
      <c r="AG691" s="35"/>
      <c r="AH691" s="35"/>
      <c r="AI691" s="35"/>
      <c r="AJ691" s="35"/>
      <c r="AK691" s="35"/>
      <c r="AL691" s="35"/>
      <c r="AM691" s="35"/>
      <c r="AN691" s="35"/>
      <c r="AO691" s="35"/>
      <c r="AP691" s="35"/>
      <c r="AQ691" s="35"/>
      <c r="AR691" s="35"/>
      <c r="AS691" s="35"/>
      <c r="AT691" s="35"/>
      <c r="AU691" s="35"/>
      <c r="AV691" s="35"/>
      <c r="AW691" s="35"/>
      <c r="AX691" s="35"/>
      <c r="AY691" s="35"/>
      <c r="AZ691" s="35"/>
      <c r="BA691" s="35"/>
      <c r="BB691" s="35"/>
      <c r="BC691" s="35"/>
      <c r="BD691" s="35"/>
      <c r="BE691" s="35"/>
      <c r="BF691" s="35"/>
      <c r="BG691" s="35"/>
      <c r="BH691" s="35"/>
      <c r="BI691" s="35"/>
      <c r="BJ691" s="35"/>
      <c r="BK691" s="35"/>
      <c r="BL691" s="35"/>
      <c r="BM691" s="35"/>
      <c r="BN691" s="35"/>
      <c r="BO691" s="35"/>
      <c r="BP691" s="35"/>
      <c r="BQ691" s="35"/>
    </row>
    <row r="692" spans="2:69" ht="15.75" customHeight="1">
      <c r="B692" s="35"/>
      <c r="C692" s="35"/>
      <c r="D692" s="35"/>
      <c r="E692" s="35"/>
      <c r="F692" s="35"/>
      <c r="G692" s="35"/>
      <c r="H692" s="35"/>
      <c r="I692" s="35"/>
      <c r="J692" s="35"/>
      <c r="K692" s="66"/>
      <c r="L692" s="35"/>
      <c r="M692" s="35"/>
      <c r="N692" s="35"/>
      <c r="O692" s="35"/>
      <c r="P692" s="35"/>
      <c r="Q692" s="35"/>
      <c r="R692" s="35"/>
      <c r="S692" s="71"/>
      <c r="T692" s="71"/>
      <c r="U692" s="71"/>
      <c r="V692" s="71"/>
      <c r="W692" s="71"/>
      <c r="X692" s="35"/>
      <c r="Y692" s="35"/>
      <c r="Z692" s="35"/>
      <c r="AA692" s="35"/>
      <c r="AB692" s="35"/>
      <c r="AC692" s="35"/>
      <c r="AD692" s="35"/>
      <c r="AE692" s="35"/>
      <c r="AF692" s="35"/>
      <c r="AG692" s="35"/>
      <c r="AH692" s="35"/>
      <c r="AI692" s="35"/>
      <c r="AJ692" s="35"/>
      <c r="AK692" s="35"/>
      <c r="AL692" s="35"/>
      <c r="AM692" s="35"/>
      <c r="AN692" s="35"/>
      <c r="AO692" s="35"/>
      <c r="AP692" s="35"/>
      <c r="AQ692" s="35"/>
      <c r="AR692" s="35"/>
      <c r="AS692" s="35"/>
      <c r="AT692" s="35"/>
      <c r="AU692" s="35"/>
      <c r="AV692" s="35"/>
      <c r="AW692" s="35"/>
      <c r="AX692" s="35"/>
      <c r="AY692" s="35"/>
      <c r="AZ692" s="35"/>
      <c r="BA692" s="35"/>
      <c r="BB692" s="35"/>
      <c r="BC692" s="35"/>
      <c r="BD692" s="35"/>
      <c r="BE692" s="35"/>
      <c r="BF692" s="35"/>
      <c r="BG692" s="35"/>
      <c r="BH692" s="35"/>
      <c r="BI692" s="35"/>
      <c r="BJ692" s="35"/>
      <c r="BK692" s="35"/>
      <c r="BL692" s="35"/>
      <c r="BM692" s="35"/>
      <c r="BN692" s="35"/>
      <c r="BO692" s="35"/>
      <c r="BP692" s="35"/>
      <c r="BQ692" s="35"/>
    </row>
    <row r="693" spans="2:69" ht="15.75" customHeight="1">
      <c r="B693" s="35"/>
      <c r="C693" s="35"/>
      <c r="D693" s="35"/>
      <c r="E693" s="35"/>
      <c r="F693" s="35"/>
      <c r="G693" s="35"/>
      <c r="H693" s="35"/>
      <c r="I693" s="35"/>
      <c r="J693" s="35"/>
      <c r="K693" s="66"/>
      <c r="L693" s="35"/>
      <c r="M693" s="35"/>
      <c r="N693" s="35"/>
      <c r="O693" s="35"/>
      <c r="P693" s="35"/>
      <c r="Q693" s="35"/>
      <c r="R693" s="35"/>
      <c r="S693" s="71"/>
      <c r="T693" s="71"/>
      <c r="U693" s="71"/>
      <c r="V693" s="71"/>
      <c r="W693" s="71"/>
      <c r="X693" s="35"/>
      <c r="Y693" s="35"/>
      <c r="Z693" s="35"/>
      <c r="AA693" s="35"/>
      <c r="AB693" s="35"/>
      <c r="AC693" s="35"/>
      <c r="AD693" s="35"/>
      <c r="AE693" s="35"/>
      <c r="AF693" s="35"/>
      <c r="AG693" s="35"/>
      <c r="AH693" s="35"/>
      <c r="AI693" s="35"/>
      <c r="AJ693" s="35"/>
      <c r="AK693" s="35"/>
      <c r="AL693" s="35"/>
      <c r="AM693" s="35"/>
      <c r="AN693" s="35"/>
      <c r="AO693" s="35"/>
      <c r="AP693" s="35"/>
      <c r="AQ693" s="35"/>
      <c r="AR693" s="35"/>
      <c r="AS693" s="35"/>
      <c r="AT693" s="35"/>
      <c r="AU693" s="35"/>
      <c r="AV693" s="35"/>
      <c r="AW693" s="35"/>
      <c r="AX693" s="35"/>
      <c r="AY693" s="35"/>
      <c r="AZ693" s="35"/>
      <c r="BA693" s="35"/>
      <c r="BB693" s="35"/>
      <c r="BC693" s="35"/>
      <c r="BD693" s="35"/>
      <c r="BE693" s="35"/>
      <c r="BF693" s="35"/>
      <c r="BG693" s="35"/>
      <c r="BH693" s="35"/>
      <c r="BI693" s="35"/>
      <c r="BJ693" s="35"/>
      <c r="BK693" s="35"/>
      <c r="BL693" s="35"/>
      <c r="BM693" s="35"/>
      <c r="BN693" s="35"/>
      <c r="BO693" s="35"/>
      <c r="BP693" s="35"/>
      <c r="BQ693" s="35"/>
    </row>
    <row r="694" spans="2:69" ht="15.75" customHeight="1">
      <c r="B694" s="35"/>
      <c r="C694" s="35"/>
      <c r="D694" s="35"/>
      <c r="E694" s="35"/>
      <c r="F694" s="35"/>
      <c r="G694" s="35"/>
      <c r="H694" s="35"/>
      <c r="I694" s="35"/>
      <c r="J694" s="35"/>
      <c r="K694" s="66"/>
      <c r="L694" s="35"/>
      <c r="M694" s="35"/>
      <c r="N694" s="35"/>
      <c r="O694" s="35"/>
      <c r="P694" s="35"/>
      <c r="Q694" s="35"/>
      <c r="R694" s="35"/>
      <c r="S694" s="71"/>
      <c r="T694" s="71"/>
      <c r="U694" s="71"/>
      <c r="V694" s="71"/>
      <c r="W694" s="71"/>
      <c r="X694" s="35"/>
      <c r="Y694" s="35"/>
      <c r="Z694" s="35"/>
      <c r="AA694" s="35"/>
      <c r="AB694" s="35"/>
      <c r="AC694" s="35"/>
      <c r="AD694" s="35"/>
      <c r="AE694" s="35"/>
      <c r="AF694" s="35"/>
      <c r="AG694" s="35"/>
      <c r="AH694" s="35"/>
      <c r="AI694" s="35"/>
      <c r="AJ694" s="35"/>
      <c r="AK694" s="35"/>
      <c r="AL694" s="35"/>
      <c r="AM694" s="35"/>
      <c r="AN694" s="35"/>
      <c r="AO694" s="35"/>
      <c r="AP694" s="35"/>
      <c r="AQ694" s="35"/>
      <c r="AR694" s="35"/>
      <c r="AS694" s="35"/>
      <c r="AT694" s="35"/>
      <c r="AU694" s="35"/>
      <c r="AV694" s="35"/>
      <c r="AW694" s="35"/>
      <c r="AX694" s="35"/>
      <c r="AY694" s="35"/>
      <c r="AZ694" s="35"/>
      <c r="BA694" s="35"/>
      <c r="BB694" s="35"/>
      <c r="BC694" s="35"/>
      <c r="BD694" s="35"/>
      <c r="BE694" s="35"/>
      <c r="BF694" s="35"/>
      <c r="BG694" s="35"/>
      <c r="BH694" s="35"/>
      <c r="BI694" s="35"/>
      <c r="BJ694" s="35"/>
      <c r="BK694" s="35"/>
      <c r="BL694" s="35"/>
      <c r="BM694" s="35"/>
      <c r="BN694" s="35"/>
      <c r="BO694" s="35"/>
      <c r="BP694" s="35"/>
      <c r="BQ694" s="35"/>
    </row>
    <row r="695" spans="2:69" ht="15.75" customHeight="1">
      <c r="B695" s="35"/>
      <c r="C695" s="35"/>
      <c r="D695" s="35"/>
      <c r="E695" s="35"/>
      <c r="F695" s="35"/>
      <c r="G695" s="35"/>
      <c r="H695" s="35"/>
      <c r="I695" s="35"/>
      <c r="J695" s="35"/>
      <c r="K695" s="66"/>
      <c r="L695" s="35"/>
      <c r="M695" s="35"/>
      <c r="N695" s="35"/>
      <c r="O695" s="35"/>
      <c r="P695" s="35"/>
      <c r="Q695" s="35"/>
      <c r="R695" s="35"/>
      <c r="S695" s="71"/>
      <c r="T695" s="71"/>
      <c r="U695" s="71"/>
      <c r="V695" s="71"/>
      <c r="W695" s="71"/>
      <c r="X695" s="35"/>
      <c r="Y695" s="35"/>
      <c r="Z695" s="35"/>
      <c r="AA695" s="35"/>
      <c r="AB695" s="35"/>
      <c r="AC695" s="35"/>
      <c r="AD695" s="35"/>
      <c r="AE695" s="35"/>
      <c r="AF695" s="35"/>
      <c r="AG695" s="35"/>
      <c r="AH695" s="35"/>
      <c r="AI695" s="35"/>
      <c r="AJ695" s="35"/>
      <c r="AK695" s="35"/>
      <c r="AL695" s="35"/>
      <c r="AM695" s="35"/>
      <c r="AN695" s="35"/>
      <c r="AO695" s="35"/>
      <c r="AP695" s="35"/>
      <c r="AQ695" s="35"/>
      <c r="AR695" s="35"/>
      <c r="AS695" s="35"/>
      <c r="AT695" s="35"/>
      <c r="AU695" s="35"/>
      <c r="AV695" s="35"/>
      <c r="AW695" s="35"/>
      <c r="AX695" s="35"/>
      <c r="AY695" s="35"/>
      <c r="AZ695" s="35"/>
      <c r="BA695" s="35"/>
      <c r="BB695" s="35"/>
      <c r="BC695" s="35"/>
      <c r="BD695" s="35"/>
      <c r="BE695" s="35"/>
      <c r="BF695" s="35"/>
      <c r="BG695" s="35"/>
      <c r="BH695" s="35"/>
      <c r="BI695" s="35"/>
      <c r="BJ695" s="35"/>
      <c r="BK695" s="35"/>
      <c r="BL695" s="35"/>
      <c r="BM695" s="35"/>
      <c r="BN695" s="35"/>
      <c r="BO695" s="35"/>
      <c r="BP695" s="35"/>
      <c r="BQ695" s="35"/>
    </row>
    <row r="696" spans="2:69" ht="15.75" customHeight="1">
      <c r="B696" s="35"/>
      <c r="C696" s="35"/>
      <c r="D696" s="35"/>
      <c r="E696" s="35"/>
      <c r="F696" s="35"/>
      <c r="G696" s="35"/>
      <c r="H696" s="35"/>
      <c r="I696" s="35"/>
      <c r="J696" s="35"/>
      <c r="K696" s="66"/>
      <c r="L696" s="35"/>
      <c r="M696" s="35"/>
      <c r="N696" s="35"/>
      <c r="O696" s="35"/>
      <c r="P696" s="35"/>
      <c r="Q696" s="35"/>
      <c r="R696" s="35"/>
      <c r="S696" s="71"/>
      <c r="T696" s="71"/>
      <c r="U696" s="71"/>
      <c r="V696" s="71"/>
      <c r="W696" s="71"/>
      <c r="X696" s="35"/>
      <c r="Y696" s="35"/>
      <c r="Z696" s="35"/>
      <c r="AA696" s="35"/>
      <c r="AB696" s="35"/>
      <c r="AC696" s="35"/>
      <c r="AD696" s="35"/>
      <c r="AE696" s="35"/>
      <c r="AF696" s="35"/>
      <c r="AG696" s="35"/>
      <c r="AH696" s="35"/>
      <c r="AI696" s="35"/>
      <c r="AJ696" s="35"/>
      <c r="AK696" s="35"/>
      <c r="AL696" s="35"/>
      <c r="AM696" s="35"/>
      <c r="AN696" s="35"/>
      <c r="AO696" s="35"/>
      <c r="AP696" s="35"/>
      <c r="AQ696" s="35"/>
      <c r="AR696" s="35"/>
      <c r="AS696" s="35"/>
      <c r="AT696" s="35"/>
      <c r="AU696" s="35"/>
      <c r="AV696" s="35"/>
      <c r="AW696" s="35"/>
      <c r="AX696" s="35"/>
      <c r="AY696" s="35"/>
      <c r="AZ696" s="35"/>
      <c r="BA696" s="35"/>
      <c r="BB696" s="35"/>
      <c r="BC696" s="35"/>
      <c r="BD696" s="35"/>
      <c r="BE696" s="35"/>
      <c r="BF696" s="35"/>
      <c r="BG696" s="35"/>
      <c r="BH696" s="35"/>
      <c r="BI696" s="35"/>
      <c r="BJ696" s="35"/>
      <c r="BK696" s="35"/>
      <c r="BL696" s="35"/>
      <c r="BM696" s="35"/>
      <c r="BN696" s="35"/>
      <c r="BO696" s="35"/>
      <c r="BP696" s="35"/>
      <c r="BQ696" s="35"/>
    </row>
    <row r="697" spans="2:69" ht="15.75" customHeight="1">
      <c r="B697" s="35"/>
      <c r="C697" s="35"/>
      <c r="D697" s="35"/>
      <c r="E697" s="35"/>
      <c r="F697" s="35"/>
      <c r="G697" s="35"/>
      <c r="H697" s="35"/>
      <c r="I697" s="35"/>
      <c r="J697" s="35"/>
      <c r="K697" s="66"/>
      <c r="L697" s="35"/>
      <c r="M697" s="35"/>
      <c r="N697" s="35"/>
      <c r="O697" s="35"/>
      <c r="P697" s="35"/>
      <c r="Q697" s="35"/>
      <c r="R697" s="35"/>
      <c r="S697" s="71"/>
      <c r="T697" s="71"/>
      <c r="U697" s="71"/>
      <c r="V697" s="71"/>
      <c r="W697" s="71"/>
      <c r="X697" s="35"/>
      <c r="Y697" s="35"/>
      <c r="Z697" s="35"/>
      <c r="AA697" s="35"/>
      <c r="AB697" s="35"/>
      <c r="AC697" s="35"/>
      <c r="AD697" s="35"/>
      <c r="AE697" s="35"/>
      <c r="AF697" s="35"/>
      <c r="AG697" s="35"/>
      <c r="AH697" s="35"/>
      <c r="AI697" s="35"/>
      <c r="AJ697" s="35"/>
      <c r="AK697" s="35"/>
      <c r="AL697" s="35"/>
      <c r="AM697" s="35"/>
      <c r="AN697" s="35"/>
      <c r="AO697" s="35"/>
      <c r="AP697" s="35"/>
      <c r="AQ697" s="35"/>
      <c r="AR697" s="35"/>
      <c r="AS697" s="35"/>
      <c r="AT697" s="35"/>
      <c r="AU697" s="35"/>
      <c r="AV697" s="35"/>
      <c r="AW697" s="35"/>
      <c r="AX697" s="35"/>
      <c r="AY697" s="35"/>
      <c r="AZ697" s="35"/>
      <c r="BA697" s="35"/>
      <c r="BB697" s="35"/>
      <c r="BC697" s="35"/>
      <c r="BD697" s="35"/>
      <c r="BE697" s="35"/>
      <c r="BF697" s="35"/>
      <c r="BG697" s="35"/>
      <c r="BH697" s="35"/>
      <c r="BI697" s="35"/>
      <c r="BJ697" s="35"/>
      <c r="BK697" s="35"/>
      <c r="BL697" s="35"/>
      <c r="BM697" s="35"/>
      <c r="BN697" s="35"/>
      <c r="BO697" s="35"/>
      <c r="BP697" s="35"/>
      <c r="BQ697" s="35"/>
    </row>
    <row r="698" spans="2:69" ht="15.75" customHeight="1">
      <c r="B698" s="35"/>
      <c r="C698" s="35"/>
      <c r="D698" s="35"/>
      <c r="E698" s="35"/>
      <c r="F698" s="35"/>
      <c r="G698" s="35"/>
      <c r="H698" s="35"/>
      <c r="I698" s="35"/>
      <c r="J698" s="35"/>
      <c r="K698" s="66"/>
      <c r="L698" s="35"/>
      <c r="M698" s="35"/>
      <c r="N698" s="35"/>
      <c r="O698" s="35"/>
      <c r="P698" s="35"/>
      <c r="Q698" s="35"/>
      <c r="R698" s="35"/>
      <c r="S698" s="71"/>
      <c r="T698" s="71"/>
      <c r="U698" s="71"/>
      <c r="V698" s="71"/>
      <c r="W698" s="71"/>
      <c r="X698" s="35"/>
      <c r="Y698" s="35"/>
      <c r="Z698" s="35"/>
      <c r="AA698" s="35"/>
      <c r="AB698" s="35"/>
      <c r="AC698" s="35"/>
      <c r="AD698" s="35"/>
      <c r="AE698" s="35"/>
      <c r="AF698" s="35"/>
      <c r="AG698" s="35"/>
      <c r="AH698" s="35"/>
      <c r="AI698" s="35"/>
      <c r="AJ698" s="35"/>
      <c r="AK698" s="35"/>
      <c r="AL698" s="35"/>
      <c r="AM698" s="35"/>
      <c r="AN698" s="35"/>
      <c r="AO698" s="35"/>
      <c r="AP698" s="35"/>
      <c r="AQ698" s="35"/>
      <c r="AR698" s="35"/>
      <c r="AS698" s="35"/>
      <c r="AT698" s="35"/>
      <c r="AU698" s="35"/>
      <c r="AV698" s="35"/>
      <c r="AW698" s="35"/>
      <c r="AX698" s="35"/>
      <c r="AY698" s="35"/>
      <c r="AZ698" s="35"/>
      <c r="BA698" s="35"/>
      <c r="BB698" s="35"/>
      <c r="BC698" s="35"/>
      <c r="BD698" s="35"/>
      <c r="BE698" s="35"/>
      <c r="BF698" s="35"/>
      <c r="BG698" s="35"/>
      <c r="BH698" s="35"/>
      <c r="BI698" s="35"/>
      <c r="BJ698" s="35"/>
      <c r="BK698" s="35"/>
      <c r="BL698" s="35"/>
      <c r="BM698" s="35"/>
      <c r="BN698" s="35"/>
      <c r="BO698" s="35"/>
      <c r="BP698" s="35"/>
      <c r="BQ698" s="35"/>
    </row>
    <row r="699" spans="2:69" ht="15.75" customHeight="1">
      <c r="B699" s="35"/>
      <c r="C699" s="35"/>
      <c r="D699" s="35"/>
      <c r="E699" s="35"/>
      <c r="F699" s="35"/>
      <c r="G699" s="35"/>
      <c r="H699" s="35"/>
      <c r="I699" s="35"/>
      <c r="J699" s="35"/>
      <c r="K699" s="66"/>
      <c r="L699" s="35"/>
      <c r="M699" s="35"/>
      <c r="N699" s="35"/>
      <c r="O699" s="35"/>
      <c r="P699" s="35"/>
      <c r="Q699" s="35"/>
      <c r="R699" s="35"/>
      <c r="S699" s="71"/>
      <c r="T699" s="71"/>
      <c r="U699" s="71"/>
      <c r="V699" s="71"/>
      <c r="W699" s="71"/>
      <c r="X699" s="35"/>
      <c r="Y699" s="35"/>
      <c r="Z699" s="35"/>
      <c r="AA699" s="35"/>
      <c r="AB699" s="35"/>
      <c r="AC699" s="35"/>
      <c r="AD699" s="35"/>
      <c r="AE699" s="35"/>
      <c r="AF699" s="35"/>
      <c r="AG699" s="35"/>
      <c r="AH699" s="35"/>
      <c r="AI699" s="35"/>
      <c r="AJ699" s="35"/>
      <c r="AK699" s="35"/>
      <c r="AL699" s="35"/>
      <c r="AM699" s="35"/>
      <c r="AN699" s="35"/>
      <c r="AO699" s="35"/>
      <c r="AP699" s="35"/>
      <c r="AQ699" s="35"/>
      <c r="AR699" s="35"/>
      <c r="AS699" s="35"/>
      <c r="AT699" s="35"/>
      <c r="AU699" s="35"/>
      <c r="AV699" s="35"/>
      <c r="AW699" s="35"/>
      <c r="AX699" s="35"/>
      <c r="AY699" s="35"/>
      <c r="AZ699" s="35"/>
      <c r="BA699" s="35"/>
      <c r="BB699" s="35"/>
      <c r="BC699" s="35"/>
      <c r="BD699" s="35"/>
      <c r="BE699" s="35"/>
      <c r="BF699" s="35"/>
      <c r="BG699" s="35"/>
      <c r="BH699" s="35"/>
      <c r="BI699" s="35"/>
      <c r="BJ699" s="35"/>
      <c r="BK699" s="35"/>
      <c r="BL699" s="35"/>
      <c r="BM699" s="35"/>
      <c r="BN699" s="35"/>
      <c r="BO699" s="35"/>
      <c r="BP699" s="35"/>
      <c r="BQ699" s="35"/>
    </row>
    <row r="700" spans="2:69" ht="15.75" customHeight="1">
      <c r="B700" s="35"/>
      <c r="C700" s="35"/>
      <c r="D700" s="35"/>
      <c r="E700" s="35"/>
      <c r="F700" s="35"/>
      <c r="G700" s="35"/>
      <c r="H700" s="35"/>
      <c r="I700" s="35"/>
      <c r="J700" s="35"/>
      <c r="K700" s="66"/>
      <c r="L700" s="35"/>
      <c r="M700" s="35"/>
      <c r="N700" s="35"/>
      <c r="O700" s="35"/>
      <c r="P700" s="35"/>
      <c r="Q700" s="35"/>
      <c r="R700" s="35"/>
      <c r="S700" s="71"/>
      <c r="T700" s="71"/>
      <c r="U700" s="71"/>
      <c r="V700" s="71"/>
      <c r="W700" s="71"/>
      <c r="X700" s="35"/>
      <c r="Y700" s="35"/>
      <c r="Z700" s="35"/>
      <c r="AA700" s="35"/>
      <c r="AB700" s="35"/>
      <c r="AC700" s="35"/>
      <c r="AD700" s="35"/>
      <c r="AE700" s="35"/>
      <c r="AF700" s="35"/>
      <c r="AG700" s="35"/>
      <c r="AH700" s="35"/>
      <c r="AI700" s="35"/>
      <c r="AJ700" s="35"/>
      <c r="AK700" s="35"/>
      <c r="AL700" s="35"/>
      <c r="AM700" s="35"/>
      <c r="AN700" s="35"/>
      <c r="AO700" s="35"/>
      <c r="AP700" s="35"/>
      <c r="AQ700" s="35"/>
      <c r="AR700" s="35"/>
      <c r="AS700" s="35"/>
      <c r="AT700" s="35"/>
      <c r="AU700" s="35"/>
      <c r="AV700" s="35"/>
      <c r="AW700" s="35"/>
      <c r="AX700" s="35"/>
      <c r="AY700" s="35"/>
      <c r="AZ700" s="35"/>
      <c r="BA700" s="35"/>
      <c r="BB700" s="35"/>
      <c r="BC700" s="35"/>
      <c r="BD700" s="35"/>
      <c r="BE700" s="35"/>
      <c r="BF700" s="35"/>
      <c r="BG700" s="35"/>
      <c r="BH700" s="35"/>
      <c r="BI700" s="35"/>
      <c r="BJ700" s="35"/>
      <c r="BK700" s="35"/>
      <c r="BL700" s="35"/>
      <c r="BM700" s="35"/>
      <c r="BN700" s="35"/>
      <c r="BO700" s="35"/>
      <c r="BP700" s="35"/>
      <c r="BQ700" s="35"/>
    </row>
    <row r="701" spans="2:69" ht="15.75" customHeight="1">
      <c r="B701" s="35"/>
      <c r="C701" s="35"/>
      <c r="D701" s="35"/>
      <c r="E701" s="35"/>
      <c r="F701" s="35"/>
      <c r="G701" s="35"/>
      <c r="H701" s="35"/>
      <c r="I701" s="35"/>
      <c r="J701" s="35"/>
      <c r="K701" s="66"/>
      <c r="L701" s="35"/>
      <c r="M701" s="35"/>
      <c r="N701" s="35"/>
      <c r="O701" s="35"/>
      <c r="P701" s="35"/>
      <c r="Q701" s="35"/>
      <c r="R701" s="35"/>
      <c r="S701" s="71"/>
      <c r="T701" s="71"/>
      <c r="U701" s="71"/>
      <c r="V701" s="71"/>
      <c r="W701" s="71"/>
      <c r="X701" s="35"/>
      <c r="Y701" s="35"/>
      <c r="Z701" s="35"/>
      <c r="AA701" s="35"/>
      <c r="AB701" s="35"/>
      <c r="AC701" s="35"/>
      <c r="AD701" s="35"/>
      <c r="AE701" s="35"/>
      <c r="AF701" s="35"/>
      <c r="AG701" s="35"/>
      <c r="AH701" s="35"/>
      <c r="AI701" s="35"/>
      <c r="AJ701" s="35"/>
      <c r="AK701" s="35"/>
      <c r="AL701" s="35"/>
      <c r="AM701" s="35"/>
      <c r="AN701" s="35"/>
      <c r="AO701" s="35"/>
      <c r="AP701" s="35"/>
      <c r="AQ701" s="35"/>
      <c r="AR701" s="35"/>
      <c r="AS701" s="35"/>
      <c r="AT701" s="35"/>
      <c r="AU701" s="35"/>
      <c r="AV701" s="35"/>
      <c r="AW701" s="35"/>
      <c r="AX701" s="35"/>
      <c r="AY701" s="35"/>
      <c r="AZ701" s="35"/>
      <c r="BA701" s="35"/>
      <c r="BB701" s="35"/>
      <c r="BC701" s="35"/>
      <c r="BD701" s="35"/>
      <c r="BE701" s="35"/>
      <c r="BF701" s="35"/>
      <c r="BG701" s="35"/>
      <c r="BH701" s="35"/>
      <c r="BI701" s="35"/>
      <c r="BJ701" s="35"/>
      <c r="BK701" s="35"/>
      <c r="BL701" s="35"/>
      <c r="BM701" s="35"/>
      <c r="BN701" s="35"/>
      <c r="BO701" s="35"/>
      <c r="BP701" s="35"/>
      <c r="BQ701" s="35"/>
    </row>
    <row r="702" spans="2:69" ht="15.75" customHeight="1">
      <c r="B702" s="35"/>
      <c r="C702" s="35"/>
      <c r="D702" s="35"/>
      <c r="E702" s="35"/>
      <c r="F702" s="35"/>
      <c r="G702" s="35"/>
      <c r="H702" s="35"/>
      <c r="I702" s="35"/>
      <c r="J702" s="35"/>
      <c r="K702" s="66"/>
      <c r="L702" s="35"/>
      <c r="M702" s="35"/>
      <c r="N702" s="35"/>
      <c r="O702" s="35"/>
      <c r="P702" s="35"/>
      <c r="Q702" s="35"/>
      <c r="R702" s="35"/>
      <c r="S702" s="71"/>
      <c r="T702" s="71"/>
      <c r="U702" s="71"/>
      <c r="V702" s="71"/>
      <c r="W702" s="71"/>
      <c r="X702" s="35"/>
      <c r="Y702" s="35"/>
      <c r="Z702" s="35"/>
      <c r="AA702" s="35"/>
      <c r="AB702" s="35"/>
      <c r="AC702" s="35"/>
      <c r="AD702" s="35"/>
      <c r="AE702" s="35"/>
      <c r="AF702" s="35"/>
      <c r="AG702" s="35"/>
      <c r="AH702" s="35"/>
      <c r="AI702" s="35"/>
      <c r="AJ702" s="35"/>
      <c r="AK702" s="35"/>
      <c r="AL702" s="35"/>
      <c r="AM702" s="35"/>
      <c r="AN702" s="35"/>
      <c r="AO702" s="35"/>
      <c r="AP702" s="35"/>
      <c r="AQ702" s="35"/>
      <c r="AR702" s="35"/>
      <c r="AS702" s="35"/>
      <c r="AT702" s="35"/>
      <c r="AU702" s="35"/>
      <c r="AV702" s="35"/>
      <c r="AW702" s="35"/>
      <c r="AX702" s="35"/>
      <c r="AY702" s="35"/>
      <c r="AZ702" s="35"/>
      <c r="BA702" s="35"/>
      <c r="BB702" s="35"/>
      <c r="BC702" s="35"/>
      <c r="BD702" s="35"/>
      <c r="BE702" s="35"/>
      <c r="BF702" s="35"/>
      <c r="BG702" s="35"/>
      <c r="BH702" s="35"/>
      <c r="BI702" s="35"/>
      <c r="BJ702" s="35"/>
      <c r="BK702" s="35"/>
      <c r="BL702" s="35"/>
      <c r="BM702" s="35"/>
      <c r="BN702" s="35"/>
      <c r="BO702" s="35"/>
      <c r="BP702" s="35"/>
      <c r="BQ702" s="35"/>
    </row>
    <row r="703" spans="2:69" ht="15.75" customHeight="1">
      <c r="B703" s="35"/>
      <c r="C703" s="35"/>
      <c r="D703" s="35"/>
      <c r="E703" s="35"/>
      <c r="F703" s="35"/>
      <c r="G703" s="35"/>
      <c r="H703" s="35"/>
      <c r="I703" s="35"/>
      <c r="J703" s="35"/>
      <c r="K703" s="66"/>
      <c r="L703" s="35"/>
      <c r="M703" s="35"/>
      <c r="N703" s="35"/>
      <c r="O703" s="35"/>
      <c r="P703" s="35"/>
      <c r="Q703" s="35"/>
      <c r="R703" s="35"/>
      <c r="S703" s="71"/>
      <c r="T703" s="71"/>
      <c r="U703" s="71"/>
      <c r="V703" s="71"/>
      <c r="W703" s="71"/>
      <c r="X703" s="35"/>
      <c r="Y703" s="35"/>
      <c r="Z703" s="35"/>
      <c r="AA703" s="35"/>
      <c r="AB703" s="35"/>
      <c r="AC703" s="35"/>
      <c r="AD703" s="35"/>
      <c r="AE703" s="35"/>
      <c r="AF703" s="35"/>
      <c r="AG703" s="35"/>
      <c r="AH703" s="35"/>
      <c r="AI703" s="35"/>
      <c r="AJ703" s="35"/>
      <c r="AK703" s="35"/>
      <c r="AL703" s="35"/>
      <c r="AM703" s="35"/>
      <c r="AN703" s="35"/>
      <c r="AO703" s="35"/>
      <c r="AP703" s="35"/>
      <c r="AQ703" s="35"/>
      <c r="AR703" s="35"/>
      <c r="AS703" s="35"/>
      <c r="AT703" s="35"/>
      <c r="AU703" s="35"/>
      <c r="AV703" s="35"/>
      <c r="AW703" s="35"/>
      <c r="AX703" s="35"/>
      <c r="AY703" s="35"/>
      <c r="AZ703" s="35"/>
      <c r="BA703" s="35"/>
      <c r="BB703" s="35"/>
      <c r="BC703" s="35"/>
      <c r="BD703" s="35"/>
      <c r="BE703" s="35"/>
      <c r="BF703" s="35"/>
      <c r="BG703" s="35"/>
      <c r="BH703" s="35"/>
      <c r="BI703" s="35"/>
      <c r="BJ703" s="35"/>
      <c r="BK703" s="35"/>
      <c r="BL703" s="35"/>
      <c r="BM703" s="35"/>
      <c r="BN703" s="35"/>
      <c r="BO703" s="35"/>
      <c r="BP703" s="35"/>
      <c r="BQ703" s="35"/>
    </row>
    <row r="704" spans="2:69" ht="15.75" customHeight="1">
      <c r="B704" s="35"/>
      <c r="C704" s="35"/>
      <c r="D704" s="35"/>
      <c r="E704" s="35"/>
      <c r="F704" s="35"/>
      <c r="G704" s="35"/>
      <c r="H704" s="35"/>
      <c r="I704" s="35"/>
      <c r="J704" s="35"/>
      <c r="K704" s="66"/>
      <c r="L704" s="35"/>
      <c r="M704" s="35"/>
      <c r="N704" s="35"/>
      <c r="O704" s="35"/>
      <c r="P704" s="35"/>
      <c r="Q704" s="35"/>
      <c r="R704" s="35"/>
      <c r="S704" s="71"/>
      <c r="T704" s="71"/>
      <c r="U704" s="71"/>
      <c r="V704" s="71"/>
      <c r="W704" s="71"/>
      <c r="X704" s="35"/>
      <c r="Y704" s="35"/>
      <c r="Z704" s="35"/>
      <c r="AA704" s="35"/>
      <c r="AB704" s="35"/>
      <c r="AC704" s="35"/>
      <c r="AD704" s="35"/>
      <c r="AE704" s="35"/>
      <c r="AF704" s="35"/>
      <c r="AG704" s="35"/>
      <c r="AH704" s="35"/>
      <c r="AI704" s="35"/>
      <c r="AJ704" s="35"/>
      <c r="AK704" s="35"/>
      <c r="AL704" s="35"/>
      <c r="AM704" s="35"/>
      <c r="AN704" s="35"/>
      <c r="AO704" s="35"/>
      <c r="AP704" s="35"/>
      <c r="AQ704" s="35"/>
      <c r="AR704" s="35"/>
      <c r="AS704" s="35"/>
      <c r="AT704" s="35"/>
      <c r="AU704" s="35"/>
      <c r="AV704" s="35"/>
      <c r="AW704" s="35"/>
      <c r="AX704" s="35"/>
      <c r="AY704" s="35"/>
      <c r="AZ704" s="35"/>
      <c r="BA704" s="35"/>
      <c r="BB704" s="35"/>
      <c r="BC704" s="35"/>
      <c r="BD704" s="35"/>
      <c r="BE704" s="35"/>
      <c r="BF704" s="35"/>
      <c r="BG704" s="35"/>
      <c r="BH704" s="35"/>
      <c r="BI704" s="35"/>
      <c r="BJ704" s="35"/>
      <c r="BK704" s="35"/>
      <c r="BL704" s="35"/>
      <c r="BM704" s="35"/>
      <c r="BN704" s="35"/>
      <c r="BO704" s="35"/>
      <c r="BP704" s="35"/>
      <c r="BQ704" s="35"/>
    </row>
    <row r="705" spans="2:69" ht="15.75" customHeight="1">
      <c r="B705" s="35"/>
      <c r="C705" s="35"/>
      <c r="D705" s="35"/>
      <c r="E705" s="35"/>
      <c r="F705" s="35"/>
      <c r="G705" s="35"/>
      <c r="H705" s="35"/>
      <c r="I705" s="35"/>
      <c r="J705" s="35"/>
      <c r="K705" s="66"/>
      <c r="L705" s="35"/>
      <c r="M705" s="35"/>
      <c r="N705" s="35"/>
      <c r="O705" s="35"/>
      <c r="P705" s="35"/>
      <c r="Q705" s="35"/>
      <c r="R705" s="35"/>
      <c r="S705" s="71"/>
      <c r="T705" s="71"/>
      <c r="U705" s="71"/>
      <c r="V705" s="71"/>
      <c r="W705" s="71"/>
      <c r="X705" s="35"/>
      <c r="Y705" s="35"/>
      <c r="Z705" s="35"/>
      <c r="AA705" s="35"/>
      <c r="AB705" s="35"/>
      <c r="AC705" s="35"/>
      <c r="AD705" s="35"/>
      <c r="AE705" s="35"/>
      <c r="AF705" s="35"/>
      <c r="AG705" s="35"/>
      <c r="AH705" s="35"/>
      <c r="AI705" s="35"/>
      <c r="AJ705" s="35"/>
      <c r="AK705" s="35"/>
      <c r="AL705" s="35"/>
      <c r="AM705" s="35"/>
      <c r="AN705" s="35"/>
      <c r="AO705" s="35"/>
      <c r="AP705" s="35"/>
      <c r="AQ705" s="35"/>
      <c r="AR705" s="35"/>
      <c r="AS705" s="35"/>
      <c r="AT705" s="35"/>
      <c r="AU705" s="35"/>
      <c r="AV705" s="35"/>
      <c r="AW705" s="35"/>
      <c r="AX705" s="35"/>
      <c r="AY705" s="35"/>
      <c r="AZ705" s="35"/>
      <c r="BA705" s="35"/>
      <c r="BB705" s="35"/>
      <c r="BC705" s="35"/>
      <c r="BD705" s="35"/>
      <c r="BE705" s="35"/>
      <c r="BF705" s="35"/>
      <c r="BG705" s="35"/>
      <c r="BH705" s="35"/>
      <c r="BI705" s="35"/>
      <c r="BJ705" s="35"/>
      <c r="BK705" s="35"/>
      <c r="BL705" s="35"/>
      <c r="BM705" s="35"/>
      <c r="BN705" s="35"/>
      <c r="BO705" s="35"/>
      <c r="BP705" s="35"/>
      <c r="BQ705" s="35"/>
    </row>
    <row r="706" spans="2:69" ht="15.75" customHeight="1">
      <c r="B706" s="35"/>
      <c r="C706" s="35"/>
      <c r="D706" s="35"/>
      <c r="E706" s="35"/>
      <c r="F706" s="35"/>
      <c r="G706" s="35"/>
      <c r="H706" s="35"/>
      <c r="I706" s="35"/>
      <c r="J706" s="35"/>
      <c r="K706" s="66"/>
      <c r="L706" s="35"/>
      <c r="M706" s="35"/>
      <c r="N706" s="35"/>
      <c r="O706" s="35"/>
      <c r="P706" s="35"/>
      <c r="Q706" s="35"/>
      <c r="R706" s="35"/>
      <c r="S706" s="71"/>
      <c r="T706" s="71"/>
      <c r="U706" s="71"/>
      <c r="V706" s="71"/>
      <c r="W706" s="71"/>
      <c r="X706" s="35"/>
      <c r="Y706" s="35"/>
      <c r="Z706" s="35"/>
      <c r="AA706" s="35"/>
      <c r="AB706" s="35"/>
      <c r="AC706" s="35"/>
      <c r="AD706" s="35"/>
      <c r="AE706" s="35"/>
      <c r="AF706" s="35"/>
      <c r="AG706" s="35"/>
      <c r="AH706" s="35"/>
      <c r="AI706" s="35"/>
      <c r="AJ706" s="35"/>
      <c r="AK706" s="35"/>
      <c r="AL706" s="35"/>
      <c r="AM706" s="35"/>
      <c r="AN706" s="35"/>
      <c r="AO706" s="35"/>
      <c r="AP706" s="35"/>
      <c r="AQ706" s="35"/>
      <c r="AR706" s="35"/>
      <c r="AS706" s="35"/>
      <c r="AT706" s="35"/>
      <c r="AU706" s="35"/>
      <c r="AV706" s="35"/>
      <c r="AW706" s="35"/>
      <c r="AX706" s="35"/>
      <c r="AY706" s="35"/>
      <c r="AZ706" s="35"/>
      <c r="BA706" s="35"/>
      <c r="BB706" s="35"/>
      <c r="BC706" s="35"/>
      <c r="BD706" s="35"/>
      <c r="BE706" s="35"/>
      <c r="BF706" s="35"/>
      <c r="BG706" s="35"/>
      <c r="BH706" s="35"/>
      <c r="BI706" s="35"/>
      <c r="BJ706" s="35"/>
      <c r="BK706" s="35"/>
      <c r="BL706" s="35"/>
      <c r="BM706" s="35"/>
      <c r="BN706" s="35"/>
      <c r="BO706" s="35"/>
      <c r="BP706" s="35"/>
      <c r="BQ706" s="35"/>
    </row>
    <row r="707" spans="2:69" ht="15.75" customHeight="1">
      <c r="B707" s="35"/>
      <c r="C707" s="35"/>
      <c r="D707" s="35"/>
      <c r="E707" s="35"/>
      <c r="F707" s="35"/>
      <c r="G707" s="35"/>
      <c r="H707" s="35"/>
      <c r="I707" s="35"/>
      <c r="J707" s="35"/>
      <c r="K707" s="66"/>
      <c r="L707" s="35"/>
      <c r="M707" s="35"/>
      <c r="N707" s="35"/>
      <c r="O707" s="35"/>
      <c r="P707" s="35"/>
      <c r="Q707" s="35"/>
      <c r="R707" s="35"/>
      <c r="S707" s="71"/>
      <c r="T707" s="71"/>
      <c r="U707" s="71"/>
      <c r="V707" s="71"/>
      <c r="W707" s="71"/>
      <c r="X707" s="35"/>
      <c r="Y707" s="35"/>
      <c r="Z707" s="35"/>
      <c r="AA707" s="35"/>
      <c r="AB707" s="35"/>
      <c r="AC707" s="35"/>
      <c r="AD707" s="35"/>
      <c r="AE707" s="35"/>
      <c r="AF707" s="35"/>
      <c r="AG707" s="35"/>
      <c r="AH707" s="35"/>
      <c r="AI707" s="35"/>
      <c r="AJ707" s="35"/>
      <c r="AK707" s="35"/>
      <c r="AL707" s="35"/>
      <c r="AM707" s="35"/>
      <c r="AN707" s="35"/>
      <c r="AO707" s="35"/>
      <c r="AP707" s="35"/>
      <c r="AQ707" s="35"/>
      <c r="AR707" s="35"/>
      <c r="AS707" s="35"/>
      <c r="AT707" s="35"/>
      <c r="AU707" s="35"/>
      <c r="AV707" s="35"/>
      <c r="AW707" s="35"/>
      <c r="AX707" s="35"/>
      <c r="AY707" s="35"/>
      <c r="AZ707" s="35"/>
      <c r="BA707" s="35"/>
      <c r="BB707" s="35"/>
      <c r="BC707" s="35"/>
      <c r="BD707" s="35"/>
      <c r="BE707" s="35"/>
      <c r="BF707" s="35"/>
      <c r="BG707" s="35"/>
      <c r="BH707" s="35"/>
      <c r="BI707" s="35"/>
      <c r="BJ707" s="35"/>
      <c r="BK707" s="35"/>
      <c r="BL707" s="35"/>
      <c r="BM707" s="35"/>
      <c r="BN707" s="35"/>
      <c r="BO707" s="35"/>
      <c r="BP707" s="35"/>
      <c r="BQ707" s="35"/>
    </row>
    <row r="708" spans="2:69" ht="15.75" customHeight="1">
      <c r="B708" s="35"/>
      <c r="C708" s="35"/>
      <c r="D708" s="35"/>
      <c r="E708" s="35"/>
      <c r="F708" s="35"/>
      <c r="G708" s="35"/>
      <c r="H708" s="35"/>
      <c r="I708" s="35"/>
      <c r="J708" s="35"/>
      <c r="K708" s="66"/>
      <c r="L708" s="35"/>
      <c r="M708" s="35"/>
      <c r="N708" s="35"/>
      <c r="O708" s="35"/>
      <c r="P708" s="35"/>
      <c r="Q708" s="35"/>
      <c r="R708" s="35"/>
      <c r="S708" s="71"/>
      <c r="T708" s="71"/>
      <c r="U708" s="71"/>
      <c r="V708" s="71"/>
      <c r="W708" s="71"/>
      <c r="X708" s="35"/>
      <c r="Y708" s="35"/>
      <c r="Z708" s="35"/>
      <c r="AA708" s="35"/>
      <c r="AB708" s="35"/>
      <c r="AC708" s="35"/>
      <c r="AD708" s="35"/>
      <c r="AE708" s="35"/>
      <c r="AF708" s="35"/>
      <c r="AG708" s="35"/>
      <c r="AH708" s="35"/>
      <c r="AI708" s="35"/>
      <c r="AJ708" s="35"/>
      <c r="AK708" s="35"/>
      <c r="AL708" s="35"/>
      <c r="AM708" s="35"/>
      <c r="AN708" s="35"/>
      <c r="AO708" s="35"/>
      <c r="AP708" s="35"/>
      <c r="AQ708" s="35"/>
      <c r="AR708" s="35"/>
      <c r="AS708" s="35"/>
      <c r="AT708" s="35"/>
      <c r="AU708" s="35"/>
      <c r="AV708" s="35"/>
      <c r="AW708" s="35"/>
      <c r="AX708" s="35"/>
      <c r="AY708" s="35"/>
      <c r="AZ708" s="35"/>
      <c r="BA708" s="35"/>
      <c r="BB708" s="35"/>
      <c r="BC708" s="35"/>
      <c r="BD708" s="35"/>
      <c r="BE708" s="35"/>
      <c r="BF708" s="35"/>
      <c r="BG708" s="35"/>
      <c r="BH708" s="35"/>
      <c r="BI708" s="35"/>
      <c r="BJ708" s="35"/>
      <c r="BK708" s="35"/>
      <c r="BL708" s="35"/>
      <c r="BM708" s="35"/>
      <c r="BN708" s="35"/>
      <c r="BO708" s="35"/>
      <c r="BP708" s="35"/>
      <c r="BQ708" s="35"/>
    </row>
    <row r="709" spans="2:69" ht="15.75" customHeight="1">
      <c r="B709" s="35"/>
      <c r="C709" s="35"/>
      <c r="D709" s="35"/>
      <c r="E709" s="35"/>
      <c r="F709" s="35"/>
      <c r="G709" s="35"/>
      <c r="H709" s="35"/>
      <c r="I709" s="35"/>
      <c r="J709" s="35"/>
      <c r="K709" s="66"/>
      <c r="L709" s="35"/>
      <c r="M709" s="35"/>
      <c r="N709" s="35"/>
      <c r="O709" s="35"/>
      <c r="P709" s="35"/>
      <c r="Q709" s="35"/>
      <c r="R709" s="35"/>
      <c r="S709" s="71"/>
      <c r="T709" s="71"/>
      <c r="U709" s="71"/>
      <c r="V709" s="71"/>
      <c r="W709" s="71"/>
      <c r="X709" s="35"/>
      <c r="Y709" s="35"/>
      <c r="Z709" s="35"/>
      <c r="AA709" s="35"/>
      <c r="AB709" s="35"/>
      <c r="AC709" s="35"/>
      <c r="AD709" s="35"/>
      <c r="AE709" s="35"/>
      <c r="AF709" s="35"/>
      <c r="AG709" s="35"/>
      <c r="AH709" s="35"/>
      <c r="AI709" s="35"/>
      <c r="AJ709" s="35"/>
      <c r="AK709" s="35"/>
      <c r="AL709" s="35"/>
      <c r="AM709" s="35"/>
      <c r="AN709" s="35"/>
      <c r="AO709" s="35"/>
      <c r="AP709" s="35"/>
      <c r="AQ709" s="35"/>
      <c r="AR709" s="35"/>
      <c r="AS709" s="35"/>
      <c r="AT709" s="35"/>
      <c r="AU709" s="35"/>
      <c r="AV709" s="35"/>
      <c r="AW709" s="35"/>
      <c r="AX709" s="35"/>
      <c r="AY709" s="35"/>
      <c r="AZ709" s="35"/>
      <c r="BA709" s="35"/>
      <c r="BB709" s="35"/>
      <c r="BC709" s="35"/>
      <c r="BD709" s="35"/>
      <c r="BE709" s="35"/>
      <c r="BF709" s="35"/>
      <c r="BG709" s="35"/>
      <c r="BH709" s="35"/>
      <c r="BI709" s="35"/>
      <c r="BJ709" s="35"/>
      <c r="BK709" s="35"/>
      <c r="BL709" s="35"/>
      <c r="BM709" s="35"/>
      <c r="BN709" s="35"/>
      <c r="BO709" s="35"/>
      <c r="BP709" s="35"/>
      <c r="BQ709" s="35"/>
    </row>
    <row r="710" spans="2:69" ht="15.75" customHeight="1">
      <c r="B710" s="35"/>
      <c r="C710" s="35"/>
      <c r="D710" s="35"/>
      <c r="E710" s="35"/>
      <c r="F710" s="35"/>
      <c r="G710" s="35"/>
      <c r="H710" s="35"/>
      <c r="I710" s="35"/>
      <c r="J710" s="35"/>
      <c r="K710" s="66"/>
      <c r="L710" s="35"/>
      <c r="M710" s="35"/>
      <c r="N710" s="35"/>
      <c r="O710" s="35"/>
      <c r="P710" s="35"/>
      <c r="Q710" s="35"/>
      <c r="R710" s="35"/>
      <c r="S710" s="71"/>
      <c r="T710" s="71"/>
      <c r="U710" s="71"/>
      <c r="V710" s="71"/>
      <c r="W710" s="71"/>
      <c r="X710" s="35"/>
      <c r="Y710" s="35"/>
      <c r="Z710" s="35"/>
      <c r="AA710" s="35"/>
      <c r="AB710" s="35"/>
      <c r="AC710" s="35"/>
      <c r="AD710" s="35"/>
      <c r="AE710" s="35"/>
      <c r="AF710" s="35"/>
      <c r="AG710" s="35"/>
      <c r="AH710" s="35"/>
      <c r="AI710" s="35"/>
      <c r="AJ710" s="35"/>
      <c r="AK710" s="35"/>
      <c r="AL710" s="35"/>
      <c r="AM710" s="35"/>
      <c r="AN710" s="35"/>
      <c r="AO710" s="35"/>
      <c r="AP710" s="35"/>
      <c r="AQ710" s="35"/>
      <c r="AR710" s="35"/>
      <c r="AS710" s="35"/>
      <c r="AT710" s="35"/>
      <c r="AU710" s="35"/>
      <c r="AV710" s="35"/>
      <c r="AW710" s="35"/>
      <c r="AX710" s="35"/>
      <c r="AY710" s="35"/>
      <c r="AZ710" s="35"/>
      <c r="BA710" s="35"/>
      <c r="BB710" s="35"/>
      <c r="BC710" s="35"/>
      <c r="BD710" s="35"/>
      <c r="BE710" s="35"/>
      <c r="BF710" s="35"/>
      <c r="BG710" s="35"/>
      <c r="BH710" s="35"/>
      <c r="BI710" s="35"/>
      <c r="BJ710" s="35"/>
      <c r="BK710" s="35"/>
      <c r="BL710" s="35"/>
      <c r="BM710" s="35"/>
      <c r="BN710" s="35"/>
      <c r="BO710" s="35"/>
      <c r="BP710" s="35"/>
      <c r="BQ710" s="35"/>
    </row>
    <row r="711" spans="2:69" ht="15.75" customHeight="1">
      <c r="B711" s="35"/>
      <c r="C711" s="35"/>
      <c r="D711" s="35"/>
      <c r="E711" s="35"/>
      <c r="F711" s="35"/>
      <c r="G711" s="35"/>
      <c r="H711" s="35"/>
      <c r="I711" s="35"/>
      <c r="J711" s="35"/>
      <c r="K711" s="66"/>
      <c r="L711" s="35"/>
      <c r="M711" s="35"/>
      <c r="N711" s="35"/>
      <c r="O711" s="35"/>
      <c r="P711" s="35"/>
      <c r="Q711" s="35"/>
      <c r="R711" s="35"/>
      <c r="S711" s="71"/>
      <c r="T711" s="71"/>
      <c r="U711" s="71"/>
      <c r="V711" s="71"/>
      <c r="W711" s="71"/>
      <c r="X711" s="35"/>
      <c r="Y711" s="35"/>
      <c r="Z711" s="35"/>
      <c r="AA711" s="35"/>
      <c r="AB711" s="35"/>
      <c r="AC711" s="35"/>
      <c r="AD711" s="35"/>
      <c r="AE711" s="35"/>
      <c r="AF711" s="35"/>
      <c r="AG711" s="35"/>
      <c r="AH711" s="35"/>
      <c r="AI711" s="35"/>
      <c r="AJ711" s="35"/>
      <c r="AK711" s="35"/>
      <c r="AL711" s="35"/>
      <c r="AM711" s="35"/>
      <c r="AN711" s="35"/>
      <c r="AO711" s="35"/>
      <c r="AP711" s="35"/>
      <c r="AQ711" s="35"/>
      <c r="AR711" s="35"/>
      <c r="AS711" s="35"/>
      <c r="AT711" s="35"/>
      <c r="AU711" s="35"/>
      <c r="AV711" s="35"/>
      <c r="AW711" s="35"/>
      <c r="AX711" s="35"/>
      <c r="AY711" s="35"/>
      <c r="AZ711" s="35"/>
      <c r="BA711" s="35"/>
      <c r="BB711" s="35"/>
      <c r="BC711" s="35"/>
      <c r="BD711" s="35"/>
      <c r="BE711" s="35"/>
      <c r="BF711" s="35"/>
      <c r="BG711" s="35"/>
      <c r="BH711" s="35"/>
      <c r="BI711" s="35"/>
      <c r="BJ711" s="35"/>
      <c r="BK711" s="35"/>
      <c r="BL711" s="35"/>
      <c r="BM711" s="35"/>
      <c r="BN711" s="35"/>
      <c r="BO711" s="35"/>
      <c r="BP711" s="35"/>
      <c r="BQ711" s="35"/>
    </row>
    <row r="712" spans="2:69" ht="15.75" customHeight="1">
      <c r="B712" s="35"/>
      <c r="C712" s="35"/>
      <c r="D712" s="35"/>
      <c r="E712" s="35"/>
      <c r="F712" s="35"/>
      <c r="G712" s="35"/>
      <c r="H712" s="35"/>
      <c r="I712" s="35"/>
      <c r="J712" s="35"/>
      <c r="K712" s="66"/>
      <c r="L712" s="35"/>
      <c r="M712" s="35"/>
      <c r="N712" s="35"/>
      <c r="O712" s="35"/>
      <c r="P712" s="35"/>
      <c r="Q712" s="35"/>
      <c r="R712" s="35"/>
      <c r="S712" s="71"/>
      <c r="T712" s="71"/>
      <c r="U712" s="71"/>
      <c r="V712" s="71"/>
      <c r="W712" s="71"/>
      <c r="X712" s="35"/>
      <c r="Y712" s="35"/>
      <c r="Z712" s="35"/>
      <c r="AA712" s="35"/>
      <c r="AB712" s="35"/>
      <c r="AC712" s="35"/>
      <c r="AD712" s="35"/>
      <c r="AE712" s="35"/>
      <c r="AF712" s="35"/>
      <c r="AG712" s="35"/>
      <c r="AH712" s="35"/>
      <c r="AI712" s="35"/>
      <c r="AJ712" s="35"/>
      <c r="AK712" s="35"/>
      <c r="AL712" s="35"/>
      <c r="AM712" s="35"/>
      <c r="AN712" s="35"/>
      <c r="AO712" s="35"/>
      <c r="AP712" s="35"/>
      <c r="AQ712" s="35"/>
      <c r="AR712" s="35"/>
      <c r="AS712" s="35"/>
      <c r="AT712" s="35"/>
      <c r="AU712" s="35"/>
      <c r="AV712" s="35"/>
      <c r="AW712" s="35"/>
      <c r="AX712" s="35"/>
      <c r="AY712" s="35"/>
      <c r="AZ712" s="35"/>
      <c r="BA712" s="35"/>
      <c r="BB712" s="35"/>
      <c r="BC712" s="35"/>
      <c r="BD712" s="35"/>
      <c r="BE712" s="35"/>
      <c r="BF712" s="35"/>
      <c r="BG712" s="35"/>
      <c r="BH712" s="35"/>
      <c r="BI712" s="35"/>
      <c r="BJ712" s="35"/>
      <c r="BK712" s="35"/>
      <c r="BL712" s="35"/>
      <c r="BM712" s="35"/>
      <c r="BN712" s="35"/>
      <c r="BO712" s="35"/>
      <c r="BP712" s="35"/>
      <c r="BQ712" s="35"/>
    </row>
    <row r="713" spans="2:69" ht="15.75" customHeight="1">
      <c r="B713" s="35"/>
      <c r="C713" s="35"/>
      <c r="D713" s="35"/>
      <c r="E713" s="35"/>
      <c r="F713" s="35"/>
      <c r="G713" s="35"/>
      <c r="H713" s="35"/>
      <c r="I713" s="35"/>
      <c r="J713" s="35"/>
      <c r="K713" s="66"/>
      <c r="L713" s="35"/>
      <c r="M713" s="35"/>
      <c r="N713" s="35"/>
      <c r="O713" s="35"/>
      <c r="P713" s="35"/>
      <c r="Q713" s="35"/>
      <c r="R713" s="35"/>
      <c r="S713" s="71"/>
      <c r="T713" s="71"/>
      <c r="U713" s="71"/>
      <c r="V713" s="71"/>
      <c r="W713" s="71"/>
      <c r="X713" s="35"/>
      <c r="Y713" s="35"/>
      <c r="Z713" s="35"/>
      <c r="AA713" s="35"/>
      <c r="AB713" s="35"/>
      <c r="AC713" s="35"/>
      <c r="AD713" s="35"/>
      <c r="AE713" s="35"/>
      <c r="AF713" s="35"/>
      <c r="AG713" s="35"/>
      <c r="AH713" s="35"/>
      <c r="AI713" s="35"/>
      <c r="AJ713" s="35"/>
      <c r="AK713" s="35"/>
      <c r="AL713" s="35"/>
      <c r="AM713" s="35"/>
      <c r="AN713" s="35"/>
      <c r="AO713" s="35"/>
      <c r="AP713" s="35"/>
      <c r="AQ713" s="35"/>
      <c r="AR713" s="35"/>
      <c r="AS713" s="35"/>
      <c r="AT713" s="35"/>
      <c r="AU713" s="35"/>
      <c r="AV713" s="35"/>
      <c r="AW713" s="35"/>
      <c r="AX713" s="35"/>
      <c r="AY713" s="35"/>
      <c r="AZ713" s="35"/>
      <c r="BA713" s="35"/>
      <c r="BB713" s="35"/>
      <c r="BC713" s="35"/>
      <c r="BD713" s="35"/>
      <c r="BE713" s="35"/>
      <c r="BF713" s="35"/>
      <c r="BG713" s="35"/>
      <c r="BH713" s="35"/>
      <c r="BI713" s="35"/>
      <c r="BJ713" s="35"/>
      <c r="BK713" s="35"/>
      <c r="BL713" s="35"/>
      <c r="BM713" s="35"/>
      <c r="BN713" s="35"/>
      <c r="BO713" s="35"/>
      <c r="BP713" s="35"/>
      <c r="BQ713" s="35"/>
    </row>
    <row r="714" spans="2:69" ht="15.75" customHeight="1">
      <c r="B714" s="35"/>
      <c r="C714" s="35"/>
      <c r="D714" s="35"/>
      <c r="E714" s="35"/>
      <c r="F714" s="35"/>
      <c r="G714" s="35"/>
      <c r="H714" s="35"/>
      <c r="I714" s="35"/>
      <c r="J714" s="35"/>
      <c r="K714" s="66"/>
      <c r="L714" s="35"/>
      <c r="M714" s="35"/>
      <c r="N714" s="35"/>
      <c r="O714" s="35"/>
      <c r="P714" s="35"/>
      <c r="Q714" s="35"/>
      <c r="R714" s="35"/>
      <c r="S714" s="71"/>
      <c r="T714" s="71"/>
      <c r="U714" s="71"/>
      <c r="V714" s="71"/>
      <c r="W714" s="71"/>
      <c r="X714" s="35"/>
      <c r="Y714" s="35"/>
      <c r="Z714" s="35"/>
      <c r="AA714" s="35"/>
      <c r="AB714" s="35"/>
      <c r="AC714" s="35"/>
      <c r="AD714" s="35"/>
      <c r="AE714" s="35"/>
      <c r="AF714" s="35"/>
      <c r="AG714" s="35"/>
      <c r="AH714" s="35"/>
      <c r="AI714" s="35"/>
      <c r="AJ714" s="35"/>
      <c r="AK714" s="35"/>
      <c r="AL714" s="35"/>
      <c r="AM714" s="35"/>
      <c r="AN714" s="35"/>
      <c r="AO714" s="35"/>
      <c r="AP714" s="35"/>
      <c r="AQ714" s="35"/>
      <c r="AR714" s="35"/>
      <c r="AS714" s="35"/>
      <c r="AT714" s="35"/>
      <c r="AU714" s="35"/>
      <c r="AV714" s="35"/>
      <c r="AW714" s="35"/>
      <c r="AX714" s="35"/>
      <c r="AY714" s="35"/>
      <c r="AZ714" s="35"/>
      <c r="BA714" s="35"/>
      <c r="BB714" s="35"/>
      <c r="BC714" s="35"/>
      <c r="BD714" s="35"/>
      <c r="BE714" s="35"/>
      <c r="BF714" s="35"/>
      <c r="BG714" s="35"/>
      <c r="BH714" s="35"/>
      <c r="BI714" s="35"/>
      <c r="BJ714" s="35"/>
      <c r="BK714" s="35"/>
      <c r="BL714" s="35"/>
      <c r="BM714" s="35"/>
      <c r="BN714" s="35"/>
      <c r="BO714" s="35"/>
      <c r="BP714" s="35"/>
      <c r="BQ714" s="35"/>
    </row>
    <row r="715" spans="2:69" ht="15.75" customHeight="1">
      <c r="B715" s="35"/>
      <c r="C715" s="35"/>
      <c r="D715" s="35"/>
      <c r="E715" s="35"/>
      <c r="F715" s="35"/>
      <c r="G715" s="35"/>
      <c r="H715" s="35"/>
      <c r="I715" s="35"/>
      <c r="J715" s="35"/>
      <c r="K715" s="66"/>
      <c r="L715" s="35"/>
      <c r="M715" s="35"/>
      <c r="N715" s="35"/>
      <c r="O715" s="35"/>
      <c r="P715" s="35"/>
      <c r="Q715" s="35"/>
      <c r="R715" s="35"/>
      <c r="S715" s="71"/>
      <c r="T715" s="71"/>
      <c r="U715" s="71"/>
      <c r="V715" s="71"/>
      <c r="W715" s="71"/>
      <c r="X715" s="35"/>
      <c r="Y715" s="35"/>
      <c r="Z715" s="35"/>
      <c r="AA715" s="35"/>
      <c r="AB715" s="35"/>
      <c r="AC715" s="35"/>
      <c r="AD715" s="35"/>
      <c r="AE715" s="35"/>
      <c r="AF715" s="35"/>
      <c r="AG715" s="35"/>
      <c r="AH715" s="35"/>
      <c r="AI715" s="35"/>
      <c r="AJ715" s="35"/>
      <c r="AK715" s="35"/>
      <c r="AL715" s="35"/>
      <c r="AM715" s="35"/>
      <c r="AN715" s="35"/>
      <c r="AO715" s="35"/>
      <c r="AP715" s="35"/>
      <c r="AQ715" s="35"/>
      <c r="AR715" s="35"/>
      <c r="AS715" s="35"/>
      <c r="AT715" s="35"/>
      <c r="AU715" s="35"/>
      <c r="AV715" s="35"/>
      <c r="AW715" s="35"/>
      <c r="AX715" s="35"/>
      <c r="AY715" s="35"/>
      <c r="AZ715" s="35"/>
      <c r="BA715" s="35"/>
      <c r="BB715" s="35"/>
      <c r="BC715" s="35"/>
      <c r="BD715" s="35"/>
      <c r="BE715" s="35"/>
      <c r="BF715" s="35"/>
      <c r="BG715" s="35"/>
      <c r="BH715" s="35"/>
      <c r="BI715" s="35"/>
      <c r="BJ715" s="35"/>
      <c r="BK715" s="35"/>
      <c r="BL715" s="35"/>
      <c r="BM715" s="35"/>
      <c r="BN715" s="35"/>
      <c r="BO715" s="35"/>
      <c r="BP715" s="35"/>
      <c r="BQ715" s="35"/>
    </row>
    <row r="716" spans="2:69" ht="15.75" customHeight="1">
      <c r="B716" s="35"/>
      <c r="C716" s="35"/>
      <c r="D716" s="35"/>
      <c r="E716" s="35"/>
      <c r="F716" s="35"/>
      <c r="G716" s="35"/>
      <c r="H716" s="35"/>
      <c r="I716" s="35"/>
      <c r="J716" s="35"/>
      <c r="K716" s="66"/>
      <c r="L716" s="35"/>
      <c r="M716" s="35"/>
      <c r="N716" s="35"/>
      <c r="O716" s="35"/>
      <c r="P716" s="35"/>
      <c r="Q716" s="35"/>
      <c r="R716" s="35"/>
      <c r="S716" s="71"/>
      <c r="T716" s="71"/>
      <c r="U716" s="71"/>
      <c r="V716" s="71"/>
      <c r="W716" s="71"/>
      <c r="X716" s="35"/>
      <c r="Y716" s="35"/>
      <c r="Z716" s="35"/>
      <c r="AA716" s="35"/>
      <c r="AB716" s="35"/>
      <c r="AC716" s="35"/>
      <c r="AD716" s="35"/>
      <c r="AE716" s="35"/>
      <c r="AF716" s="35"/>
      <c r="AG716" s="35"/>
      <c r="AH716" s="35"/>
      <c r="AI716" s="35"/>
      <c r="AJ716" s="35"/>
      <c r="AK716" s="35"/>
      <c r="AL716" s="35"/>
      <c r="AM716" s="35"/>
      <c r="AN716" s="35"/>
      <c r="AO716" s="35"/>
      <c r="AP716" s="35"/>
      <c r="AQ716" s="35"/>
      <c r="AR716" s="35"/>
      <c r="AS716" s="35"/>
      <c r="AT716" s="35"/>
      <c r="AU716" s="35"/>
      <c r="AV716" s="35"/>
      <c r="AW716" s="35"/>
      <c r="AX716" s="35"/>
      <c r="AY716" s="35"/>
      <c r="AZ716" s="35"/>
      <c r="BA716" s="35"/>
      <c r="BB716" s="35"/>
      <c r="BC716" s="35"/>
      <c r="BD716" s="35"/>
      <c r="BE716" s="35"/>
      <c r="BF716" s="35"/>
      <c r="BG716" s="35"/>
      <c r="BH716" s="35"/>
      <c r="BI716" s="35"/>
      <c r="BJ716" s="35"/>
      <c r="BK716" s="35"/>
      <c r="BL716" s="35"/>
      <c r="BM716" s="35"/>
      <c r="BN716" s="35"/>
      <c r="BO716" s="35"/>
      <c r="BP716" s="35"/>
      <c r="BQ716" s="35"/>
    </row>
    <row r="717" spans="2:69" ht="15.75" customHeight="1">
      <c r="B717" s="35"/>
      <c r="C717" s="35"/>
      <c r="D717" s="35"/>
      <c r="E717" s="35"/>
      <c r="F717" s="35"/>
      <c r="G717" s="35"/>
      <c r="H717" s="35"/>
      <c r="I717" s="35"/>
      <c r="J717" s="35"/>
      <c r="K717" s="66"/>
      <c r="L717" s="35"/>
      <c r="M717" s="35"/>
      <c r="N717" s="35"/>
      <c r="O717" s="35"/>
      <c r="P717" s="35"/>
      <c r="Q717" s="35"/>
      <c r="R717" s="35"/>
      <c r="S717" s="71"/>
      <c r="T717" s="71"/>
      <c r="U717" s="71"/>
      <c r="V717" s="71"/>
      <c r="W717" s="71"/>
      <c r="X717" s="35"/>
      <c r="Y717" s="35"/>
      <c r="Z717" s="35"/>
      <c r="AA717" s="35"/>
      <c r="AB717" s="35"/>
      <c r="AC717" s="35"/>
      <c r="AD717" s="35"/>
      <c r="AE717" s="35"/>
      <c r="AF717" s="35"/>
      <c r="AG717" s="35"/>
      <c r="AH717" s="35"/>
      <c r="AI717" s="35"/>
      <c r="AJ717" s="35"/>
      <c r="AK717" s="35"/>
      <c r="AL717" s="35"/>
      <c r="AM717" s="35"/>
      <c r="AN717" s="35"/>
      <c r="AO717" s="35"/>
      <c r="AP717" s="35"/>
      <c r="AQ717" s="35"/>
      <c r="AR717" s="35"/>
      <c r="AS717" s="35"/>
      <c r="AT717" s="35"/>
      <c r="AU717" s="35"/>
      <c r="AV717" s="35"/>
      <c r="AW717" s="35"/>
      <c r="AX717" s="35"/>
      <c r="AY717" s="35"/>
      <c r="AZ717" s="35"/>
      <c r="BA717" s="35"/>
      <c r="BB717" s="35"/>
      <c r="BC717" s="35"/>
      <c r="BD717" s="35"/>
      <c r="BE717" s="35"/>
      <c r="BF717" s="35"/>
      <c r="BG717" s="35"/>
      <c r="BH717" s="35"/>
      <c r="BI717" s="35"/>
      <c r="BJ717" s="35"/>
      <c r="BK717" s="35"/>
      <c r="BL717" s="35"/>
      <c r="BM717" s="35"/>
      <c r="BN717" s="35"/>
      <c r="BO717" s="35"/>
      <c r="BP717" s="35"/>
      <c r="BQ717" s="35"/>
    </row>
    <row r="718" spans="2:69" ht="15.75" customHeight="1">
      <c r="B718" s="35"/>
      <c r="C718" s="35"/>
      <c r="D718" s="35"/>
      <c r="E718" s="35"/>
      <c r="F718" s="35"/>
      <c r="G718" s="35"/>
      <c r="H718" s="35"/>
      <c r="I718" s="35"/>
      <c r="J718" s="35"/>
      <c r="K718" s="66"/>
      <c r="L718" s="35"/>
      <c r="M718" s="35"/>
      <c r="N718" s="35"/>
      <c r="O718" s="35"/>
      <c r="P718" s="35"/>
      <c r="Q718" s="35"/>
      <c r="R718" s="35"/>
      <c r="S718" s="71"/>
      <c r="T718" s="71"/>
      <c r="U718" s="71"/>
      <c r="V718" s="71"/>
      <c r="W718" s="71"/>
      <c r="X718" s="35"/>
      <c r="Y718" s="35"/>
      <c r="Z718" s="35"/>
      <c r="AA718" s="35"/>
      <c r="AB718" s="35"/>
      <c r="AC718" s="35"/>
      <c r="AD718" s="35"/>
      <c r="AE718" s="35"/>
      <c r="AF718" s="35"/>
      <c r="AG718" s="35"/>
      <c r="AH718" s="35"/>
      <c r="AI718" s="35"/>
      <c r="AJ718" s="35"/>
      <c r="AK718" s="35"/>
      <c r="AL718" s="35"/>
      <c r="AM718" s="35"/>
      <c r="AN718" s="35"/>
      <c r="AO718" s="35"/>
      <c r="AP718" s="35"/>
      <c r="AQ718" s="35"/>
      <c r="AR718" s="35"/>
      <c r="AS718" s="35"/>
      <c r="AT718" s="35"/>
      <c r="AU718" s="35"/>
      <c r="AV718" s="35"/>
      <c r="AW718" s="35"/>
      <c r="AX718" s="35"/>
      <c r="AY718" s="35"/>
      <c r="AZ718" s="35"/>
      <c r="BA718" s="35"/>
      <c r="BB718" s="35"/>
      <c r="BC718" s="35"/>
      <c r="BD718" s="35"/>
      <c r="BE718" s="35"/>
      <c r="BF718" s="35"/>
      <c r="BG718" s="35"/>
      <c r="BH718" s="35"/>
      <c r="BI718" s="35"/>
      <c r="BJ718" s="35"/>
      <c r="BK718" s="35"/>
      <c r="BL718" s="35"/>
      <c r="BM718" s="35"/>
      <c r="BN718" s="35"/>
      <c r="BO718" s="35"/>
      <c r="BP718" s="35"/>
      <c r="BQ718" s="35"/>
    </row>
    <row r="719" spans="2:69" ht="15.75" customHeight="1">
      <c r="B719" s="35"/>
      <c r="C719" s="35"/>
      <c r="D719" s="35"/>
      <c r="E719" s="35"/>
      <c r="F719" s="35"/>
      <c r="G719" s="35"/>
      <c r="H719" s="35"/>
      <c r="I719" s="35"/>
      <c r="J719" s="35"/>
      <c r="K719" s="66"/>
      <c r="L719" s="35"/>
      <c r="M719" s="35"/>
      <c r="N719" s="35"/>
      <c r="O719" s="35"/>
      <c r="P719" s="35"/>
      <c r="Q719" s="35"/>
      <c r="R719" s="35"/>
      <c r="S719" s="71"/>
      <c r="T719" s="71"/>
      <c r="U719" s="71"/>
      <c r="V719" s="71"/>
      <c r="W719" s="71"/>
      <c r="X719" s="35"/>
      <c r="Y719" s="35"/>
      <c r="Z719" s="35"/>
      <c r="AA719" s="35"/>
      <c r="AB719" s="35"/>
      <c r="AC719" s="35"/>
      <c r="AD719" s="35"/>
      <c r="AE719" s="35"/>
      <c r="AF719" s="35"/>
      <c r="AG719" s="35"/>
      <c r="AH719" s="35"/>
      <c r="AI719" s="35"/>
      <c r="AJ719" s="35"/>
      <c r="AK719" s="35"/>
      <c r="AL719" s="35"/>
      <c r="AM719" s="35"/>
      <c r="AN719" s="35"/>
      <c r="AO719" s="35"/>
      <c r="AP719" s="35"/>
      <c r="AQ719" s="35"/>
      <c r="AR719" s="35"/>
      <c r="AS719" s="35"/>
      <c r="AT719" s="35"/>
      <c r="AU719" s="35"/>
      <c r="AV719" s="35"/>
      <c r="AW719" s="35"/>
      <c r="AX719" s="35"/>
      <c r="AY719" s="35"/>
      <c r="AZ719" s="35"/>
      <c r="BA719" s="35"/>
      <c r="BB719" s="35"/>
      <c r="BC719" s="35"/>
      <c r="BD719" s="35"/>
      <c r="BE719" s="35"/>
      <c r="BF719" s="35"/>
      <c r="BG719" s="35"/>
      <c r="BH719" s="35"/>
      <c r="BI719" s="35"/>
      <c r="BJ719" s="35"/>
      <c r="BK719" s="35"/>
      <c r="BL719" s="35"/>
      <c r="BM719" s="35"/>
      <c r="BN719" s="35"/>
      <c r="BO719" s="35"/>
      <c r="BP719" s="35"/>
      <c r="BQ719" s="35"/>
    </row>
    <row r="720" spans="2:69" ht="15.75" customHeight="1">
      <c r="B720" s="35"/>
      <c r="C720" s="35"/>
      <c r="D720" s="35"/>
      <c r="E720" s="35"/>
      <c r="F720" s="35"/>
      <c r="G720" s="35"/>
      <c r="H720" s="35"/>
      <c r="I720" s="35"/>
      <c r="J720" s="35"/>
      <c r="K720" s="66"/>
      <c r="L720" s="35"/>
      <c r="M720" s="35"/>
      <c r="N720" s="35"/>
      <c r="O720" s="35"/>
      <c r="P720" s="35"/>
      <c r="Q720" s="35"/>
      <c r="R720" s="35"/>
      <c r="S720" s="71"/>
      <c r="T720" s="71"/>
      <c r="U720" s="71"/>
      <c r="V720" s="71"/>
      <c r="W720" s="71"/>
      <c r="X720" s="35"/>
      <c r="Y720" s="35"/>
      <c r="Z720" s="35"/>
      <c r="AA720" s="35"/>
      <c r="AB720" s="35"/>
      <c r="AC720" s="35"/>
      <c r="AD720" s="35"/>
      <c r="AE720" s="35"/>
      <c r="AF720" s="35"/>
      <c r="AG720" s="35"/>
      <c r="AH720" s="35"/>
      <c r="AI720" s="35"/>
      <c r="AJ720" s="35"/>
      <c r="AK720" s="35"/>
      <c r="AL720" s="35"/>
      <c r="AM720" s="35"/>
      <c r="AN720" s="35"/>
      <c r="AO720" s="35"/>
      <c r="AP720" s="35"/>
      <c r="AQ720" s="35"/>
      <c r="AR720" s="35"/>
      <c r="AS720" s="35"/>
      <c r="AT720" s="35"/>
      <c r="AU720" s="35"/>
      <c r="AV720" s="35"/>
      <c r="AW720" s="35"/>
      <c r="AX720" s="35"/>
      <c r="AY720" s="35"/>
      <c r="AZ720" s="35"/>
      <c r="BA720" s="35"/>
      <c r="BB720" s="35"/>
      <c r="BC720" s="35"/>
      <c r="BD720" s="35"/>
      <c r="BE720" s="35"/>
      <c r="BF720" s="35"/>
      <c r="BG720" s="35"/>
      <c r="BH720" s="35"/>
      <c r="BI720" s="35"/>
      <c r="BJ720" s="35"/>
      <c r="BK720" s="35"/>
      <c r="BL720" s="35"/>
      <c r="BM720" s="35"/>
      <c r="BN720" s="35"/>
      <c r="BO720" s="35"/>
      <c r="BP720" s="35"/>
      <c r="BQ720" s="35"/>
    </row>
    <row r="721" spans="2:69" ht="15.75" customHeight="1">
      <c r="B721" s="35"/>
      <c r="C721" s="35"/>
      <c r="D721" s="35"/>
      <c r="E721" s="35"/>
      <c r="F721" s="35"/>
      <c r="G721" s="35"/>
      <c r="H721" s="35"/>
      <c r="I721" s="35"/>
      <c r="J721" s="35"/>
      <c r="K721" s="66"/>
      <c r="L721" s="35"/>
      <c r="M721" s="35"/>
      <c r="N721" s="35"/>
      <c r="O721" s="35"/>
      <c r="P721" s="35"/>
      <c r="Q721" s="35"/>
      <c r="R721" s="35"/>
      <c r="S721" s="71"/>
      <c r="T721" s="71"/>
      <c r="U721" s="71"/>
      <c r="V721" s="71"/>
      <c r="W721" s="71"/>
      <c r="X721" s="35"/>
      <c r="Y721" s="35"/>
      <c r="Z721" s="35"/>
      <c r="AA721" s="35"/>
      <c r="AB721" s="35"/>
      <c r="AC721" s="35"/>
      <c r="AD721" s="35"/>
      <c r="AE721" s="35"/>
      <c r="AF721" s="35"/>
      <c r="AG721" s="35"/>
      <c r="AH721" s="35"/>
      <c r="AI721" s="35"/>
      <c r="AJ721" s="35"/>
      <c r="AK721" s="35"/>
      <c r="AL721" s="35"/>
      <c r="AM721" s="35"/>
      <c r="AN721" s="35"/>
      <c r="AO721" s="35"/>
      <c r="AP721" s="35"/>
      <c r="AQ721" s="35"/>
      <c r="AR721" s="35"/>
      <c r="AS721" s="35"/>
      <c r="AT721" s="35"/>
      <c r="AU721" s="35"/>
      <c r="AV721" s="35"/>
      <c r="AW721" s="35"/>
      <c r="AX721" s="35"/>
      <c r="AY721" s="35"/>
      <c r="AZ721" s="35"/>
      <c r="BA721" s="35"/>
      <c r="BB721" s="35"/>
      <c r="BC721" s="35"/>
      <c r="BD721" s="35"/>
      <c r="BE721" s="35"/>
      <c r="BF721" s="35"/>
      <c r="BG721" s="35"/>
      <c r="BH721" s="35"/>
      <c r="BI721" s="35"/>
      <c r="BJ721" s="35"/>
      <c r="BK721" s="35"/>
      <c r="BL721" s="35"/>
      <c r="BM721" s="35"/>
      <c r="BN721" s="35"/>
      <c r="BO721" s="35"/>
      <c r="BP721" s="35"/>
      <c r="BQ721" s="35"/>
    </row>
    <row r="722" spans="2:69" ht="15.75" customHeight="1">
      <c r="B722" s="35"/>
      <c r="C722" s="35"/>
      <c r="D722" s="35"/>
      <c r="E722" s="35"/>
      <c r="F722" s="35"/>
      <c r="G722" s="35"/>
      <c r="H722" s="35"/>
      <c r="I722" s="35"/>
      <c r="J722" s="35"/>
      <c r="K722" s="66"/>
      <c r="L722" s="35"/>
      <c r="M722" s="35"/>
      <c r="N722" s="35"/>
      <c r="O722" s="35"/>
      <c r="P722" s="35"/>
      <c r="Q722" s="35"/>
      <c r="R722" s="35"/>
      <c r="S722" s="71"/>
      <c r="T722" s="71"/>
      <c r="U722" s="71"/>
      <c r="V722" s="71"/>
      <c r="W722" s="71"/>
      <c r="X722" s="35"/>
      <c r="Y722" s="35"/>
      <c r="Z722" s="35"/>
      <c r="AA722" s="35"/>
      <c r="AB722" s="35"/>
      <c r="AC722" s="35"/>
      <c r="AD722" s="35"/>
      <c r="AE722" s="35"/>
      <c r="AF722" s="35"/>
      <c r="AG722" s="35"/>
      <c r="AH722" s="35"/>
      <c r="AI722" s="35"/>
      <c r="AJ722" s="35"/>
      <c r="AK722" s="35"/>
      <c r="AL722" s="35"/>
      <c r="AM722" s="35"/>
      <c r="AN722" s="35"/>
      <c r="AO722" s="35"/>
      <c r="AP722" s="35"/>
      <c r="AQ722" s="35"/>
      <c r="AR722" s="35"/>
      <c r="AS722" s="35"/>
      <c r="AT722" s="35"/>
      <c r="AU722" s="35"/>
      <c r="AV722" s="35"/>
      <c r="AW722" s="35"/>
      <c r="AX722" s="35"/>
      <c r="AY722" s="35"/>
      <c r="AZ722" s="35"/>
      <c r="BA722" s="35"/>
      <c r="BB722" s="35"/>
      <c r="BC722" s="35"/>
      <c r="BD722" s="35"/>
      <c r="BE722" s="35"/>
      <c r="BF722" s="35"/>
      <c r="BG722" s="35"/>
      <c r="BH722" s="35"/>
      <c r="BI722" s="35"/>
      <c r="BJ722" s="35"/>
      <c r="BK722" s="35"/>
      <c r="BL722" s="35"/>
      <c r="BM722" s="35"/>
      <c r="BN722" s="35"/>
      <c r="BO722" s="35"/>
      <c r="BP722" s="35"/>
      <c r="BQ722" s="35"/>
    </row>
    <row r="723" spans="2:69" ht="15.75" customHeight="1">
      <c r="B723" s="35"/>
      <c r="C723" s="35"/>
      <c r="D723" s="35"/>
      <c r="E723" s="35"/>
      <c r="F723" s="35"/>
      <c r="G723" s="35"/>
      <c r="H723" s="35"/>
      <c r="I723" s="35"/>
      <c r="J723" s="35"/>
      <c r="K723" s="66"/>
      <c r="L723" s="35"/>
      <c r="M723" s="35"/>
      <c r="N723" s="35"/>
      <c r="O723" s="35"/>
      <c r="P723" s="35"/>
      <c r="Q723" s="35"/>
      <c r="R723" s="35"/>
      <c r="S723" s="71"/>
      <c r="T723" s="71"/>
      <c r="U723" s="71"/>
      <c r="V723" s="71"/>
      <c r="W723" s="71"/>
      <c r="X723" s="35"/>
      <c r="Y723" s="35"/>
      <c r="Z723" s="35"/>
      <c r="AA723" s="35"/>
      <c r="AB723" s="35"/>
      <c r="AC723" s="35"/>
      <c r="AD723" s="35"/>
      <c r="AE723" s="35"/>
      <c r="AF723" s="35"/>
      <c r="AG723" s="35"/>
      <c r="AH723" s="35"/>
      <c r="AI723" s="35"/>
      <c r="AJ723" s="35"/>
      <c r="AK723" s="35"/>
      <c r="AL723" s="35"/>
      <c r="AM723" s="35"/>
      <c r="AN723" s="35"/>
      <c r="AO723" s="35"/>
      <c r="AP723" s="35"/>
      <c r="AQ723" s="35"/>
      <c r="AR723" s="35"/>
      <c r="AS723" s="35"/>
      <c r="AT723" s="35"/>
      <c r="AU723" s="35"/>
      <c r="AV723" s="35"/>
      <c r="AW723" s="35"/>
      <c r="AX723" s="35"/>
      <c r="AY723" s="35"/>
      <c r="AZ723" s="35"/>
      <c r="BA723" s="35"/>
      <c r="BB723" s="35"/>
      <c r="BC723" s="35"/>
      <c r="BD723" s="35"/>
      <c r="BE723" s="35"/>
      <c r="BF723" s="35"/>
      <c r="BG723" s="35"/>
      <c r="BH723" s="35"/>
      <c r="BI723" s="35"/>
      <c r="BJ723" s="35"/>
      <c r="BK723" s="35"/>
      <c r="BL723" s="35"/>
      <c r="BM723" s="35"/>
      <c r="BN723" s="35"/>
      <c r="BO723" s="35"/>
      <c r="BP723" s="35"/>
      <c r="BQ723" s="35"/>
    </row>
    <row r="724" spans="2:69" ht="15.75" customHeight="1">
      <c r="B724" s="35"/>
      <c r="C724" s="35"/>
      <c r="D724" s="35"/>
      <c r="E724" s="35"/>
      <c r="F724" s="35"/>
      <c r="G724" s="35"/>
      <c r="H724" s="35"/>
      <c r="I724" s="35"/>
      <c r="J724" s="35"/>
      <c r="K724" s="66"/>
      <c r="L724" s="35"/>
      <c r="M724" s="35"/>
      <c r="N724" s="35"/>
      <c r="O724" s="35"/>
      <c r="P724" s="35"/>
      <c r="Q724" s="35"/>
      <c r="R724" s="35"/>
      <c r="S724" s="71"/>
      <c r="T724" s="71"/>
      <c r="U724" s="71"/>
      <c r="V724" s="71"/>
      <c r="W724" s="71"/>
      <c r="X724" s="35"/>
      <c r="Y724" s="35"/>
      <c r="Z724" s="35"/>
      <c r="AA724" s="35"/>
      <c r="AB724" s="35"/>
      <c r="AC724" s="35"/>
      <c r="AD724" s="35"/>
      <c r="AE724" s="35"/>
      <c r="AF724" s="35"/>
      <c r="AG724" s="35"/>
      <c r="AH724" s="35"/>
      <c r="AI724" s="35"/>
      <c r="AJ724" s="35"/>
      <c r="AK724" s="35"/>
      <c r="AL724" s="35"/>
      <c r="AM724" s="35"/>
      <c r="AN724" s="35"/>
      <c r="AO724" s="35"/>
      <c r="AP724" s="35"/>
      <c r="AQ724" s="35"/>
      <c r="AR724" s="35"/>
      <c r="AS724" s="35"/>
      <c r="AT724" s="35"/>
      <c r="AU724" s="35"/>
      <c r="AV724" s="35"/>
      <c r="AW724" s="35"/>
      <c r="AX724" s="35"/>
      <c r="AY724" s="35"/>
      <c r="AZ724" s="35"/>
      <c r="BA724" s="35"/>
      <c r="BB724" s="35"/>
      <c r="BC724" s="35"/>
      <c r="BD724" s="35"/>
      <c r="BE724" s="35"/>
      <c r="BF724" s="35"/>
      <c r="BG724" s="35"/>
      <c r="BH724" s="35"/>
      <c r="BI724" s="35"/>
      <c r="BJ724" s="35"/>
      <c r="BK724" s="35"/>
      <c r="BL724" s="35"/>
      <c r="BM724" s="35"/>
      <c r="BN724" s="35"/>
      <c r="BO724" s="35"/>
      <c r="BP724" s="35"/>
      <c r="BQ724" s="35"/>
    </row>
    <row r="725" spans="2:69" ht="15.75" customHeight="1">
      <c r="B725" s="35"/>
      <c r="C725" s="35"/>
      <c r="D725" s="35"/>
      <c r="E725" s="35"/>
      <c r="F725" s="35"/>
      <c r="G725" s="35"/>
      <c r="H725" s="35"/>
      <c r="I725" s="35"/>
      <c r="J725" s="35"/>
      <c r="K725" s="66"/>
      <c r="L725" s="35"/>
      <c r="M725" s="35"/>
      <c r="N725" s="35"/>
      <c r="O725" s="35"/>
      <c r="P725" s="35"/>
      <c r="Q725" s="35"/>
      <c r="R725" s="35"/>
      <c r="S725" s="71"/>
      <c r="T725" s="71"/>
      <c r="U725" s="71"/>
      <c r="V725" s="71"/>
      <c r="W725" s="71"/>
      <c r="X725" s="35"/>
      <c r="Y725" s="35"/>
      <c r="Z725" s="35"/>
      <c r="AA725" s="35"/>
      <c r="AB725" s="35"/>
      <c r="AC725" s="35"/>
      <c r="AD725" s="35"/>
      <c r="AE725" s="35"/>
      <c r="AF725" s="35"/>
      <c r="AG725" s="35"/>
      <c r="AH725" s="35"/>
      <c r="AI725" s="35"/>
      <c r="AJ725" s="35"/>
      <c r="AK725" s="35"/>
      <c r="AL725" s="35"/>
      <c r="AM725" s="35"/>
      <c r="AN725" s="35"/>
      <c r="AO725" s="35"/>
      <c r="AP725" s="35"/>
      <c r="AQ725" s="35"/>
      <c r="AR725" s="35"/>
      <c r="AS725" s="35"/>
      <c r="AT725" s="35"/>
      <c r="AU725" s="35"/>
      <c r="AV725" s="35"/>
      <c r="AW725" s="35"/>
      <c r="AX725" s="35"/>
      <c r="AY725" s="35"/>
      <c r="AZ725" s="35"/>
      <c r="BA725" s="35"/>
      <c r="BB725" s="35"/>
      <c r="BC725" s="35"/>
      <c r="BD725" s="35"/>
      <c r="BE725" s="35"/>
      <c r="BF725" s="35"/>
      <c r="BG725" s="35"/>
      <c r="BH725" s="35"/>
      <c r="BI725" s="35"/>
      <c r="BJ725" s="35"/>
      <c r="BK725" s="35"/>
      <c r="BL725" s="35"/>
      <c r="BM725" s="35"/>
      <c r="BN725" s="35"/>
      <c r="BO725" s="35"/>
      <c r="BP725" s="35"/>
      <c r="BQ725" s="35"/>
    </row>
    <row r="726" spans="2:69" ht="15.75" customHeight="1">
      <c r="B726" s="35"/>
      <c r="C726" s="35"/>
      <c r="D726" s="35"/>
      <c r="E726" s="35"/>
      <c r="F726" s="35"/>
      <c r="G726" s="35"/>
      <c r="H726" s="35"/>
      <c r="I726" s="35"/>
      <c r="J726" s="35"/>
      <c r="K726" s="66"/>
      <c r="L726" s="35"/>
      <c r="M726" s="35"/>
      <c r="N726" s="35"/>
      <c r="O726" s="35"/>
      <c r="P726" s="35"/>
      <c r="Q726" s="35"/>
      <c r="R726" s="35"/>
      <c r="S726" s="71"/>
      <c r="T726" s="71"/>
      <c r="U726" s="71"/>
      <c r="V726" s="71"/>
      <c r="W726" s="71"/>
      <c r="X726" s="35"/>
      <c r="Y726" s="35"/>
      <c r="Z726" s="35"/>
      <c r="AA726" s="35"/>
      <c r="AB726" s="35"/>
      <c r="AC726" s="35"/>
      <c r="AD726" s="35"/>
      <c r="AE726" s="35"/>
      <c r="AF726" s="35"/>
      <c r="AG726" s="35"/>
      <c r="AH726" s="35"/>
      <c r="AI726" s="35"/>
      <c r="AJ726" s="35"/>
      <c r="AK726" s="35"/>
      <c r="AL726" s="35"/>
      <c r="AM726" s="35"/>
      <c r="AN726" s="35"/>
      <c r="AO726" s="35"/>
      <c r="AP726" s="35"/>
      <c r="AQ726" s="35"/>
      <c r="AR726" s="35"/>
      <c r="AS726" s="35"/>
      <c r="AT726" s="35"/>
      <c r="AU726" s="35"/>
      <c r="AV726" s="35"/>
      <c r="AW726" s="35"/>
      <c r="AX726" s="35"/>
      <c r="AY726" s="35"/>
      <c r="AZ726" s="35"/>
      <c r="BA726" s="35"/>
      <c r="BB726" s="35"/>
      <c r="BC726" s="35"/>
      <c r="BD726" s="35"/>
      <c r="BE726" s="35"/>
      <c r="BF726" s="35"/>
      <c r="BG726" s="35"/>
      <c r="BH726" s="35"/>
      <c r="BI726" s="35"/>
      <c r="BJ726" s="35"/>
      <c r="BK726" s="35"/>
      <c r="BL726" s="35"/>
      <c r="BM726" s="35"/>
      <c r="BN726" s="35"/>
      <c r="BO726" s="35"/>
      <c r="BP726" s="35"/>
      <c r="BQ726" s="35"/>
    </row>
    <row r="727" spans="2:69" ht="15.75" customHeight="1">
      <c r="B727" s="35"/>
      <c r="C727" s="35"/>
      <c r="D727" s="35"/>
      <c r="E727" s="35"/>
      <c r="F727" s="35"/>
      <c r="G727" s="35"/>
      <c r="H727" s="35"/>
      <c r="I727" s="35"/>
      <c r="J727" s="35"/>
      <c r="K727" s="66"/>
      <c r="L727" s="35"/>
      <c r="M727" s="35"/>
      <c r="N727" s="35"/>
      <c r="O727" s="35"/>
      <c r="P727" s="35"/>
      <c r="Q727" s="35"/>
      <c r="R727" s="35"/>
      <c r="S727" s="71"/>
      <c r="T727" s="71"/>
      <c r="U727" s="71"/>
      <c r="V727" s="71"/>
      <c r="W727" s="71"/>
      <c r="X727" s="35"/>
      <c r="Y727" s="35"/>
      <c r="Z727" s="35"/>
      <c r="AA727" s="35"/>
      <c r="AB727" s="35"/>
      <c r="AC727" s="35"/>
      <c r="AD727" s="35"/>
      <c r="AE727" s="35"/>
      <c r="AF727" s="35"/>
      <c r="AG727" s="35"/>
      <c r="AH727" s="35"/>
      <c r="AI727" s="35"/>
      <c r="AJ727" s="35"/>
      <c r="AK727" s="35"/>
      <c r="AL727" s="35"/>
      <c r="AM727" s="35"/>
      <c r="AN727" s="35"/>
      <c r="AO727" s="35"/>
      <c r="AP727" s="35"/>
      <c r="AQ727" s="35"/>
      <c r="AR727" s="35"/>
      <c r="AS727" s="35"/>
      <c r="AT727" s="35"/>
      <c r="AU727" s="35"/>
      <c r="AV727" s="35"/>
      <c r="AW727" s="35"/>
      <c r="AX727" s="35"/>
      <c r="AY727" s="35"/>
      <c r="AZ727" s="35"/>
      <c r="BA727" s="35"/>
      <c r="BB727" s="35"/>
      <c r="BC727" s="35"/>
      <c r="BD727" s="35"/>
      <c r="BE727" s="35"/>
      <c r="BF727" s="35"/>
      <c r="BG727" s="35"/>
      <c r="BH727" s="35"/>
      <c r="BI727" s="35"/>
      <c r="BJ727" s="35"/>
      <c r="BK727" s="35"/>
      <c r="BL727" s="35"/>
      <c r="BM727" s="35"/>
      <c r="BN727" s="35"/>
      <c r="BO727" s="35"/>
      <c r="BP727" s="35"/>
      <c r="BQ727" s="35"/>
    </row>
    <row r="728" spans="2:69" ht="15.75" customHeight="1">
      <c r="B728" s="35"/>
      <c r="C728" s="35"/>
      <c r="D728" s="35"/>
      <c r="E728" s="35"/>
      <c r="F728" s="35"/>
      <c r="G728" s="35"/>
      <c r="H728" s="35"/>
      <c r="I728" s="35"/>
      <c r="J728" s="35"/>
      <c r="K728" s="66"/>
      <c r="L728" s="35"/>
      <c r="M728" s="35"/>
      <c r="N728" s="35"/>
      <c r="O728" s="35"/>
      <c r="P728" s="35"/>
      <c r="Q728" s="35"/>
      <c r="R728" s="35"/>
      <c r="S728" s="71"/>
      <c r="T728" s="71"/>
      <c r="U728" s="71"/>
      <c r="V728" s="71"/>
      <c r="W728" s="71"/>
      <c r="X728" s="35"/>
      <c r="Y728" s="35"/>
      <c r="Z728" s="35"/>
      <c r="AA728" s="35"/>
      <c r="AB728" s="35"/>
      <c r="AC728" s="35"/>
      <c r="AD728" s="35"/>
      <c r="AE728" s="35"/>
      <c r="AF728" s="35"/>
      <c r="AG728" s="35"/>
      <c r="AH728" s="35"/>
      <c r="AI728" s="35"/>
      <c r="AJ728" s="35"/>
      <c r="AK728" s="35"/>
      <c r="AL728" s="35"/>
      <c r="AM728" s="35"/>
      <c r="AN728" s="35"/>
      <c r="AO728" s="35"/>
      <c r="AP728" s="35"/>
      <c r="AQ728" s="35"/>
      <c r="AR728" s="35"/>
      <c r="AS728" s="35"/>
      <c r="AT728" s="35"/>
      <c r="AU728" s="35"/>
      <c r="AV728" s="35"/>
      <c r="AW728" s="35"/>
      <c r="AX728" s="35"/>
      <c r="AY728" s="35"/>
      <c r="AZ728" s="35"/>
      <c r="BA728" s="35"/>
      <c r="BB728" s="35"/>
      <c r="BC728" s="35"/>
      <c r="BD728" s="35"/>
      <c r="BE728" s="35"/>
      <c r="BF728" s="35"/>
      <c r="BG728" s="35"/>
      <c r="BH728" s="35"/>
      <c r="BI728" s="35"/>
      <c r="BJ728" s="35"/>
      <c r="BK728" s="35"/>
      <c r="BL728" s="35"/>
      <c r="BM728" s="35"/>
      <c r="BN728" s="35"/>
      <c r="BO728" s="35"/>
      <c r="BP728" s="35"/>
      <c r="BQ728" s="35"/>
    </row>
    <row r="729" spans="2:69" ht="15.75" customHeight="1">
      <c r="B729" s="35"/>
      <c r="C729" s="35"/>
      <c r="D729" s="35"/>
      <c r="E729" s="35"/>
      <c r="F729" s="35"/>
      <c r="G729" s="35"/>
      <c r="H729" s="35"/>
      <c r="I729" s="35"/>
      <c r="J729" s="35"/>
      <c r="K729" s="66"/>
      <c r="L729" s="35"/>
      <c r="M729" s="35"/>
      <c r="N729" s="35"/>
      <c r="O729" s="35"/>
      <c r="P729" s="35"/>
      <c r="Q729" s="35"/>
      <c r="R729" s="35"/>
      <c r="S729" s="71"/>
      <c r="T729" s="71"/>
      <c r="U729" s="71"/>
      <c r="V729" s="71"/>
      <c r="W729" s="71"/>
      <c r="X729" s="35"/>
      <c r="Y729" s="35"/>
      <c r="Z729" s="35"/>
      <c r="AA729" s="35"/>
      <c r="AB729" s="35"/>
      <c r="AC729" s="35"/>
      <c r="AD729" s="35"/>
      <c r="AE729" s="35"/>
      <c r="AF729" s="35"/>
      <c r="AG729" s="35"/>
      <c r="AH729" s="35"/>
      <c r="AI729" s="35"/>
      <c r="AJ729" s="35"/>
      <c r="AK729" s="35"/>
      <c r="AL729" s="35"/>
      <c r="AM729" s="35"/>
      <c r="AN729" s="35"/>
      <c r="AO729" s="35"/>
      <c r="AP729" s="35"/>
      <c r="AQ729" s="35"/>
      <c r="AR729" s="35"/>
      <c r="AS729" s="35"/>
      <c r="AT729" s="35"/>
      <c r="AU729" s="35"/>
      <c r="AV729" s="35"/>
      <c r="AW729" s="35"/>
      <c r="AX729" s="35"/>
      <c r="AY729" s="35"/>
      <c r="AZ729" s="35"/>
      <c r="BA729" s="35"/>
      <c r="BB729" s="35"/>
      <c r="BC729" s="35"/>
      <c r="BD729" s="35"/>
      <c r="BE729" s="35"/>
      <c r="BF729" s="35"/>
      <c r="BG729" s="35"/>
      <c r="BH729" s="35"/>
      <c r="BI729" s="35"/>
      <c r="BJ729" s="35"/>
      <c r="BK729" s="35"/>
      <c r="BL729" s="35"/>
      <c r="BM729" s="35"/>
      <c r="BN729" s="35"/>
      <c r="BO729" s="35"/>
      <c r="BP729" s="35"/>
      <c r="BQ729" s="35"/>
    </row>
    <row r="730" spans="2:69" ht="15.75" customHeight="1">
      <c r="B730" s="35"/>
      <c r="C730" s="35"/>
      <c r="D730" s="35"/>
      <c r="E730" s="35"/>
      <c r="F730" s="35"/>
      <c r="G730" s="35"/>
      <c r="H730" s="35"/>
      <c r="I730" s="35"/>
      <c r="J730" s="35"/>
      <c r="K730" s="66"/>
      <c r="L730" s="35"/>
      <c r="M730" s="35"/>
      <c r="N730" s="35"/>
      <c r="O730" s="35"/>
      <c r="P730" s="35"/>
      <c r="Q730" s="35"/>
      <c r="R730" s="35"/>
      <c r="S730" s="71"/>
      <c r="T730" s="71"/>
      <c r="U730" s="71"/>
      <c r="V730" s="71"/>
      <c r="W730" s="71"/>
      <c r="X730" s="35"/>
      <c r="Y730" s="35"/>
      <c r="Z730" s="35"/>
      <c r="AA730" s="35"/>
      <c r="AB730" s="35"/>
      <c r="AC730" s="35"/>
      <c r="AD730" s="35"/>
      <c r="AE730" s="35"/>
      <c r="AF730" s="35"/>
      <c r="AG730" s="35"/>
      <c r="AH730" s="35"/>
      <c r="AI730" s="35"/>
      <c r="AJ730" s="35"/>
      <c r="AK730" s="35"/>
      <c r="AL730" s="35"/>
      <c r="AM730" s="35"/>
      <c r="AN730" s="35"/>
      <c r="AO730" s="35"/>
      <c r="AP730" s="35"/>
      <c r="AQ730" s="35"/>
      <c r="AR730" s="35"/>
      <c r="AS730" s="35"/>
      <c r="AT730" s="35"/>
      <c r="AU730" s="35"/>
      <c r="AV730" s="35"/>
      <c r="AW730" s="35"/>
      <c r="AX730" s="35"/>
      <c r="AY730" s="35"/>
      <c r="AZ730" s="35"/>
      <c r="BA730" s="35"/>
      <c r="BB730" s="35"/>
      <c r="BC730" s="35"/>
      <c r="BD730" s="35"/>
      <c r="BE730" s="35"/>
      <c r="BF730" s="35"/>
      <c r="BG730" s="35"/>
      <c r="BH730" s="35"/>
      <c r="BI730" s="35"/>
      <c r="BJ730" s="35"/>
      <c r="BK730" s="35"/>
      <c r="BL730" s="35"/>
      <c r="BM730" s="35"/>
      <c r="BN730" s="35"/>
      <c r="BO730" s="35"/>
      <c r="BP730" s="35"/>
      <c r="BQ730" s="35"/>
    </row>
    <row r="731" spans="2:69" ht="15.75" customHeight="1">
      <c r="B731" s="35"/>
      <c r="C731" s="35"/>
      <c r="D731" s="35"/>
      <c r="E731" s="35"/>
      <c r="F731" s="35"/>
      <c r="G731" s="35"/>
      <c r="H731" s="35"/>
      <c r="I731" s="35"/>
      <c r="J731" s="35"/>
      <c r="K731" s="66"/>
      <c r="L731" s="35"/>
      <c r="M731" s="35"/>
      <c r="N731" s="35"/>
      <c r="O731" s="35"/>
      <c r="P731" s="35"/>
      <c r="Q731" s="35"/>
      <c r="R731" s="35"/>
      <c r="S731" s="71"/>
      <c r="T731" s="71"/>
      <c r="U731" s="71"/>
      <c r="V731" s="71"/>
      <c r="W731" s="71"/>
      <c r="X731" s="35"/>
      <c r="Y731" s="35"/>
      <c r="Z731" s="35"/>
      <c r="AA731" s="35"/>
      <c r="AB731" s="35"/>
      <c r="AC731" s="35"/>
      <c r="AD731" s="35"/>
      <c r="AE731" s="35"/>
      <c r="AF731" s="35"/>
      <c r="AG731" s="35"/>
      <c r="AH731" s="35"/>
      <c r="AI731" s="35"/>
      <c r="AJ731" s="35"/>
      <c r="AK731" s="35"/>
      <c r="AL731" s="35"/>
      <c r="AM731" s="35"/>
      <c r="AN731" s="35"/>
      <c r="AO731" s="35"/>
      <c r="AP731" s="35"/>
      <c r="AQ731" s="35"/>
      <c r="AR731" s="35"/>
      <c r="AS731" s="35"/>
      <c r="AT731" s="35"/>
      <c r="AU731" s="35"/>
      <c r="AV731" s="35"/>
      <c r="AW731" s="35"/>
      <c r="AX731" s="35"/>
      <c r="AY731" s="35"/>
      <c r="AZ731" s="35"/>
      <c r="BA731" s="35"/>
      <c r="BB731" s="35"/>
      <c r="BC731" s="35"/>
      <c r="BD731" s="35"/>
      <c r="BE731" s="35"/>
      <c r="BF731" s="35"/>
      <c r="BG731" s="35"/>
      <c r="BH731" s="35"/>
      <c r="BI731" s="35"/>
      <c r="BJ731" s="35"/>
      <c r="BK731" s="35"/>
      <c r="BL731" s="35"/>
      <c r="BM731" s="35"/>
      <c r="BN731" s="35"/>
      <c r="BO731" s="35"/>
      <c r="BP731" s="35"/>
      <c r="BQ731" s="35"/>
    </row>
    <row r="732" spans="2:69" ht="15.75" customHeight="1">
      <c r="B732" s="35"/>
      <c r="C732" s="35"/>
      <c r="D732" s="35"/>
      <c r="E732" s="35"/>
      <c r="F732" s="35"/>
      <c r="G732" s="35"/>
      <c r="H732" s="35"/>
      <c r="I732" s="35"/>
      <c r="J732" s="35"/>
      <c r="K732" s="66"/>
      <c r="L732" s="35"/>
      <c r="M732" s="35"/>
      <c r="N732" s="35"/>
      <c r="O732" s="35"/>
      <c r="P732" s="35"/>
      <c r="Q732" s="35"/>
      <c r="R732" s="35"/>
      <c r="S732" s="71"/>
      <c r="T732" s="71"/>
      <c r="U732" s="71"/>
      <c r="V732" s="71"/>
      <c r="W732" s="71"/>
      <c r="X732" s="35"/>
      <c r="Y732" s="35"/>
      <c r="Z732" s="35"/>
      <c r="AA732" s="35"/>
      <c r="AB732" s="35"/>
      <c r="AC732" s="35"/>
      <c r="AD732" s="35"/>
      <c r="AE732" s="35"/>
      <c r="AF732" s="35"/>
      <c r="AG732" s="35"/>
      <c r="AH732" s="35"/>
      <c r="AI732" s="35"/>
      <c r="AJ732" s="35"/>
      <c r="AK732" s="35"/>
      <c r="AL732" s="35"/>
      <c r="AM732" s="35"/>
      <c r="AN732" s="35"/>
      <c r="AO732" s="35"/>
      <c r="AP732" s="35"/>
      <c r="AQ732" s="35"/>
      <c r="AR732" s="35"/>
      <c r="AS732" s="35"/>
      <c r="AT732" s="35"/>
      <c r="AU732" s="35"/>
      <c r="AV732" s="35"/>
      <c r="AW732" s="35"/>
      <c r="AX732" s="35"/>
      <c r="AY732" s="35"/>
      <c r="AZ732" s="35"/>
      <c r="BA732" s="35"/>
      <c r="BB732" s="35"/>
      <c r="BC732" s="35"/>
      <c r="BD732" s="35"/>
      <c r="BE732" s="35"/>
      <c r="BF732" s="35"/>
      <c r="BG732" s="35"/>
      <c r="BH732" s="35"/>
      <c r="BI732" s="35"/>
      <c r="BJ732" s="35"/>
      <c r="BK732" s="35"/>
      <c r="BL732" s="35"/>
      <c r="BM732" s="35"/>
      <c r="BN732" s="35"/>
      <c r="BO732" s="35"/>
      <c r="BP732" s="35"/>
      <c r="BQ732" s="35"/>
    </row>
    <row r="733" spans="2:69" ht="15.75" customHeight="1">
      <c r="B733" s="35"/>
      <c r="C733" s="35"/>
      <c r="D733" s="35"/>
      <c r="E733" s="35"/>
      <c r="F733" s="35"/>
      <c r="G733" s="35"/>
      <c r="H733" s="35"/>
      <c r="I733" s="35"/>
      <c r="J733" s="35"/>
      <c r="K733" s="66"/>
      <c r="L733" s="35"/>
      <c r="M733" s="35"/>
      <c r="N733" s="35"/>
      <c r="O733" s="35"/>
      <c r="P733" s="35"/>
      <c r="Q733" s="35"/>
      <c r="R733" s="35"/>
      <c r="S733" s="71"/>
      <c r="T733" s="71"/>
      <c r="U733" s="71"/>
      <c r="V733" s="71"/>
      <c r="W733" s="71"/>
      <c r="X733" s="35"/>
      <c r="Y733" s="35"/>
      <c r="Z733" s="35"/>
      <c r="AA733" s="35"/>
      <c r="AB733" s="35"/>
      <c r="AC733" s="35"/>
      <c r="AD733" s="35"/>
      <c r="AE733" s="35"/>
      <c r="AF733" s="35"/>
      <c r="AG733" s="35"/>
      <c r="AH733" s="35"/>
      <c r="AI733" s="35"/>
      <c r="AJ733" s="35"/>
      <c r="AK733" s="35"/>
      <c r="AL733" s="35"/>
      <c r="AM733" s="35"/>
      <c r="AN733" s="35"/>
      <c r="AO733" s="35"/>
      <c r="AP733" s="35"/>
      <c r="AQ733" s="35"/>
      <c r="AR733" s="35"/>
      <c r="AS733" s="35"/>
      <c r="AT733" s="35"/>
      <c r="AU733" s="35"/>
      <c r="AV733" s="35"/>
      <c r="AW733" s="35"/>
      <c r="AX733" s="35"/>
      <c r="AY733" s="35"/>
      <c r="AZ733" s="35"/>
      <c r="BA733" s="35"/>
      <c r="BB733" s="35"/>
      <c r="BC733" s="35"/>
      <c r="BD733" s="35"/>
      <c r="BE733" s="35"/>
      <c r="BF733" s="35"/>
      <c r="BG733" s="35"/>
      <c r="BH733" s="35"/>
      <c r="BI733" s="35"/>
      <c r="BJ733" s="35"/>
      <c r="BK733" s="35"/>
      <c r="BL733" s="35"/>
      <c r="BM733" s="35"/>
      <c r="BN733" s="35"/>
      <c r="BO733" s="35"/>
      <c r="BP733" s="35"/>
      <c r="BQ733" s="35"/>
    </row>
    <row r="734" spans="2:69" ht="15.75" customHeight="1">
      <c r="B734" s="35"/>
      <c r="C734" s="35"/>
      <c r="D734" s="35"/>
      <c r="E734" s="35"/>
      <c r="F734" s="35"/>
      <c r="G734" s="35"/>
      <c r="H734" s="35"/>
      <c r="I734" s="35"/>
      <c r="J734" s="35"/>
      <c r="K734" s="66"/>
      <c r="L734" s="35"/>
      <c r="M734" s="35"/>
      <c r="N734" s="35"/>
      <c r="O734" s="35"/>
      <c r="P734" s="35"/>
      <c r="Q734" s="35"/>
      <c r="R734" s="35"/>
      <c r="S734" s="71"/>
      <c r="T734" s="71"/>
      <c r="U734" s="71"/>
      <c r="V734" s="71"/>
      <c r="W734" s="71"/>
      <c r="X734" s="35"/>
      <c r="Y734" s="35"/>
      <c r="Z734" s="35"/>
      <c r="AA734" s="35"/>
      <c r="AB734" s="35"/>
      <c r="AC734" s="35"/>
      <c r="AD734" s="35"/>
      <c r="AE734" s="35"/>
      <c r="AF734" s="35"/>
      <c r="AG734" s="35"/>
      <c r="AH734" s="35"/>
      <c r="AI734" s="35"/>
      <c r="AJ734" s="35"/>
      <c r="AK734" s="35"/>
      <c r="AL734" s="35"/>
      <c r="AM734" s="35"/>
      <c r="AN734" s="35"/>
      <c r="AO734" s="35"/>
      <c r="AP734" s="35"/>
      <c r="AQ734" s="35"/>
      <c r="AR734" s="35"/>
      <c r="AS734" s="35"/>
      <c r="AT734" s="35"/>
      <c r="AU734" s="35"/>
      <c r="AV734" s="35"/>
      <c r="AW734" s="35"/>
      <c r="AX734" s="35"/>
      <c r="AY734" s="35"/>
      <c r="AZ734" s="35"/>
      <c r="BA734" s="35"/>
      <c r="BB734" s="35"/>
      <c r="BC734" s="35"/>
      <c r="BD734" s="35"/>
      <c r="BE734" s="35"/>
      <c r="BF734" s="35"/>
      <c r="BG734" s="35"/>
      <c r="BH734" s="35"/>
      <c r="BI734" s="35"/>
      <c r="BJ734" s="35"/>
      <c r="BK734" s="35"/>
      <c r="BL734" s="35"/>
      <c r="BM734" s="35"/>
      <c r="BN734" s="35"/>
      <c r="BO734" s="35"/>
      <c r="BP734" s="35"/>
      <c r="BQ734" s="35"/>
    </row>
  </sheetData>
  <autoFilter ref="A7:BQ112" xr:uid="{00000000-0001-0000-0100-000000000000}"/>
  <mergeCells count="1">
    <mergeCell ref="BA6:BC6"/>
  </mergeCells>
  <conditionalFormatting sqref="L8:Y112">
    <cfRule type="containsBlanks" dxfId="0" priority="3">
      <formula>LEN(TRIM(L8))=0</formula>
    </cfRule>
  </conditionalFormatting>
  <printOptions horizontalCentered="1"/>
  <pageMargins left="0.23622047244094491" right="0.23622047244094491" top="0.35433070866141736" bottom="0.39370078740157483" header="0" footer="0"/>
  <pageSetup paperSize="9" scale="46" fitToHeight="0"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BB26A-1F91-4434-89E3-ABB028E5A780}">
  <sheetPr>
    <pageSetUpPr fitToPage="1"/>
  </sheetPr>
  <dimension ref="A1:H12"/>
  <sheetViews>
    <sheetView view="pageBreakPreview" zoomScale="70" zoomScaleNormal="70" zoomScaleSheetLayoutView="70" workbookViewId="0">
      <selection activeCell="F8" sqref="F8:F9"/>
    </sheetView>
  </sheetViews>
  <sheetFormatPr defaultRowHeight="14.45"/>
  <cols>
    <col min="1" max="1" width="18.28515625" bestFit="1" customWidth="1"/>
    <col min="2" max="2" width="29.42578125" bestFit="1" customWidth="1"/>
    <col min="3" max="3" width="18.140625" bestFit="1" customWidth="1"/>
    <col min="4" max="4" width="31.28515625" bestFit="1" customWidth="1"/>
    <col min="5" max="5" width="29" bestFit="1" customWidth="1"/>
    <col min="6" max="6" width="42.7109375" bestFit="1" customWidth="1"/>
    <col min="7" max="7" width="36.5703125" bestFit="1" customWidth="1"/>
    <col min="8" max="8" width="28.85546875" bestFit="1" customWidth="1"/>
  </cols>
  <sheetData>
    <row r="1" spans="1:8" ht="23.45">
      <c r="A1" s="1" t="s">
        <v>33</v>
      </c>
    </row>
    <row r="2" spans="1:8" ht="23.45">
      <c r="A2" s="1" t="s">
        <v>34</v>
      </c>
    </row>
    <row r="3" spans="1:8" ht="23.45">
      <c r="A3" s="1" t="s">
        <v>35</v>
      </c>
    </row>
    <row r="4" spans="1:8" ht="23.45">
      <c r="A4" s="1"/>
    </row>
    <row r="5" spans="1:8" ht="23.45">
      <c r="A5" s="1" t="s">
        <v>2554</v>
      </c>
    </row>
    <row r="7" spans="1:8" s="49" customFormat="1" ht="46.9" customHeight="1">
      <c r="A7" s="78" t="s">
        <v>37</v>
      </c>
      <c r="B7" s="80" t="s">
        <v>2555</v>
      </c>
      <c r="C7" s="80" t="s">
        <v>3</v>
      </c>
      <c r="D7" s="79" t="s">
        <v>2556</v>
      </c>
      <c r="E7" s="79" t="s">
        <v>2557</v>
      </c>
      <c r="F7" s="79" t="s">
        <v>2558</v>
      </c>
      <c r="G7" s="79" t="s">
        <v>2559</v>
      </c>
      <c r="H7" s="79" t="s">
        <v>2560</v>
      </c>
    </row>
    <row r="8" spans="1:8" ht="44.45" customHeight="1">
      <c r="A8" s="81" t="s">
        <v>85</v>
      </c>
      <c r="B8" s="82">
        <v>1484999999.995028</v>
      </c>
      <c r="C8" s="81">
        <v>81</v>
      </c>
      <c r="D8" s="81">
        <v>78</v>
      </c>
      <c r="E8" s="81">
        <v>1</v>
      </c>
      <c r="F8" s="81">
        <v>0</v>
      </c>
      <c r="G8" s="81">
        <v>0</v>
      </c>
      <c r="H8" s="81">
        <v>2</v>
      </c>
    </row>
    <row r="9" spans="1:8" ht="44.45" customHeight="1">
      <c r="A9" s="81" t="s">
        <v>545</v>
      </c>
      <c r="B9" s="82">
        <v>1485065200</v>
      </c>
      <c r="C9" s="81">
        <v>97</v>
      </c>
      <c r="D9" s="81">
        <v>32</v>
      </c>
      <c r="E9" s="81">
        <v>40</v>
      </c>
      <c r="F9" s="81">
        <v>0</v>
      </c>
      <c r="G9" s="81">
        <v>1</v>
      </c>
      <c r="H9" s="81">
        <v>0</v>
      </c>
    </row>
    <row r="10" spans="1:8" ht="44.45" customHeight="1">
      <c r="A10" s="81" t="s">
        <v>878</v>
      </c>
      <c r="B10" s="82">
        <v>1510809433.6614082</v>
      </c>
      <c r="C10" s="81">
        <v>82</v>
      </c>
      <c r="D10" s="81">
        <v>82</v>
      </c>
      <c r="E10" s="81">
        <v>0</v>
      </c>
      <c r="F10" s="81">
        <v>0</v>
      </c>
      <c r="G10" s="81">
        <v>0</v>
      </c>
      <c r="H10" s="81">
        <v>0</v>
      </c>
    </row>
    <row r="11" spans="1:8" ht="44.45" customHeight="1">
      <c r="A11" s="81" t="s">
        <v>1319</v>
      </c>
      <c r="B11" s="82">
        <v>1391074691.3900003</v>
      </c>
      <c r="C11" s="81">
        <v>86</v>
      </c>
      <c r="D11" s="81">
        <v>83</v>
      </c>
      <c r="E11" s="81">
        <v>3</v>
      </c>
      <c r="F11" s="81">
        <v>0</v>
      </c>
      <c r="G11" s="81">
        <v>0</v>
      </c>
      <c r="H11" s="81">
        <v>0</v>
      </c>
    </row>
    <row r="12" spans="1:8" ht="21">
      <c r="A12" s="81" t="s">
        <v>32</v>
      </c>
      <c r="B12" s="82">
        <v>5871949325.0464363</v>
      </c>
      <c r="C12" s="81">
        <v>346</v>
      </c>
      <c r="D12" s="81">
        <v>275</v>
      </c>
      <c r="E12" s="81">
        <v>44</v>
      </c>
      <c r="F12" s="81">
        <v>0</v>
      </c>
      <c r="G12" s="81">
        <v>1</v>
      </c>
      <c r="H12" s="81">
        <v>2</v>
      </c>
    </row>
  </sheetData>
  <pageMargins left="0.7" right="0.7" top="0.75" bottom="0.75" header="0.3" footer="0.3"/>
  <pageSetup paperSize="9" scale="56"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AB49C824F4DD48B84E7E33F80B9B91" ma:contentTypeVersion="16" ma:contentTypeDescription="Create a new document." ma:contentTypeScope="" ma:versionID="2b79ba70117611955622f7aa3386964c">
  <xsd:schema xmlns:xsd="http://www.w3.org/2001/XMLSchema" xmlns:xs="http://www.w3.org/2001/XMLSchema" xmlns:p="http://schemas.microsoft.com/office/2006/metadata/properties" xmlns:ns3="546f70b6-842b-4b5e-99cb-cf3af2c3c19f" xmlns:ns4="941fee33-f9af-40bf-a33d-91bb87567951" targetNamespace="http://schemas.microsoft.com/office/2006/metadata/properties" ma:root="true" ma:fieldsID="00bee1e835e04bcef89a92e24be4f483" ns3:_="" ns4:_="">
    <xsd:import namespace="546f70b6-842b-4b5e-99cb-cf3af2c3c19f"/>
    <xsd:import namespace="941fee33-f9af-40bf-a33d-91bb87567951"/>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Location" minOccurs="0"/>
                <xsd:element ref="ns3:MediaServiceOCR"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6f70b6-842b-4b5e-99cb-cf3af2c3c19f"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41fee33-f9af-40bf-a33d-91bb87567951"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546f70b6-842b-4b5e-99cb-cf3af2c3c19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43E268-6328-4C99-8815-AD4C5C26F021}"/>
</file>

<file path=customXml/itemProps2.xml><?xml version="1.0" encoding="utf-8"?>
<ds:datastoreItem xmlns:ds="http://schemas.openxmlformats.org/officeDocument/2006/customXml" ds:itemID="{B2443B86-870B-4911-841D-10ADD55D2538}"/>
</file>

<file path=customXml/itemProps3.xml><?xml version="1.0" encoding="utf-8"?>
<ds:datastoreItem xmlns:ds="http://schemas.openxmlformats.org/officeDocument/2006/customXml" ds:itemID="{3BDF3A5D-80EA-470F-99CA-ABA9702D0A6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DepEd</dc:creator>
  <cp:keywords/>
  <dc:description/>
  <cp:lastModifiedBy>Angelica Mae Masangkay</cp:lastModifiedBy>
  <cp:revision/>
  <dcterms:created xsi:type="dcterms:W3CDTF">2022-06-09T02:02:14Z</dcterms:created>
  <dcterms:modified xsi:type="dcterms:W3CDTF">2025-07-03T07:16:34Z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0x010100ADAB49C824F4DD48B84E7E33F80B9B91</vt:lpwstr>
  </property>
</Properties>
</file>