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marcellus\Desktop\"/>
    </mc:Choice>
  </mc:AlternateContent>
  <bookViews>
    <workbookView xWindow="0" yWindow="0" windowWidth="21600" windowHeight="9510" tabRatio="803" firstSheet="1" activeTab="1"/>
  </bookViews>
  <sheets>
    <sheet name="Actual" sheetId="1" state="hidden" r:id="rId1"/>
    <sheet name="Timeline" sheetId="3" r:id="rId2"/>
    <sheet name="Prioritization" sheetId="4" state="hidden" r:id="rId3"/>
    <sheet name="Example" sheetId="5" state="hidden" r:id="rId4"/>
  </sheets>
  <definedNames>
    <definedName name="_xlnm._FilterDatabase" localSheetId="0" hidden="1">Actual!$A$1:$T$1</definedName>
    <definedName name="_xlnm._FilterDatabase" localSheetId="1" hidden="1">Timeline!$M$4:$X$4</definedName>
    <definedName name="_xlnm.Print_Area" localSheetId="1">Timeline!$B$3:$AR$60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S50" i="4"/>
  <c r="R50" i="4"/>
  <c r="Q50" i="4"/>
  <c r="P50" i="4"/>
  <c r="O50" i="4"/>
  <c r="N50" i="4"/>
  <c r="M50" i="4"/>
  <c r="L50" i="4"/>
  <c r="K50" i="4"/>
  <c r="J50" i="4"/>
  <c r="U49" i="4"/>
  <c r="U48" i="4"/>
  <c r="S48" i="4"/>
  <c r="R48" i="4"/>
  <c r="Q48" i="4"/>
  <c r="P48" i="4"/>
  <c r="O48" i="4"/>
  <c r="N48" i="4"/>
  <c r="M48" i="4"/>
  <c r="L48" i="4"/>
  <c r="K48" i="4"/>
  <c r="J48" i="4"/>
  <c r="U47" i="4"/>
  <c r="T47" i="4"/>
  <c r="S47" i="4"/>
  <c r="R47" i="4"/>
  <c r="Q47" i="4"/>
  <c r="P47" i="4"/>
  <c r="O47" i="4"/>
  <c r="N47" i="4"/>
  <c r="M47" i="4"/>
  <c r="L47" i="4"/>
  <c r="K47" i="4"/>
  <c r="J47" i="4"/>
  <c r="U46" i="4"/>
  <c r="T46" i="4"/>
  <c r="H46" i="4"/>
  <c r="U45" i="4"/>
  <c r="T45" i="4"/>
  <c r="H45" i="4"/>
  <c r="U44" i="4"/>
  <c r="T44" i="4"/>
  <c r="H44" i="4"/>
  <c r="U43" i="4"/>
  <c r="T43" i="4"/>
  <c r="H43" i="4"/>
  <c r="U42" i="4"/>
  <c r="T42" i="4"/>
  <c r="H42" i="4"/>
  <c r="U41" i="4"/>
  <c r="T41" i="4"/>
  <c r="H41" i="4"/>
  <c r="G41" i="4"/>
  <c r="U40" i="4"/>
  <c r="T40" i="4"/>
  <c r="H40" i="4"/>
  <c r="G40" i="4"/>
  <c r="U39" i="4"/>
  <c r="T39" i="4"/>
  <c r="H39" i="4"/>
  <c r="G39" i="4"/>
  <c r="U38" i="4"/>
  <c r="T38" i="4"/>
  <c r="H38" i="4"/>
  <c r="G38" i="4"/>
  <c r="U37" i="4"/>
  <c r="T37" i="4"/>
  <c r="H37" i="4"/>
  <c r="G37" i="4"/>
  <c r="U36" i="4"/>
  <c r="T36" i="4"/>
  <c r="H36" i="4"/>
  <c r="G36" i="4"/>
  <c r="U35" i="4"/>
  <c r="T35" i="4"/>
  <c r="H35" i="4"/>
  <c r="G35" i="4"/>
  <c r="U34" i="4"/>
  <c r="T34" i="4"/>
  <c r="H34" i="4"/>
  <c r="G34" i="4"/>
  <c r="U33" i="4"/>
  <c r="T33" i="4"/>
  <c r="H33" i="4"/>
  <c r="G33" i="4"/>
  <c r="U32" i="4"/>
  <c r="T32" i="4"/>
  <c r="H32" i="4"/>
  <c r="G32" i="4"/>
  <c r="U31" i="4"/>
  <c r="T31" i="4"/>
  <c r="H31" i="4"/>
  <c r="G31" i="4"/>
  <c r="U30" i="4"/>
  <c r="T30" i="4"/>
  <c r="H30" i="4"/>
  <c r="U29" i="4"/>
  <c r="T29" i="4"/>
  <c r="H29" i="4"/>
  <c r="G29" i="4"/>
  <c r="U28" i="4"/>
  <c r="T28" i="4"/>
  <c r="H28" i="4"/>
  <c r="G28" i="4"/>
  <c r="U27" i="4"/>
  <c r="T27" i="4"/>
  <c r="H27" i="4"/>
  <c r="G27" i="4"/>
  <c r="U26" i="4"/>
  <c r="T26" i="4"/>
  <c r="H26" i="4"/>
  <c r="G26" i="4"/>
  <c r="U25" i="4"/>
  <c r="T25" i="4"/>
  <c r="H25" i="4"/>
  <c r="G25" i="4"/>
  <c r="U24" i="4"/>
  <c r="T24" i="4"/>
  <c r="H24" i="4"/>
  <c r="G24" i="4"/>
  <c r="U23" i="4"/>
  <c r="T23" i="4"/>
  <c r="H23" i="4"/>
  <c r="G23" i="4"/>
  <c r="U22" i="4"/>
  <c r="T22" i="4"/>
  <c r="H22" i="4"/>
  <c r="G22" i="4"/>
  <c r="U21" i="4"/>
  <c r="T21" i="4"/>
  <c r="H21" i="4"/>
  <c r="U20" i="4"/>
  <c r="T20" i="4"/>
  <c r="H20" i="4"/>
  <c r="G20" i="4"/>
  <c r="U19" i="4"/>
  <c r="T19" i="4"/>
  <c r="H19" i="4"/>
  <c r="G19" i="4"/>
  <c r="Y18" i="4"/>
  <c r="W18" i="4"/>
  <c r="U18" i="4"/>
  <c r="T18" i="4"/>
  <c r="H18" i="4"/>
  <c r="G18" i="4"/>
  <c r="U17" i="4"/>
  <c r="T17" i="4"/>
  <c r="H17" i="4"/>
  <c r="G17" i="4"/>
  <c r="U16" i="4"/>
  <c r="T16" i="4"/>
  <c r="H16" i="4"/>
  <c r="G16" i="4"/>
  <c r="U15" i="4"/>
  <c r="T15" i="4"/>
  <c r="H15" i="4"/>
  <c r="G15" i="4"/>
  <c r="U14" i="4"/>
  <c r="T14" i="4"/>
  <c r="H14" i="4"/>
  <c r="G14" i="4"/>
  <c r="U13" i="4"/>
  <c r="T13" i="4"/>
  <c r="H13" i="4"/>
  <c r="G13" i="4"/>
  <c r="U12" i="4"/>
  <c r="T12" i="4"/>
  <c r="H12" i="4"/>
  <c r="G12" i="4"/>
  <c r="U11" i="4"/>
  <c r="T11" i="4"/>
  <c r="H11" i="4"/>
  <c r="G11" i="4"/>
  <c r="U10" i="4"/>
  <c r="T10" i="4"/>
  <c r="H10" i="4"/>
  <c r="G10" i="4"/>
  <c r="U9" i="4"/>
  <c r="T9" i="4"/>
  <c r="H9" i="4"/>
  <c r="G9" i="4"/>
  <c r="U8" i="4"/>
  <c r="T8" i="4"/>
  <c r="H8" i="4"/>
  <c r="G8" i="4"/>
  <c r="U7" i="4"/>
  <c r="T7" i="4"/>
  <c r="H7" i="4"/>
  <c r="G7" i="4"/>
  <c r="U6" i="4"/>
  <c r="T6" i="4"/>
  <c r="H6" i="4"/>
  <c r="G6" i="4"/>
  <c r="U5" i="4"/>
  <c r="T5" i="4"/>
  <c r="H5" i="4"/>
  <c r="G5" i="4"/>
  <c r="U4" i="4"/>
  <c r="T4" i="4"/>
  <c r="H4" i="4"/>
  <c r="G4" i="4"/>
  <c r="U3" i="4"/>
  <c r="T3" i="4"/>
  <c r="H3" i="4"/>
  <c r="G3" i="4"/>
  <c r="U2" i="4"/>
  <c r="T2" i="4"/>
  <c r="H2" i="4"/>
  <c r="G2" i="4"/>
  <c r="F4" i="1" l="1"/>
  <c r="G39" i="1"/>
  <c r="G40" i="1"/>
  <c r="G35" i="1"/>
  <c r="G36" i="1"/>
  <c r="G37" i="1"/>
  <c r="G38" i="1"/>
  <c r="G34" i="1"/>
  <c r="F32" i="1" l="1"/>
  <c r="G32" i="1" s="1"/>
  <c r="F10" i="1" l="1"/>
  <c r="G10" i="1" s="1"/>
  <c r="G4" i="1"/>
  <c r="F9" i="1"/>
  <c r="G9" i="1" s="1"/>
  <c r="F5" i="1"/>
  <c r="G5" i="1" s="1"/>
  <c r="F15" i="1"/>
  <c r="G15" i="1" s="1"/>
  <c r="K41" i="1"/>
  <c r="L41" i="1"/>
  <c r="M41" i="1"/>
  <c r="N41" i="1"/>
  <c r="O41" i="1"/>
  <c r="P41" i="1"/>
  <c r="Q41" i="1"/>
  <c r="R41" i="1"/>
  <c r="S41" i="1"/>
  <c r="T41" i="1"/>
  <c r="J41" i="1"/>
  <c r="F25" i="1"/>
  <c r="G25" i="1" s="1"/>
  <c r="F26" i="1"/>
  <c r="G26" i="1" s="1"/>
  <c r="F37" i="1"/>
  <c r="F38" i="1"/>
  <c r="F35" i="1"/>
  <c r="F33" i="1"/>
  <c r="G33" i="1" s="1"/>
  <c r="F21" i="1"/>
  <c r="G21" i="1" s="1"/>
  <c r="F11" i="1"/>
  <c r="G11" i="1" s="1"/>
  <c r="F28" i="1"/>
  <c r="G28" i="1" s="1"/>
  <c r="F18" i="1"/>
  <c r="G18" i="1" s="1"/>
  <c r="F29" i="1"/>
  <c r="G29" i="1" s="1"/>
  <c r="F30" i="1"/>
  <c r="G30" i="1" s="1"/>
  <c r="F31" i="1"/>
  <c r="G31" i="1" s="1"/>
  <c r="G2" i="1"/>
  <c r="F22" i="1"/>
  <c r="G22" i="1" s="1"/>
  <c r="F12" i="1"/>
  <c r="G12" i="1" s="1"/>
  <c r="F23" i="1"/>
  <c r="G23" i="1" s="1"/>
  <c r="F8" i="1"/>
  <c r="G8" i="1" s="1"/>
  <c r="F24" i="1"/>
  <c r="G24" i="1" s="1"/>
  <c r="F13" i="1"/>
  <c r="G13" i="1" s="1"/>
  <c r="F14" i="1"/>
  <c r="G14" i="1" s="1"/>
  <c r="G3" i="1"/>
  <c r="F16" i="1"/>
  <c r="G16" i="1" s="1"/>
  <c r="F17" i="1"/>
  <c r="G17" i="1" s="1"/>
  <c r="F7" i="1"/>
  <c r="G7" i="1" s="1"/>
  <c r="F20" i="1"/>
  <c r="G20" i="1" s="1"/>
  <c r="F19" i="1"/>
  <c r="G19" i="1" s="1"/>
  <c r="F39" i="1"/>
  <c r="F40" i="1"/>
  <c r="F34" i="1"/>
  <c r="F36" i="1"/>
  <c r="F6" i="1"/>
  <c r="G6" i="1" s="1"/>
  <c r="F27" i="1"/>
  <c r="G27" i="1" s="1"/>
</calcChain>
</file>

<file path=xl/sharedStrings.xml><?xml version="1.0" encoding="utf-8"?>
<sst xmlns="http://schemas.openxmlformats.org/spreadsheetml/2006/main" count="303" uniqueCount="143">
  <si>
    <t>Allen S</t>
  </si>
  <si>
    <t>Phillip S.</t>
  </si>
  <si>
    <t>James W.</t>
  </si>
  <si>
    <t>Mandi B.</t>
  </si>
  <si>
    <t>Ronnie W.</t>
  </si>
  <si>
    <t>Chad A.</t>
  </si>
  <si>
    <t>Todd C.</t>
  </si>
  <si>
    <t>Larry W.</t>
  </si>
  <si>
    <t>Hanh N.</t>
  </si>
  <si>
    <t>Matt A.</t>
  </si>
  <si>
    <t>John M.</t>
  </si>
  <si>
    <t>Project</t>
  </si>
  <si>
    <t>Nutanix</t>
  </si>
  <si>
    <t>Priority</t>
  </si>
  <si>
    <t>Difficulty</t>
  </si>
  <si>
    <t>KOTF</t>
  </si>
  <si>
    <t>KACE</t>
  </si>
  <si>
    <t>Adaxes</t>
  </si>
  <si>
    <t>Barracuda</t>
  </si>
  <si>
    <t>AD Cleanup</t>
  </si>
  <si>
    <t>Kaspersky</t>
  </si>
  <si>
    <t>Backups</t>
  </si>
  <si>
    <t>Cadence</t>
  </si>
  <si>
    <t>Multicast</t>
  </si>
  <si>
    <t>Informacast</t>
  </si>
  <si>
    <t>Password Self Service</t>
  </si>
  <si>
    <t>KOTF Bus</t>
  </si>
  <si>
    <t>Northgate Cleanup</t>
  </si>
  <si>
    <t>Hardware Refresh</t>
  </si>
  <si>
    <t>IBM Farm Cleanup</t>
  </si>
  <si>
    <t>Compute Stick Setup</t>
  </si>
  <si>
    <t>App Support - Traverse</t>
  </si>
  <si>
    <t>App Support - QIR</t>
  </si>
  <si>
    <t>App Support - MC11</t>
  </si>
  <si>
    <t>App Support - DCN</t>
  </si>
  <si>
    <t>EDW</t>
  </si>
  <si>
    <t>Coffee Datacenter Decom</t>
  </si>
  <si>
    <t>Start Date</t>
  </si>
  <si>
    <t>Duration</t>
  </si>
  <si>
    <t>Firewall Cleanup</t>
  </si>
  <si>
    <t>Total</t>
  </si>
  <si>
    <t>Support - Reese</t>
  </si>
  <si>
    <t>Support - Datacenter</t>
  </si>
  <si>
    <t>Support - Exchange/AD</t>
  </si>
  <si>
    <t>Support - Client Support</t>
  </si>
  <si>
    <t>Support - Helpdesk</t>
  </si>
  <si>
    <t>Support - Telephony</t>
  </si>
  <si>
    <t>Support - ES2</t>
  </si>
  <si>
    <t>UPS Tuning</t>
  </si>
  <si>
    <t>LR - Bus</t>
  </si>
  <si>
    <t>LR - Kits</t>
  </si>
  <si>
    <t>LR - Building</t>
  </si>
  <si>
    <t>DVD Burning</t>
  </si>
  <si>
    <t>Managed Print Rollout</t>
  </si>
  <si>
    <t>LR - Validations</t>
  </si>
  <si>
    <t>Datacenter Cleanup</t>
  </si>
  <si>
    <t>Network Closet Cleanup</t>
  </si>
  <si>
    <t>Windows Updates - Server</t>
  </si>
  <si>
    <t>Linux Updates - Server</t>
  </si>
  <si>
    <t xml:space="preserve"> </t>
  </si>
  <si>
    <t>On Going</t>
  </si>
  <si>
    <t>Yes</t>
  </si>
  <si>
    <t>App Support - eProgessa</t>
  </si>
  <si>
    <t>Critical Path</t>
  </si>
  <si>
    <t>No</t>
  </si>
  <si>
    <t>No (Savings)</t>
  </si>
  <si>
    <t>Maybe</t>
  </si>
  <si>
    <t>Sum of Resources</t>
  </si>
  <si>
    <t>Hours Needed</t>
  </si>
  <si>
    <t>Max Hours</t>
  </si>
  <si>
    <t>Deficit</t>
  </si>
  <si>
    <t>Projects - Backups</t>
  </si>
  <si>
    <t>Support - Kaspersky</t>
  </si>
  <si>
    <t>Projects - Nutanix</t>
  </si>
  <si>
    <t>Weekly Time Used</t>
  </si>
  <si>
    <t>Full Work Week</t>
  </si>
  <si>
    <t>Occupancy Rate</t>
  </si>
  <si>
    <t>40*9</t>
  </si>
  <si>
    <t>Support - DVD Burning</t>
  </si>
  <si>
    <t xml:space="preserve">App Support - DonorID </t>
  </si>
  <si>
    <t>Support - Mobile Kits</t>
  </si>
  <si>
    <t>Projected Finish</t>
  </si>
  <si>
    <t>% Completed</t>
  </si>
  <si>
    <t>Status</t>
  </si>
  <si>
    <t>Step</t>
  </si>
  <si>
    <t>End Date</t>
  </si>
  <si>
    <t>Team</t>
  </si>
  <si>
    <t>Donor Services</t>
  </si>
  <si>
    <t>IT Ops Resources</t>
  </si>
  <si>
    <t>Project Timeline Estimation</t>
  </si>
  <si>
    <t>Requested End Date</t>
  </si>
  <si>
    <t>Projected End Date</t>
  </si>
  <si>
    <t>Stuff 1</t>
  </si>
  <si>
    <t>Stuff 2</t>
  </si>
  <si>
    <t>Stuff 3</t>
  </si>
  <si>
    <t>Stuff 4</t>
  </si>
  <si>
    <t>Stuff 5</t>
  </si>
  <si>
    <t>Stuff 6</t>
  </si>
  <si>
    <t>Stuff 7</t>
  </si>
  <si>
    <t>Stuff 8</t>
  </si>
  <si>
    <t>Stuff 9</t>
  </si>
  <si>
    <t>Stuff 10</t>
  </si>
  <si>
    <t>Stuff 11</t>
  </si>
  <si>
    <t>Stuff 12</t>
  </si>
  <si>
    <t>Stuff 13</t>
  </si>
  <si>
    <t>Stuff 14</t>
  </si>
  <si>
    <t>Stuff 15</t>
  </si>
  <si>
    <t>Stuff 16</t>
  </si>
  <si>
    <t>Stuff 17</t>
  </si>
  <si>
    <t>Stuff 18</t>
  </si>
  <si>
    <t>Stuff 19</t>
  </si>
  <si>
    <t>Stuff 20</t>
  </si>
  <si>
    <t>Stuff 21</t>
  </si>
  <si>
    <t>Stuff 22</t>
  </si>
  <si>
    <t>Stuff 23</t>
  </si>
  <si>
    <t>Stuff 24</t>
  </si>
  <si>
    <t>Stuff 25</t>
  </si>
  <si>
    <t>Stuff 26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</si>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</sst>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darkGrid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7" xfId="0" applyBorder="1"/>
    <xf numFmtId="0" fontId="0" fillId="0" borderId="10" xfId="0" applyFill="1" applyBorder="1"/>
    <xf numFmtId="0" fontId="0" fillId="0" borderId="11" xfId="0" applyBorder="1"/>
    <xf numFmtId="0" fontId="2" fillId="4" borderId="0" xfId="0" applyFont="1" applyFill="1" applyBorder="1" applyAlignment="1">
      <alignment horizontal="right"/>
    </xf>
    <xf numFmtId="9" fontId="2" fillId="0" borderId="3" xfId="0" applyNumberFormat="1" applyFont="1" applyBorder="1"/>
    <xf numFmtId="9" fontId="2" fillId="0" borderId="4" xfId="0" applyNumberFormat="1" applyFont="1" applyBorder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14" fontId="1" fillId="2" borderId="4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1" fillId="2" borderId="4" xfId="0" applyNumberFormat="1" applyFon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4" fontId="0" fillId="0" borderId="0" xfId="0" applyNumberFormat="1"/>
    <xf numFmtId="14" fontId="4" fillId="0" borderId="1" xfId="0" applyNumberFormat="1" applyFont="1" applyBorder="1" applyAlignment="1">
      <alignment horizontal="center"/>
    </xf>
    <xf numFmtId="14" fontId="0" fillId="8" borderId="0" xfId="0" applyNumberFormat="1" applyFill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4" fontId="1" fillId="2" borderId="3" xfId="0" applyNumberFormat="1" applyFont="1" applyFill="1" applyBorder="1" applyAlignment="1">
      <alignment textRotation="90"/>
    </xf>
    <xf numFmtId="14" fontId="1" fillId="2" borderId="4" xfId="0" applyNumberFormat="1" applyFont="1" applyFill="1" applyBorder="1" applyAlignment="1">
      <alignment textRotation="90"/>
    </xf>
    <xf numFmtId="14" fontId="5" fillId="9" borderId="13" xfId="0" applyNumberFormat="1" applyFont="1" applyFill="1" applyBorder="1" applyAlignment="1">
      <alignment horizontal="center" vertical="center"/>
    </xf>
    <xf numFmtId="14" fontId="5" fillId="9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color rgb="FFC00000"/>
      </font>
    </dxf>
    <dxf>
      <fill>
        <patternFill>
          <bgColor theme="4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theme="4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strike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EA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G1" sqref="G1"/>
    </sheetView>
  </sheetViews>
  <sheetFormatPr defaultRowHeight="14.5" x14ac:dyDescent="0.35"/>
  <cols>
    <col min="1" max="1" width="13.7265625" style="1" bestFit="1" customWidth="1"/>
    <col min="2" max="2" width="12.1796875" style="1" bestFit="1" customWidth="1"/>
    <col min="3" max="3" width="13.81640625" style="1" bestFit="1" customWidth="1"/>
    <col min="4" max="4" width="16.1796875" style="1" bestFit="1" customWidth="1"/>
    <col min="5" max="5" width="14.26953125" style="1" bestFit="1" customWidth="1"/>
    <col min="6" max="6" width="13.26953125" style="1" bestFit="1" customWidth="1"/>
    <col min="7" max="7" width="20" style="32" bestFit="1" customWidth="1"/>
    <col min="8" max="8" width="20" style="35" customWidth="1"/>
    <col min="9" max="9" width="24.7265625" bestFit="1" customWidth="1"/>
    <col min="10" max="10" width="11.7265625" bestFit="1" customWidth="1"/>
    <col min="11" max="11" width="13.26953125" bestFit="1" customWidth="1"/>
    <col min="12" max="12" width="14" bestFit="1" customWidth="1"/>
    <col min="13" max="13" width="13.453125" bestFit="1" customWidth="1"/>
    <col min="14" max="14" width="14.81640625" bestFit="1" customWidth="1"/>
    <col min="15" max="15" width="12.26953125" bestFit="1" customWidth="1"/>
    <col min="16" max="16" width="12.1796875" bestFit="1" customWidth="1"/>
    <col min="17" max="17" width="12.54296875" bestFit="1" customWidth="1"/>
    <col min="18" max="18" width="12.81640625" bestFit="1" customWidth="1"/>
    <col min="19" max="19" width="12.1796875" bestFit="1" customWidth="1"/>
    <col min="20" max="20" width="12.54296875" bestFit="1" customWidth="1"/>
  </cols>
  <sheetData>
    <row r="1" spans="1:20" s="2" customFormat="1" ht="15" thickBot="1" x14ac:dyDescent="0.4">
      <c r="A1" s="5" t="s">
        <v>14</v>
      </c>
      <c r="B1" s="6" t="s">
        <v>13</v>
      </c>
      <c r="C1" s="6" t="s">
        <v>60</v>
      </c>
      <c r="D1" s="6" t="s">
        <v>63</v>
      </c>
      <c r="E1" s="6" t="s">
        <v>37</v>
      </c>
      <c r="F1" s="6" t="s">
        <v>38</v>
      </c>
      <c r="G1" s="31" t="s">
        <v>81</v>
      </c>
      <c r="H1" s="33" t="s">
        <v>82</v>
      </c>
      <c r="I1" s="6" t="s">
        <v>11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8</v>
      </c>
      <c r="R1" s="6" t="s">
        <v>7</v>
      </c>
      <c r="S1" s="6" t="s">
        <v>9</v>
      </c>
      <c r="T1" s="7" t="s">
        <v>10</v>
      </c>
    </row>
    <row r="2" spans="1:20" x14ac:dyDescent="0.35">
      <c r="A2" s="9">
        <v>1</v>
      </c>
      <c r="B2" s="9">
        <v>4</v>
      </c>
      <c r="C2" s="9"/>
      <c r="D2" s="9" t="s">
        <v>64</v>
      </c>
      <c r="E2" s="12">
        <v>42767</v>
      </c>
      <c r="F2" s="8">
        <v>365</v>
      </c>
      <c r="G2" s="14">
        <f t="shared" ref="G2:G40" si="0">IF(E2="","",E2+F2)</f>
        <v>43132</v>
      </c>
      <c r="H2" s="34">
        <v>0.05</v>
      </c>
      <c r="I2" s="3" t="s">
        <v>22</v>
      </c>
      <c r="J2" s="11"/>
      <c r="K2" s="11"/>
      <c r="L2" s="11"/>
      <c r="M2" s="11"/>
      <c r="N2" s="11">
        <v>1</v>
      </c>
      <c r="O2" s="11"/>
      <c r="P2" s="11"/>
      <c r="Q2" s="11">
        <v>1</v>
      </c>
      <c r="R2" s="11"/>
      <c r="S2" s="11"/>
      <c r="T2" s="11"/>
    </row>
    <row r="3" spans="1:20" x14ac:dyDescent="0.35">
      <c r="A3" s="9">
        <v>1</v>
      </c>
      <c r="B3" s="9">
        <v>8</v>
      </c>
      <c r="C3" s="9"/>
      <c r="D3" s="9" t="s">
        <v>64</v>
      </c>
      <c r="E3" s="12">
        <v>42736</v>
      </c>
      <c r="F3" s="8">
        <v>365</v>
      </c>
      <c r="G3" s="14">
        <f t="shared" si="0"/>
        <v>43101</v>
      </c>
      <c r="H3" s="34">
        <v>0.5</v>
      </c>
      <c r="I3" s="3" t="s">
        <v>30</v>
      </c>
      <c r="J3" s="11"/>
      <c r="K3" s="11"/>
      <c r="L3" s="11"/>
      <c r="M3" s="11"/>
      <c r="N3" s="11"/>
      <c r="O3" s="11">
        <v>1</v>
      </c>
      <c r="P3" s="11"/>
      <c r="Q3" s="11"/>
      <c r="R3" s="11"/>
      <c r="S3" s="11"/>
      <c r="T3" s="11"/>
    </row>
    <row r="4" spans="1:20" x14ac:dyDescent="0.35">
      <c r="A4" s="9">
        <v>5</v>
      </c>
      <c r="B4" s="9">
        <v>1</v>
      </c>
      <c r="C4" s="9"/>
      <c r="D4" s="9" t="s">
        <v>64</v>
      </c>
      <c r="E4" s="12">
        <v>42552</v>
      </c>
      <c r="F4" s="8">
        <f>365*3</f>
        <v>1095</v>
      </c>
      <c r="G4" s="14">
        <f t="shared" si="0"/>
        <v>43647</v>
      </c>
      <c r="H4" s="34">
        <v>0.15</v>
      </c>
      <c r="I4" s="3" t="s">
        <v>55</v>
      </c>
      <c r="J4" s="11"/>
      <c r="K4" s="11"/>
      <c r="L4" s="11"/>
      <c r="M4" s="11"/>
      <c r="N4" s="11"/>
      <c r="O4" s="11">
        <v>1</v>
      </c>
      <c r="P4" s="11"/>
      <c r="Q4" s="11"/>
      <c r="R4" s="11">
        <v>1</v>
      </c>
      <c r="S4" s="11"/>
      <c r="T4" s="11"/>
    </row>
    <row r="5" spans="1:20" x14ac:dyDescent="0.35">
      <c r="A5" s="9">
        <v>12</v>
      </c>
      <c r="B5" s="9">
        <v>1</v>
      </c>
      <c r="C5" s="9"/>
      <c r="D5" s="9" t="s">
        <v>65</v>
      </c>
      <c r="E5" s="12">
        <v>42644</v>
      </c>
      <c r="F5" s="8">
        <f t="shared" ref="F5:F40" si="1">A5*30</f>
        <v>360</v>
      </c>
      <c r="G5" s="14">
        <f t="shared" si="0"/>
        <v>43004</v>
      </c>
      <c r="H5" s="34">
        <v>0.25</v>
      </c>
      <c r="I5" s="3" t="s">
        <v>53</v>
      </c>
      <c r="J5" s="11"/>
      <c r="K5" s="11"/>
      <c r="L5" s="11"/>
      <c r="M5" s="11"/>
      <c r="N5" s="11"/>
      <c r="O5" s="11"/>
      <c r="P5" s="11"/>
      <c r="Q5" s="11">
        <v>1</v>
      </c>
      <c r="R5" s="11"/>
      <c r="S5" s="11"/>
      <c r="T5" s="11">
        <v>1</v>
      </c>
    </row>
    <row r="6" spans="1:20" x14ac:dyDescent="0.35">
      <c r="A6" s="9">
        <v>3</v>
      </c>
      <c r="B6" s="9">
        <v>4</v>
      </c>
      <c r="C6" s="9"/>
      <c r="D6" s="9" t="s">
        <v>64</v>
      </c>
      <c r="E6" s="12">
        <v>42736</v>
      </c>
      <c r="F6" s="8">
        <f t="shared" si="1"/>
        <v>90</v>
      </c>
      <c r="G6" s="14">
        <f t="shared" si="0"/>
        <v>42826</v>
      </c>
      <c r="H6" s="34"/>
      <c r="I6" s="3" t="s">
        <v>36</v>
      </c>
      <c r="J6" s="11"/>
      <c r="K6" s="11"/>
      <c r="L6" s="11"/>
      <c r="M6" s="11"/>
      <c r="N6" s="11">
        <v>1</v>
      </c>
      <c r="O6" s="11"/>
      <c r="P6" s="11">
        <v>1</v>
      </c>
      <c r="Q6" s="11"/>
      <c r="R6" s="11"/>
      <c r="S6" s="11"/>
      <c r="T6" s="11"/>
    </row>
    <row r="7" spans="1:20" x14ac:dyDescent="0.35">
      <c r="A7" s="9">
        <v>1</v>
      </c>
      <c r="B7" s="9">
        <v>2</v>
      </c>
      <c r="C7" s="9"/>
      <c r="D7" s="9" t="s">
        <v>64</v>
      </c>
      <c r="E7" s="12">
        <v>42736</v>
      </c>
      <c r="F7" s="8">
        <f t="shared" si="1"/>
        <v>30</v>
      </c>
      <c r="G7" s="14">
        <f t="shared" si="0"/>
        <v>42766</v>
      </c>
      <c r="H7" s="34"/>
      <c r="I7" s="3" t="s">
        <v>34</v>
      </c>
      <c r="J7" s="11"/>
      <c r="K7" s="11"/>
      <c r="L7" s="11"/>
      <c r="M7" s="11"/>
      <c r="N7" s="11">
        <v>1</v>
      </c>
      <c r="O7" s="11"/>
      <c r="P7" s="11"/>
      <c r="Q7" s="11"/>
      <c r="R7" s="11"/>
      <c r="S7" s="11"/>
      <c r="T7" s="11"/>
    </row>
    <row r="8" spans="1:20" x14ac:dyDescent="0.35">
      <c r="A8" s="9">
        <v>4</v>
      </c>
      <c r="B8" s="9">
        <v>4</v>
      </c>
      <c r="C8" s="9"/>
      <c r="D8" s="9" t="s">
        <v>64</v>
      </c>
      <c r="E8" s="12">
        <v>42767</v>
      </c>
      <c r="F8" s="8">
        <f t="shared" si="1"/>
        <v>120</v>
      </c>
      <c r="G8" s="14">
        <f t="shared" si="0"/>
        <v>42887</v>
      </c>
      <c r="H8" s="34"/>
      <c r="I8" s="3" t="s">
        <v>26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35">
      <c r="A9" s="9">
        <v>5</v>
      </c>
      <c r="B9" s="9">
        <v>1</v>
      </c>
      <c r="C9" s="9"/>
      <c r="D9" s="9" t="s">
        <v>61</v>
      </c>
      <c r="E9" s="12">
        <v>42826</v>
      </c>
      <c r="F9" s="8">
        <f t="shared" si="1"/>
        <v>150</v>
      </c>
      <c r="G9" s="14">
        <f t="shared" si="0"/>
        <v>42976</v>
      </c>
      <c r="H9" s="34"/>
      <c r="I9" s="3" t="s">
        <v>57</v>
      </c>
      <c r="J9" s="11"/>
      <c r="K9" s="11">
        <v>1</v>
      </c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35">
      <c r="A10" s="8">
        <v>20</v>
      </c>
      <c r="B10" s="8">
        <v>1</v>
      </c>
      <c r="C10" s="8"/>
      <c r="D10" s="8" t="s">
        <v>64</v>
      </c>
      <c r="E10" s="14">
        <v>42826</v>
      </c>
      <c r="F10" s="8">
        <f t="shared" si="1"/>
        <v>600</v>
      </c>
      <c r="G10" s="14">
        <f t="shared" si="0"/>
        <v>43426</v>
      </c>
      <c r="H10" s="34"/>
      <c r="I10" s="4" t="s">
        <v>56</v>
      </c>
      <c r="J10" s="10"/>
      <c r="K10" s="10"/>
      <c r="L10" s="10"/>
      <c r="M10" s="10"/>
      <c r="N10" s="10"/>
      <c r="O10" s="10">
        <v>1</v>
      </c>
      <c r="P10" s="10"/>
      <c r="Q10" s="10"/>
      <c r="R10" s="10">
        <v>1</v>
      </c>
      <c r="S10" s="10"/>
      <c r="T10" s="10"/>
    </row>
    <row r="11" spans="1:20" x14ac:dyDescent="0.35">
      <c r="A11" s="8">
        <v>3</v>
      </c>
      <c r="B11" s="8">
        <v>1</v>
      </c>
      <c r="C11" s="8"/>
      <c r="D11" s="8" t="s">
        <v>61</v>
      </c>
      <c r="E11" s="14">
        <v>42826</v>
      </c>
      <c r="F11" s="8">
        <f t="shared" si="1"/>
        <v>90</v>
      </c>
      <c r="G11" s="14">
        <f t="shared" si="0"/>
        <v>42916</v>
      </c>
      <c r="H11" s="34"/>
      <c r="I11" s="4" t="s">
        <v>16</v>
      </c>
      <c r="J11" s="10"/>
      <c r="K11" s="10">
        <v>1</v>
      </c>
      <c r="L11" s="10"/>
      <c r="M11" s="10"/>
      <c r="N11" s="10"/>
      <c r="O11" s="10"/>
      <c r="P11" s="10">
        <v>1</v>
      </c>
      <c r="Q11" s="10"/>
      <c r="R11" s="10">
        <v>1</v>
      </c>
      <c r="S11" s="10"/>
      <c r="T11" s="10"/>
    </row>
    <row r="12" spans="1:20" x14ac:dyDescent="0.35">
      <c r="A12" s="8">
        <v>3</v>
      </c>
      <c r="B12" s="8">
        <v>4</v>
      </c>
      <c r="C12" s="8"/>
      <c r="D12" s="8" t="s">
        <v>64</v>
      </c>
      <c r="E12" s="14">
        <v>42826</v>
      </c>
      <c r="F12" s="8">
        <f t="shared" si="1"/>
        <v>90</v>
      </c>
      <c r="G12" s="14">
        <f t="shared" si="0"/>
        <v>42916</v>
      </c>
      <c r="H12" s="34"/>
      <c r="I12" s="4" t="s">
        <v>24</v>
      </c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</row>
    <row r="13" spans="1:20" x14ac:dyDescent="0.35">
      <c r="A13" s="9">
        <v>2</v>
      </c>
      <c r="B13" s="9">
        <v>2</v>
      </c>
      <c r="C13" s="9"/>
      <c r="D13" s="9" t="s">
        <v>66</v>
      </c>
      <c r="E13" s="12">
        <v>42826</v>
      </c>
      <c r="F13" s="8">
        <f t="shared" si="1"/>
        <v>60</v>
      </c>
      <c r="G13" s="14">
        <f t="shared" si="0"/>
        <v>42886</v>
      </c>
      <c r="H13" s="34"/>
      <c r="I13" s="3" t="s">
        <v>28</v>
      </c>
      <c r="J13" s="11"/>
      <c r="K13" s="11"/>
      <c r="L13" s="11"/>
      <c r="M13" s="11"/>
      <c r="N13" s="11"/>
      <c r="O13" s="11"/>
      <c r="P13" s="11"/>
      <c r="Q13" s="11">
        <v>1</v>
      </c>
      <c r="R13" s="11">
        <v>1</v>
      </c>
      <c r="S13" s="11"/>
      <c r="T13" s="11"/>
    </row>
    <row r="14" spans="1:20" x14ac:dyDescent="0.35">
      <c r="A14" s="9">
        <v>9</v>
      </c>
      <c r="B14" s="9">
        <v>1</v>
      </c>
      <c r="C14" s="9"/>
      <c r="D14" s="9" t="s">
        <v>61</v>
      </c>
      <c r="E14" s="12">
        <v>42826</v>
      </c>
      <c r="F14" s="8">
        <f t="shared" si="1"/>
        <v>270</v>
      </c>
      <c r="G14" s="14">
        <f t="shared" si="0"/>
        <v>43096</v>
      </c>
      <c r="H14" s="34"/>
      <c r="I14" s="3" t="s">
        <v>29</v>
      </c>
      <c r="J14" s="11"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35">
      <c r="A15" s="9">
        <v>5</v>
      </c>
      <c r="B15" s="9">
        <v>1</v>
      </c>
      <c r="C15" s="9"/>
      <c r="D15" s="9" t="s">
        <v>61</v>
      </c>
      <c r="E15" s="12">
        <v>42826</v>
      </c>
      <c r="F15" s="8">
        <f t="shared" si="1"/>
        <v>150</v>
      </c>
      <c r="G15" s="14">
        <f t="shared" si="0"/>
        <v>42976</v>
      </c>
      <c r="H15" s="34"/>
      <c r="I15" s="3" t="s">
        <v>52</v>
      </c>
      <c r="J15" s="11"/>
      <c r="K15" s="11"/>
      <c r="L15" s="11"/>
      <c r="M15" s="11"/>
      <c r="N15" s="11"/>
      <c r="O15" s="11"/>
      <c r="P15" s="11"/>
      <c r="Q15" s="11">
        <v>1</v>
      </c>
      <c r="R15" s="11"/>
      <c r="S15" s="11"/>
      <c r="T15" s="11"/>
    </row>
    <row r="16" spans="1:20" x14ac:dyDescent="0.35">
      <c r="A16" s="9">
        <v>1</v>
      </c>
      <c r="B16" s="9">
        <v>2</v>
      </c>
      <c r="C16" s="9"/>
      <c r="D16" s="9" t="s">
        <v>64</v>
      </c>
      <c r="E16" s="12">
        <v>42826</v>
      </c>
      <c r="F16" s="8">
        <f t="shared" si="1"/>
        <v>30</v>
      </c>
      <c r="G16" s="14">
        <f t="shared" si="0"/>
        <v>42856</v>
      </c>
      <c r="H16" s="34"/>
      <c r="I16" s="3" t="s">
        <v>32</v>
      </c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35">
      <c r="A17" s="9">
        <v>2</v>
      </c>
      <c r="B17" s="9">
        <v>2</v>
      </c>
      <c r="C17" s="9"/>
      <c r="D17" s="9" t="s">
        <v>64</v>
      </c>
      <c r="E17" s="12">
        <v>42826</v>
      </c>
      <c r="F17" s="8">
        <f t="shared" si="1"/>
        <v>60</v>
      </c>
      <c r="G17" s="14">
        <f t="shared" si="0"/>
        <v>42886</v>
      </c>
      <c r="H17" s="34"/>
      <c r="I17" s="3" t="s">
        <v>33</v>
      </c>
      <c r="J17" s="11"/>
      <c r="K17" s="11">
        <v>1</v>
      </c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35">
      <c r="A18" s="9">
        <v>5</v>
      </c>
      <c r="B18" s="9">
        <v>2</v>
      </c>
      <c r="C18" s="9"/>
      <c r="D18" s="9" t="s">
        <v>61</v>
      </c>
      <c r="E18" s="12">
        <v>42856</v>
      </c>
      <c r="F18" s="8">
        <f t="shared" si="1"/>
        <v>150</v>
      </c>
      <c r="G18" s="14">
        <f t="shared" si="0"/>
        <v>43006</v>
      </c>
      <c r="H18" s="34"/>
      <c r="I18" s="3" t="s">
        <v>18</v>
      </c>
      <c r="J18" s="11"/>
      <c r="K18" s="11"/>
      <c r="L18" s="11">
        <v>1</v>
      </c>
      <c r="M18" s="11"/>
      <c r="N18" s="11"/>
      <c r="O18" s="11">
        <v>1</v>
      </c>
      <c r="P18" s="11"/>
      <c r="Q18" s="11"/>
      <c r="R18" s="11"/>
      <c r="S18" s="11"/>
      <c r="T18" s="11"/>
    </row>
    <row r="19" spans="1:20" x14ac:dyDescent="0.35">
      <c r="A19" s="9">
        <v>1</v>
      </c>
      <c r="B19" s="9">
        <v>5</v>
      </c>
      <c r="C19" s="9"/>
      <c r="D19" s="9" t="s">
        <v>64</v>
      </c>
      <c r="E19" s="12">
        <v>42856</v>
      </c>
      <c r="F19" s="8">
        <f t="shared" si="1"/>
        <v>30</v>
      </c>
      <c r="G19" s="14">
        <f t="shared" si="0"/>
        <v>42886</v>
      </c>
      <c r="H19" s="34"/>
      <c r="I19" s="3" t="s">
        <v>35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>
        <v>1</v>
      </c>
    </row>
    <row r="20" spans="1:20" x14ac:dyDescent="0.35">
      <c r="A20" s="9">
        <v>5</v>
      </c>
      <c r="B20" s="9">
        <v>2</v>
      </c>
      <c r="C20" s="9"/>
      <c r="D20" s="9" t="s">
        <v>64</v>
      </c>
      <c r="E20" s="12">
        <v>42887</v>
      </c>
      <c r="F20" s="8">
        <f t="shared" si="1"/>
        <v>150</v>
      </c>
      <c r="G20" s="14">
        <f t="shared" si="0"/>
        <v>43037</v>
      </c>
      <c r="H20" s="34"/>
      <c r="I20" s="3" t="s">
        <v>62</v>
      </c>
      <c r="J20" s="11"/>
      <c r="K20" s="11">
        <v>1</v>
      </c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35">
      <c r="A21" s="9">
        <v>5</v>
      </c>
      <c r="B21" s="9">
        <v>1</v>
      </c>
      <c r="C21" s="9"/>
      <c r="D21" s="9"/>
      <c r="E21" s="12">
        <v>42917</v>
      </c>
      <c r="F21" s="8">
        <f t="shared" si="1"/>
        <v>150</v>
      </c>
      <c r="G21" s="14">
        <f t="shared" si="0"/>
        <v>43067</v>
      </c>
      <c r="H21" s="34"/>
      <c r="I21" s="3" t="s">
        <v>15</v>
      </c>
      <c r="J21" s="11">
        <v>1</v>
      </c>
      <c r="K21" s="11">
        <v>1</v>
      </c>
      <c r="L21" s="11"/>
      <c r="M21" s="11"/>
      <c r="N21" s="11">
        <v>1</v>
      </c>
      <c r="O21" s="11"/>
      <c r="P21" s="11"/>
      <c r="Q21" s="11"/>
      <c r="R21" s="11"/>
      <c r="S21" s="11"/>
      <c r="T21" s="11">
        <v>1</v>
      </c>
    </row>
    <row r="22" spans="1:20" x14ac:dyDescent="0.35">
      <c r="A22" s="9">
        <v>3</v>
      </c>
      <c r="B22" s="9">
        <v>4</v>
      </c>
      <c r="C22" s="9"/>
      <c r="D22" s="9" t="s">
        <v>64</v>
      </c>
      <c r="E22" s="12">
        <v>42917</v>
      </c>
      <c r="F22" s="8">
        <f t="shared" si="1"/>
        <v>90</v>
      </c>
      <c r="G22" s="14">
        <f t="shared" si="0"/>
        <v>43007</v>
      </c>
      <c r="H22" s="34"/>
      <c r="I22" s="3" t="s">
        <v>23</v>
      </c>
      <c r="J22" s="11">
        <v>1</v>
      </c>
      <c r="K22" s="11"/>
      <c r="L22" s="11"/>
      <c r="M22" s="11">
        <v>1</v>
      </c>
      <c r="N22" s="11"/>
      <c r="O22" s="11"/>
      <c r="P22" s="11"/>
      <c r="Q22" s="11"/>
      <c r="R22" s="11"/>
      <c r="S22" s="11"/>
      <c r="T22" s="11"/>
    </row>
    <row r="23" spans="1:20" x14ac:dyDescent="0.35">
      <c r="A23" s="9">
        <v>2</v>
      </c>
      <c r="B23" s="9">
        <v>7</v>
      </c>
      <c r="C23" s="9"/>
      <c r="D23" s="9" t="s">
        <v>65</v>
      </c>
      <c r="E23" s="12">
        <v>42917</v>
      </c>
      <c r="F23" s="8">
        <f t="shared" si="1"/>
        <v>60</v>
      </c>
      <c r="G23" s="14">
        <f t="shared" si="0"/>
        <v>42977</v>
      </c>
      <c r="H23" s="34"/>
      <c r="I23" s="3" t="s">
        <v>25</v>
      </c>
      <c r="J23" s="11"/>
      <c r="K23" s="11"/>
      <c r="L23" s="11">
        <v>1</v>
      </c>
      <c r="M23" s="11"/>
      <c r="N23" s="11"/>
      <c r="O23" s="11"/>
      <c r="P23" s="11"/>
      <c r="Q23" s="11"/>
      <c r="R23" s="11"/>
      <c r="S23" s="11"/>
      <c r="T23" s="11"/>
    </row>
    <row r="24" spans="1:20" x14ac:dyDescent="0.35">
      <c r="A24" s="9">
        <v>1</v>
      </c>
      <c r="B24" s="9">
        <v>5</v>
      </c>
      <c r="C24" s="9"/>
      <c r="D24" s="9" t="s">
        <v>64</v>
      </c>
      <c r="E24" s="12">
        <v>42917</v>
      </c>
      <c r="F24" s="8">
        <f t="shared" si="1"/>
        <v>30</v>
      </c>
      <c r="G24" s="14">
        <f t="shared" si="0"/>
        <v>42947</v>
      </c>
      <c r="H24" s="34"/>
      <c r="I24" s="3" t="s">
        <v>27</v>
      </c>
      <c r="J24" s="11"/>
      <c r="K24" s="11"/>
      <c r="L24" s="11"/>
      <c r="M24" s="11"/>
      <c r="N24" s="11"/>
      <c r="O24" s="11"/>
      <c r="P24" s="11"/>
      <c r="Q24" s="11">
        <v>1</v>
      </c>
      <c r="R24" s="11">
        <v>1</v>
      </c>
      <c r="S24" s="11"/>
      <c r="T24" s="11">
        <v>1</v>
      </c>
    </row>
    <row r="25" spans="1:20" x14ac:dyDescent="0.35">
      <c r="A25" s="8">
        <v>1</v>
      </c>
      <c r="B25" s="8">
        <v>5</v>
      </c>
      <c r="C25" s="8"/>
      <c r="D25" s="8" t="s">
        <v>64</v>
      </c>
      <c r="E25" s="14">
        <v>42917</v>
      </c>
      <c r="F25" s="8">
        <f t="shared" si="1"/>
        <v>30</v>
      </c>
      <c r="G25" s="14">
        <f t="shared" si="0"/>
        <v>42947</v>
      </c>
      <c r="H25" s="34"/>
      <c r="I25" s="4" t="s">
        <v>48</v>
      </c>
      <c r="J25" s="10"/>
      <c r="K25" s="10"/>
      <c r="L25" s="10"/>
      <c r="M25" s="10">
        <v>1</v>
      </c>
      <c r="N25" s="10"/>
      <c r="O25" s="10"/>
      <c r="P25" s="10"/>
      <c r="Q25" s="10"/>
      <c r="R25" s="10"/>
      <c r="S25" s="10"/>
      <c r="T25" s="10"/>
    </row>
    <row r="26" spans="1:20" x14ac:dyDescent="0.35">
      <c r="A26" s="9">
        <v>1</v>
      </c>
      <c r="B26" s="9">
        <v>2</v>
      </c>
      <c r="C26" s="9"/>
      <c r="D26" s="9" t="s">
        <v>64</v>
      </c>
      <c r="E26" s="12">
        <v>42917</v>
      </c>
      <c r="F26" s="8">
        <f t="shared" si="1"/>
        <v>30</v>
      </c>
      <c r="G26" s="14">
        <f t="shared" si="0"/>
        <v>42947</v>
      </c>
      <c r="H26" s="34"/>
      <c r="I26" s="3" t="s">
        <v>31</v>
      </c>
      <c r="J26" s="11"/>
      <c r="K26" s="11">
        <v>1</v>
      </c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35">
      <c r="A27" s="9">
        <v>12</v>
      </c>
      <c r="B27" s="9">
        <v>1</v>
      </c>
      <c r="C27" s="9"/>
      <c r="D27" s="9" t="s">
        <v>61</v>
      </c>
      <c r="E27" s="12">
        <v>42947</v>
      </c>
      <c r="F27" s="8">
        <f t="shared" si="1"/>
        <v>360</v>
      </c>
      <c r="G27" s="14">
        <f t="shared" si="0"/>
        <v>43307</v>
      </c>
      <c r="H27" s="34"/>
      <c r="I27" s="3" t="s">
        <v>12</v>
      </c>
      <c r="J27" s="11">
        <v>1</v>
      </c>
      <c r="K27" s="11"/>
      <c r="L27" s="11"/>
      <c r="M27" s="11"/>
      <c r="N27" s="11">
        <v>1</v>
      </c>
      <c r="O27" s="11"/>
      <c r="P27" s="11"/>
      <c r="Q27" s="11"/>
      <c r="R27" s="11"/>
      <c r="S27" s="11"/>
      <c r="T27" s="11"/>
    </row>
    <row r="28" spans="1:20" x14ac:dyDescent="0.35">
      <c r="A28" s="9">
        <v>2</v>
      </c>
      <c r="B28" s="9">
        <v>2</v>
      </c>
      <c r="C28" s="9"/>
      <c r="D28" s="9" t="s">
        <v>64</v>
      </c>
      <c r="E28" s="12">
        <v>43009</v>
      </c>
      <c r="F28" s="8">
        <f t="shared" si="1"/>
        <v>60</v>
      </c>
      <c r="G28" s="14">
        <f t="shared" si="0"/>
        <v>43069</v>
      </c>
      <c r="H28" s="34"/>
      <c r="I28" s="3" t="s">
        <v>17</v>
      </c>
      <c r="J28" s="11"/>
      <c r="K28" s="11"/>
      <c r="L28" s="11">
        <v>1</v>
      </c>
      <c r="M28" s="11">
        <v>1</v>
      </c>
      <c r="N28" s="11"/>
      <c r="O28" s="11">
        <v>1</v>
      </c>
      <c r="P28" s="11"/>
      <c r="Q28" s="11"/>
      <c r="R28" s="11"/>
      <c r="S28" s="11"/>
      <c r="T28" s="11"/>
    </row>
    <row r="29" spans="1:20" x14ac:dyDescent="0.35">
      <c r="A29" s="9">
        <v>5</v>
      </c>
      <c r="B29" s="9">
        <v>3</v>
      </c>
      <c r="C29" s="9"/>
      <c r="D29" s="9" t="s">
        <v>64</v>
      </c>
      <c r="E29" s="12">
        <v>43009</v>
      </c>
      <c r="F29" s="8">
        <f t="shared" si="1"/>
        <v>150</v>
      </c>
      <c r="G29" s="14">
        <f t="shared" si="0"/>
        <v>43159</v>
      </c>
      <c r="H29" s="34"/>
      <c r="I29" s="3" t="s">
        <v>19</v>
      </c>
      <c r="J29" s="11"/>
      <c r="K29" s="11"/>
      <c r="L29" s="11">
        <v>1</v>
      </c>
      <c r="M29" s="11"/>
      <c r="N29" s="11"/>
      <c r="O29" s="11"/>
      <c r="P29" s="11"/>
      <c r="Q29" s="11"/>
      <c r="R29" s="11"/>
      <c r="S29" s="11"/>
      <c r="T29" s="11"/>
    </row>
    <row r="30" spans="1:20" x14ac:dyDescent="0.35">
      <c r="A30" s="9">
        <v>2</v>
      </c>
      <c r="B30" s="9">
        <v>4</v>
      </c>
      <c r="C30" s="9"/>
      <c r="D30" s="9" t="s">
        <v>61</v>
      </c>
      <c r="E30" s="12">
        <v>43040</v>
      </c>
      <c r="F30" s="8">
        <f t="shared" si="1"/>
        <v>60</v>
      </c>
      <c r="G30" s="14">
        <f t="shared" si="0"/>
        <v>43100</v>
      </c>
      <c r="H30" s="34"/>
      <c r="I30" s="3" t="s">
        <v>20</v>
      </c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</row>
    <row r="31" spans="1:20" x14ac:dyDescent="0.35">
      <c r="A31" s="9">
        <v>4</v>
      </c>
      <c r="B31" s="9">
        <v>4</v>
      </c>
      <c r="C31" s="9"/>
      <c r="D31" s="9" t="s">
        <v>61</v>
      </c>
      <c r="E31" s="12">
        <v>43040</v>
      </c>
      <c r="F31" s="8">
        <f t="shared" si="1"/>
        <v>120</v>
      </c>
      <c r="G31" s="14">
        <f t="shared" si="0"/>
        <v>43160</v>
      </c>
      <c r="H31" s="34"/>
      <c r="I31" s="3" t="s">
        <v>21</v>
      </c>
      <c r="J31" s="11">
        <v>1</v>
      </c>
      <c r="K31" s="11"/>
      <c r="L31" s="11">
        <v>1</v>
      </c>
      <c r="M31" s="11">
        <v>1</v>
      </c>
      <c r="N31" s="11"/>
      <c r="O31" s="11"/>
      <c r="P31" s="11"/>
      <c r="Q31" s="11"/>
      <c r="R31" s="11"/>
      <c r="S31" s="11"/>
      <c r="T31" s="11"/>
    </row>
    <row r="32" spans="1:20" x14ac:dyDescent="0.35">
      <c r="A32" s="9">
        <v>5</v>
      </c>
      <c r="B32" s="9">
        <v>1</v>
      </c>
      <c r="C32" s="9"/>
      <c r="D32" s="9" t="s">
        <v>61</v>
      </c>
      <c r="E32" s="12">
        <v>43101</v>
      </c>
      <c r="F32" s="8">
        <f t="shared" si="1"/>
        <v>150</v>
      </c>
      <c r="G32" s="14">
        <f t="shared" si="0"/>
        <v>43251</v>
      </c>
      <c r="H32" s="34"/>
      <c r="I32" s="3" t="s">
        <v>58</v>
      </c>
      <c r="J32" s="11"/>
      <c r="K32" s="11">
        <v>1</v>
      </c>
      <c r="L32" s="11"/>
      <c r="M32" s="11"/>
      <c r="N32" s="11"/>
      <c r="O32" s="11"/>
      <c r="P32" s="11"/>
      <c r="Q32" s="11"/>
      <c r="R32" s="11"/>
      <c r="S32" s="11"/>
      <c r="T32" s="11"/>
    </row>
    <row r="33" spans="1:20" x14ac:dyDescent="0.35">
      <c r="A33" s="9">
        <v>4</v>
      </c>
      <c r="B33" s="9">
        <v>5</v>
      </c>
      <c r="C33" s="9"/>
      <c r="D33" s="9" t="s">
        <v>64</v>
      </c>
      <c r="E33" s="12">
        <v>43101</v>
      </c>
      <c r="F33" s="8">
        <f t="shared" si="1"/>
        <v>120</v>
      </c>
      <c r="G33" s="14">
        <f t="shared" si="0"/>
        <v>43221</v>
      </c>
      <c r="H33" s="34"/>
      <c r="I33" s="3" t="s">
        <v>39</v>
      </c>
      <c r="J33" s="11">
        <v>1</v>
      </c>
      <c r="K33" s="11"/>
      <c r="L33" s="11">
        <v>1</v>
      </c>
      <c r="M33" s="11"/>
      <c r="N33" s="11"/>
      <c r="O33" s="11"/>
      <c r="P33" s="11"/>
      <c r="Q33" s="11"/>
      <c r="R33" s="11"/>
      <c r="S33" s="11"/>
      <c r="T33" s="11"/>
    </row>
    <row r="34" spans="1:20" x14ac:dyDescent="0.35">
      <c r="A34" s="9">
        <v>1</v>
      </c>
      <c r="B34" s="9">
        <v>1</v>
      </c>
      <c r="C34" s="9" t="s">
        <v>61</v>
      </c>
      <c r="D34" s="9" t="s">
        <v>61</v>
      </c>
      <c r="E34" s="13"/>
      <c r="F34" s="8">
        <f t="shared" si="1"/>
        <v>30</v>
      </c>
      <c r="G34" s="14" t="str">
        <f t="shared" si="0"/>
        <v/>
      </c>
      <c r="H34" s="34"/>
      <c r="I34" s="3" t="s">
        <v>42</v>
      </c>
      <c r="J34" s="11">
        <v>1</v>
      </c>
      <c r="K34" s="11">
        <v>1</v>
      </c>
      <c r="L34" s="11">
        <v>1</v>
      </c>
      <c r="M34" s="11"/>
      <c r="N34" s="11">
        <v>1</v>
      </c>
      <c r="O34" s="11"/>
      <c r="P34" s="11"/>
      <c r="Q34" s="11"/>
      <c r="R34" s="11"/>
      <c r="S34" s="11"/>
      <c r="T34" s="11"/>
    </row>
    <row r="35" spans="1:20" x14ac:dyDescent="0.35">
      <c r="A35" s="9">
        <v>1</v>
      </c>
      <c r="B35" s="9">
        <v>1</v>
      </c>
      <c r="C35" s="9" t="s">
        <v>61</v>
      </c>
      <c r="D35" s="9" t="s">
        <v>61</v>
      </c>
      <c r="E35" s="13"/>
      <c r="F35" s="8">
        <f t="shared" si="1"/>
        <v>30</v>
      </c>
      <c r="G35" s="14" t="str">
        <f t="shared" si="0"/>
        <v/>
      </c>
      <c r="H35" s="34"/>
      <c r="I35" s="3" t="s">
        <v>43</v>
      </c>
      <c r="J35" s="11"/>
      <c r="K35" s="11"/>
      <c r="L35" s="11">
        <v>1</v>
      </c>
      <c r="M35" s="11">
        <v>1</v>
      </c>
      <c r="N35" s="11"/>
      <c r="O35" s="11">
        <v>1</v>
      </c>
      <c r="P35" s="11"/>
      <c r="Q35" s="11"/>
      <c r="R35" s="11"/>
      <c r="S35" s="11"/>
      <c r="T35" s="11"/>
    </row>
    <row r="36" spans="1:20" x14ac:dyDescent="0.35">
      <c r="A36" s="9">
        <v>2</v>
      </c>
      <c r="B36" s="9">
        <v>1</v>
      </c>
      <c r="C36" s="9" t="s">
        <v>61</v>
      </c>
      <c r="D36" s="9" t="s">
        <v>61</v>
      </c>
      <c r="E36" s="13"/>
      <c r="F36" s="8">
        <f t="shared" si="1"/>
        <v>60</v>
      </c>
      <c r="G36" s="14" t="str">
        <f t="shared" si="0"/>
        <v/>
      </c>
      <c r="H36" s="34"/>
      <c r="I36" s="3" t="s">
        <v>44</v>
      </c>
      <c r="J36" s="11"/>
      <c r="K36" s="11"/>
      <c r="L36" s="11"/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/>
    </row>
    <row r="37" spans="1:20" x14ac:dyDescent="0.35">
      <c r="A37" s="9">
        <v>2</v>
      </c>
      <c r="B37" s="9">
        <v>1</v>
      </c>
      <c r="C37" s="9" t="s">
        <v>61</v>
      </c>
      <c r="D37" s="9" t="s">
        <v>61</v>
      </c>
      <c r="E37" s="13"/>
      <c r="F37" s="8">
        <f t="shared" si="1"/>
        <v>60</v>
      </c>
      <c r="G37" s="14" t="str">
        <f t="shared" si="0"/>
        <v/>
      </c>
      <c r="H37" s="34"/>
      <c r="I37" s="3" t="s">
        <v>45</v>
      </c>
      <c r="J37" s="11"/>
      <c r="K37" s="11"/>
      <c r="L37" s="11"/>
      <c r="M37" s="11"/>
      <c r="N37" s="11"/>
      <c r="O37" s="11"/>
      <c r="P37" s="11">
        <v>1</v>
      </c>
      <c r="Q37" s="11">
        <v>1</v>
      </c>
      <c r="R37" s="11">
        <v>1</v>
      </c>
      <c r="S37" s="11"/>
      <c r="T37" s="11"/>
    </row>
    <row r="38" spans="1:20" x14ac:dyDescent="0.35">
      <c r="A38" s="9">
        <v>1</v>
      </c>
      <c r="B38" s="9">
        <v>1</v>
      </c>
      <c r="C38" s="9" t="s">
        <v>61</v>
      </c>
      <c r="D38" s="9" t="s">
        <v>61</v>
      </c>
      <c r="E38" s="13"/>
      <c r="F38" s="8">
        <f t="shared" si="1"/>
        <v>30</v>
      </c>
      <c r="G38" s="14" t="str">
        <f t="shared" si="0"/>
        <v/>
      </c>
      <c r="H38" s="34"/>
      <c r="I38" s="3" t="s">
        <v>46</v>
      </c>
      <c r="J38" s="11"/>
      <c r="K38" s="11"/>
      <c r="L38" s="11"/>
      <c r="M38" s="11">
        <v>1</v>
      </c>
      <c r="N38" s="11"/>
      <c r="O38" s="11"/>
      <c r="P38" s="11"/>
      <c r="Q38" s="11"/>
      <c r="R38" s="11"/>
      <c r="S38" s="11"/>
      <c r="T38" s="11"/>
    </row>
    <row r="39" spans="1:20" x14ac:dyDescent="0.35">
      <c r="A39" s="9">
        <v>0.25</v>
      </c>
      <c r="B39" s="9">
        <v>5</v>
      </c>
      <c r="C39" s="9" t="s">
        <v>61</v>
      </c>
      <c r="D39" s="9" t="s">
        <v>61</v>
      </c>
      <c r="E39" s="13"/>
      <c r="F39" s="8">
        <f t="shared" si="1"/>
        <v>7.5</v>
      </c>
      <c r="G39" s="14" t="str">
        <f t="shared" si="0"/>
        <v/>
      </c>
      <c r="H39" s="34"/>
      <c r="I39" s="3" t="s">
        <v>47</v>
      </c>
      <c r="J39" s="11"/>
      <c r="K39" s="11"/>
      <c r="L39" s="11"/>
      <c r="M39" s="11"/>
      <c r="N39" s="11"/>
      <c r="O39" s="11">
        <v>1</v>
      </c>
      <c r="P39" s="11"/>
      <c r="Q39" s="11"/>
      <c r="R39" s="11"/>
      <c r="S39" s="11"/>
      <c r="T39" s="11">
        <v>1</v>
      </c>
    </row>
    <row r="40" spans="1:20" ht="15" thickBot="1" x14ac:dyDescent="0.4">
      <c r="A40" s="9">
        <v>0.25</v>
      </c>
      <c r="B40" s="9">
        <v>5</v>
      </c>
      <c r="C40" s="9" t="s">
        <v>61</v>
      </c>
      <c r="D40" s="9" t="s">
        <v>61</v>
      </c>
      <c r="E40" s="13"/>
      <c r="F40" s="8">
        <f t="shared" si="1"/>
        <v>7.5</v>
      </c>
      <c r="G40" s="14" t="str">
        <f t="shared" si="0"/>
        <v/>
      </c>
      <c r="H40" s="34"/>
      <c r="I40" s="3" t="s">
        <v>41</v>
      </c>
      <c r="J40" s="15"/>
      <c r="K40" s="15"/>
      <c r="L40" s="15">
        <v>1</v>
      </c>
      <c r="M40" s="15"/>
      <c r="N40" s="15">
        <v>1</v>
      </c>
      <c r="O40" s="15"/>
      <c r="P40" s="15"/>
      <c r="Q40" s="15"/>
      <c r="R40" s="15"/>
      <c r="S40" s="15"/>
      <c r="T40" s="15"/>
    </row>
    <row r="41" spans="1:20" ht="15" thickBot="1" x14ac:dyDescent="0.4">
      <c r="I41" s="19" t="s">
        <v>40</v>
      </c>
      <c r="J41" s="16">
        <f t="shared" ref="J41:T41" si="2">SUM(J2:J40)</f>
        <v>8</v>
      </c>
      <c r="K41" s="17">
        <f t="shared" si="2"/>
        <v>10</v>
      </c>
      <c r="L41" s="17">
        <f t="shared" si="2"/>
        <v>9</v>
      </c>
      <c r="M41" s="17">
        <f t="shared" si="2"/>
        <v>8</v>
      </c>
      <c r="N41" s="17">
        <f t="shared" si="2"/>
        <v>8</v>
      </c>
      <c r="O41" s="17">
        <f t="shared" si="2"/>
        <v>9</v>
      </c>
      <c r="P41" s="17">
        <f t="shared" si="2"/>
        <v>5</v>
      </c>
      <c r="Q41" s="17">
        <f t="shared" si="2"/>
        <v>7</v>
      </c>
      <c r="R41" s="17">
        <f t="shared" si="2"/>
        <v>7</v>
      </c>
      <c r="S41" s="17">
        <f t="shared" si="2"/>
        <v>1</v>
      </c>
      <c r="T41" s="18">
        <f t="shared" si="2"/>
        <v>5</v>
      </c>
    </row>
    <row r="42" spans="1:20" x14ac:dyDescent="0.35">
      <c r="I42" s="1"/>
      <c r="J42" s="1"/>
    </row>
  </sheetData>
  <autoFilter ref="A1:T1">
    <sortState ref="A2:T41">
      <sortCondition ref="E1"/>
    </sortState>
  </autoFilter>
  <conditionalFormatting sqref="A1:A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{0E8067FB-46FE-4BE9-BCF1-33F4B62D1C88}</x14:id>
        </ext>
      </extLst>
    </cfRule>
  </conditionalFormatting>
  <conditionalFormatting sqref="F1:F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{9B4633DC-209F-403D-BCC9-729386C61031}</x14:id>
        </ext>
      </extLst>
    </cfRule>
  </conditionalFormatting>
  <conditionalFormatting sqref="D1:D1048576">
    <cfRule type="cellIs" dxfId="12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8067FB-46FE-4BE9-BCF1-33F4B62D1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9B4633DC-209F-403D-BCC9-729386C610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59"/>
  <sheetViews>
    <sheetView tabSelected="1" topLeftCell="A3" workbookViewId="0">
      <selection activeCell="E26" sqref="E26"/>
    </sheetView>
  </sheetViews>
  <sheetFormatPr defaultRowHeight="14.5" x14ac:dyDescent="0.35"/>
  <cols>
    <col min="1" max="1" width="6.453125" style="1" bestFit="1" customWidth="1"/>
    <col min="2" max="2" width="9.1796875" style="1" bestFit="1" customWidth="1"/>
    <col min="3" max="3" width="7.54296875" style="1" bestFit="1" customWidth="1"/>
    <col min="4" max="4" width="9.26953125" style="1" bestFit="1" customWidth="1"/>
    <col min="5" max="5" width="11.54296875" style="1" bestFit="1" customWidth="1"/>
    <col min="6" max="8" width="10.7265625" style="1" bestFit="1" customWidth="1"/>
    <col min="9" max="9" width="8.7265625" style="1" bestFit="1" customWidth="1"/>
    <col min="10" max="10" width="10" style="48" bestFit="1" customWidth="1"/>
    <col min="11" max="11" width="19.7265625" style="45" bestFit="1" customWidth="1"/>
    <col min="12" max="12" width="34.54296875" bestFit="1" customWidth="1"/>
    <col min="13" max="30" width="3.7265625" bestFit="1" customWidth="1"/>
    <col min="31" max="31" width="3.7265625" customWidth="1"/>
    <col min="32" max="51" width="3.7265625" bestFit="1" customWidth="1"/>
  </cols>
  <sheetData>
    <row r="1" spans="1:55" hidden="1" x14ac:dyDescent="0.35">
      <c r="A1" s="39"/>
      <c r="B1" s="39"/>
      <c r="C1" s="39"/>
      <c r="D1" s="39"/>
      <c r="E1" s="39"/>
      <c r="F1" s="39"/>
      <c r="G1" s="39"/>
      <c r="H1" s="39"/>
      <c r="I1" s="39"/>
      <c r="J1" s="46"/>
      <c r="K1" s="43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5" hidden="1" x14ac:dyDescent="0.35">
      <c r="A2" s="39"/>
      <c r="B2" s="39"/>
      <c r="C2" s="39"/>
      <c r="D2" s="39"/>
      <c r="E2" s="39"/>
      <c r="F2" s="39"/>
      <c r="G2" s="39"/>
      <c r="H2" s="39"/>
      <c r="I2" s="39"/>
      <c r="J2" s="46"/>
      <c r="K2" s="43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</row>
    <row r="3" spans="1:55" ht="15" thickBot="1" x14ac:dyDescent="0.4">
      <c r="A3" s="39"/>
      <c r="B3" s="39"/>
      <c r="C3" s="39"/>
      <c r="D3" s="39"/>
      <c r="E3" s="39"/>
      <c r="F3" s="39"/>
      <c r="G3" s="39"/>
      <c r="H3" s="39"/>
      <c r="I3" s="39"/>
      <c r="J3" s="46"/>
      <c r="K3" s="43" t="s">
        <v>59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</row>
    <row r="4" spans="1:55" s="2" customFormat="1" ht="61.5" customHeight="1" thickBot="1" x14ac:dyDescent="0.4">
      <c r="A4" s="1"/>
      <c r="B4" s="49"/>
      <c r="C4" s="49"/>
      <c r="D4" s="49"/>
      <c r="E4" s="49"/>
      <c r="F4" s="49"/>
      <c r="G4" s="49"/>
      <c r="H4" s="49"/>
      <c r="I4" s="49"/>
      <c r="J4" s="50"/>
      <c r="K4" s="64" t="s">
        <v>89</v>
      </c>
      <c r="L4" s="65"/>
      <c r="M4" s="62">
        <v>42944</v>
      </c>
      <c r="N4" s="63">
        <v>42951</v>
      </c>
      <c r="O4" s="62">
        <v>42958</v>
      </c>
      <c r="P4" s="63">
        <v>42965</v>
      </c>
      <c r="Q4" s="62">
        <v>42972</v>
      </c>
      <c r="R4" s="63">
        <v>42979</v>
      </c>
      <c r="S4" s="62">
        <v>42986</v>
      </c>
      <c r="T4" s="63">
        <v>42993</v>
      </c>
      <c r="U4" s="62">
        <v>43000</v>
      </c>
      <c r="V4" s="63">
        <v>43007</v>
      </c>
      <c r="W4" s="62">
        <v>43014</v>
      </c>
      <c r="X4" s="63">
        <v>43021</v>
      </c>
      <c r="Y4" s="62">
        <v>43028</v>
      </c>
      <c r="Z4" s="63">
        <v>43035</v>
      </c>
      <c r="AA4" s="62">
        <v>43042</v>
      </c>
      <c r="AB4" s="63">
        <v>43049</v>
      </c>
      <c r="AC4" s="62">
        <v>43056</v>
      </c>
      <c r="AD4" s="63">
        <v>43063</v>
      </c>
      <c r="AE4" s="62">
        <v>43070</v>
      </c>
      <c r="AF4" s="63">
        <v>43077</v>
      </c>
      <c r="AG4" s="62">
        <v>43084</v>
      </c>
      <c r="AH4" s="63">
        <v>43091</v>
      </c>
      <c r="AI4" s="62">
        <v>43098</v>
      </c>
      <c r="AJ4" s="63">
        <v>43105</v>
      </c>
      <c r="AK4" s="62">
        <v>43112</v>
      </c>
      <c r="AL4" s="63">
        <v>43119</v>
      </c>
      <c r="AM4" s="62">
        <v>43126</v>
      </c>
      <c r="AN4" s="63">
        <v>43133</v>
      </c>
      <c r="AO4" s="62">
        <v>43140</v>
      </c>
      <c r="AP4" s="63">
        <v>43147</v>
      </c>
      <c r="AQ4" s="62">
        <v>43154</v>
      </c>
      <c r="AR4" s="63">
        <v>43161</v>
      </c>
      <c r="AS4" s="63">
        <v>43139</v>
      </c>
      <c r="AT4" s="63">
        <v>43145</v>
      </c>
      <c r="AU4" s="62">
        <v>43151</v>
      </c>
      <c r="AV4" s="63">
        <v>43157</v>
      </c>
      <c r="AW4" s="63">
        <v>43163</v>
      </c>
      <c r="AX4" s="62">
        <v>43169</v>
      </c>
      <c r="AY4" s="63">
        <v>43175</v>
      </c>
      <c r="AZ4" s="40"/>
      <c r="BA4" s="40"/>
      <c r="BB4" s="40"/>
      <c r="BC4" s="40"/>
    </row>
    <row r="5" spans="1:55" s="61" customFormat="1" ht="29.5" thickBot="1" x14ac:dyDescent="0.4">
      <c r="A5" s="52" t="s">
        <v>83</v>
      </c>
      <c r="B5" s="53" t="s">
        <v>14</v>
      </c>
      <c r="C5" s="52" t="s">
        <v>13</v>
      </c>
      <c r="D5" s="52" t="s">
        <v>60</v>
      </c>
      <c r="E5" s="52" t="s">
        <v>63</v>
      </c>
      <c r="F5" s="52" t="s">
        <v>37</v>
      </c>
      <c r="G5" s="52" t="s">
        <v>91</v>
      </c>
      <c r="H5" s="52" t="s">
        <v>90</v>
      </c>
      <c r="I5" s="52" t="s">
        <v>38</v>
      </c>
      <c r="J5" s="54" t="s">
        <v>88</v>
      </c>
      <c r="K5" s="55" t="s">
        <v>86</v>
      </c>
      <c r="L5" s="56" t="s">
        <v>11</v>
      </c>
      <c r="M5" s="57"/>
      <c r="N5" s="58"/>
      <c r="O5" s="59"/>
      <c r="P5" s="57"/>
      <c r="Q5" s="58"/>
      <c r="R5" s="59"/>
      <c r="S5" s="57"/>
      <c r="T5" s="58"/>
      <c r="U5" s="59"/>
      <c r="V5" s="57"/>
      <c r="W5" s="58"/>
      <c r="X5" s="59"/>
      <c r="Y5" s="57"/>
      <c r="Z5" s="58"/>
      <c r="AA5" s="59"/>
      <c r="AB5" s="57"/>
      <c r="AC5" s="58"/>
      <c r="AD5" s="59"/>
      <c r="AE5" s="57"/>
      <c r="AF5" s="58"/>
      <c r="AG5" s="59"/>
      <c r="AH5" s="57"/>
      <c r="AI5" s="58"/>
      <c r="AJ5" s="59"/>
      <c r="AK5" s="57"/>
      <c r="AL5" s="58"/>
      <c r="AM5" s="59"/>
      <c r="AN5" s="57"/>
      <c r="AO5" s="58"/>
      <c r="AP5" s="59"/>
      <c r="AQ5" s="57"/>
      <c r="AR5" s="58"/>
      <c r="AS5" s="59"/>
      <c r="AT5" s="57"/>
      <c r="AU5" s="58"/>
      <c r="AV5" s="59"/>
      <c r="AW5" s="57"/>
      <c r="AX5" s="58"/>
      <c r="AY5" s="59"/>
      <c r="AZ5" s="60"/>
      <c r="BA5" s="60"/>
      <c r="BB5" s="60"/>
      <c r="BC5" s="60"/>
    </row>
    <row r="6" spans="1:55" x14ac:dyDescent="0.35">
      <c r="A6" s="13"/>
      <c r="B6" s="9"/>
      <c r="C6" s="9">
        <v>0</v>
      </c>
      <c r="D6" s="8"/>
      <c r="E6" s="8"/>
      <c r="F6" s="12">
        <v>42978</v>
      </c>
      <c r="G6" s="12">
        <v>43036</v>
      </c>
      <c r="H6" s="12"/>
      <c r="I6" s="8">
        <f t="shared" ref="I6:I31" si="0">G6-F6</f>
        <v>58</v>
      </c>
      <c r="J6" s="47">
        <v>0</v>
      </c>
      <c r="K6" s="44" t="s">
        <v>118</v>
      </c>
      <c r="L6" s="3" t="s">
        <v>92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40"/>
      <c r="BA6" s="40"/>
      <c r="BB6" s="40"/>
      <c r="BC6" s="40"/>
    </row>
    <row r="7" spans="1:55" x14ac:dyDescent="0.35">
      <c r="A7" s="13"/>
      <c r="B7" s="9">
        <v>1</v>
      </c>
      <c r="C7" s="9">
        <v>1</v>
      </c>
      <c r="D7" s="8"/>
      <c r="E7" s="8"/>
      <c r="F7" s="12">
        <v>42954</v>
      </c>
      <c r="G7" s="12">
        <v>42993</v>
      </c>
      <c r="H7" s="12"/>
      <c r="I7" s="8">
        <f t="shared" si="0"/>
        <v>39</v>
      </c>
      <c r="J7" s="47">
        <v>1</v>
      </c>
      <c r="K7" s="44" t="s">
        <v>119</v>
      </c>
      <c r="L7" s="3" t="s">
        <v>93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40"/>
      <c r="BA7" s="40"/>
      <c r="BB7" s="40"/>
      <c r="BC7" s="40"/>
    </row>
    <row r="8" spans="1:55" x14ac:dyDescent="0.35">
      <c r="A8" s="13"/>
      <c r="B8" s="9">
        <v>5</v>
      </c>
      <c r="C8" s="9">
        <v>1</v>
      </c>
      <c r="D8" s="8"/>
      <c r="E8" s="8"/>
      <c r="F8" s="12">
        <v>42954</v>
      </c>
      <c r="G8" s="12">
        <v>43044</v>
      </c>
      <c r="H8" s="42">
        <v>43009</v>
      </c>
      <c r="I8" s="8">
        <f t="shared" si="0"/>
        <v>90</v>
      </c>
      <c r="J8" s="47">
        <v>2</v>
      </c>
      <c r="K8" s="44" t="s">
        <v>120</v>
      </c>
      <c r="L8" s="3" t="s">
        <v>94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40"/>
      <c r="BA8" s="40"/>
      <c r="BB8" s="40"/>
      <c r="BC8" s="40"/>
    </row>
    <row r="9" spans="1:55" x14ac:dyDescent="0.35">
      <c r="A9" s="13"/>
      <c r="B9" s="9">
        <v>3</v>
      </c>
      <c r="C9" s="9">
        <v>2</v>
      </c>
      <c r="D9" s="8"/>
      <c r="E9" s="8"/>
      <c r="F9" s="12">
        <v>42978</v>
      </c>
      <c r="G9" s="12">
        <v>43022</v>
      </c>
      <c r="H9" s="42"/>
      <c r="I9" s="8">
        <f t="shared" si="0"/>
        <v>44</v>
      </c>
      <c r="J9" s="47">
        <v>2</v>
      </c>
      <c r="K9" s="44" t="s">
        <v>121</v>
      </c>
      <c r="L9" s="3" t="s">
        <v>95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40"/>
      <c r="BA9" s="40"/>
      <c r="BB9" s="40"/>
      <c r="BC9" s="40"/>
    </row>
    <row r="10" spans="1:55" x14ac:dyDescent="0.35">
      <c r="A10" s="13"/>
      <c r="B10" s="9">
        <v>2</v>
      </c>
      <c r="C10" s="9">
        <v>2</v>
      </c>
      <c r="D10" s="8"/>
      <c r="E10" s="8"/>
      <c r="F10" s="12">
        <v>43025</v>
      </c>
      <c r="G10" s="42">
        <v>43032</v>
      </c>
      <c r="H10" s="42"/>
      <c r="I10" s="8">
        <f t="shared" si="0"/>
        <v>7</v>
      </c>
      <c r="J10" s="47">
        <v>2</v>
      </c>
      <c r="K10" s="44" t="s">
        <v>122</v>
      </c>
      <c r="L10" s="3" t="s">
        <v>96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40"/>
      <c r="BA10" s="40"/>
      <c r="BB10" s="40"/>
      <c r="BC10" s="40"/>
    </row>
    <row r="11" spans="1:55" x14ac:dyDescent="0.35">
      <c r="A11" s="13"/>
      <c r="B11" s="9"/>
      <c r="C11" s="9">
        <v>2</v>
      </c>
      <c r="D11" s="8"/>
      <c r="E11" s="8"/>
      <c r="F11" s="12">
        <v>43033</v>
      </c>
      <c r="G11" s="51">
        <v>43040</v>
      </c>
      <c r="H11" s="42">
        <v>43040</v>
      </c>
      <c r="I11" s="8">
        <f t="shared" si="0"/>
        <v>7</v>
      </c>
      <c r="J11" s="47"/>
      <c r="K11" s="44" t="s">
        <v>123</v>
      </c>
      <c r="L11" s="3" t="s">
        <v>97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40"/>
      <c r="BA11" s="40"/>
      <c r="BB11" s="40"/>
      <c r="BC11" s="40"/>
    </row>
    <row r="12" spans="1:55" x14ac:dyDescent="0.35">
      <c r="A12" s="13"/>
      <c r="B12" s="9"/>
      <c r="C12" s="9">
        <v>3</v>
      </c>
      <c r="D12" s="8"/>
      <c r="E12" s="8"/>
      <c r="F12" s="12">
        <v>43009</v>
      </c>
      <c r="G12" s="42">
        <v>43066</v>
      </c>
      <c r="H12" s="42"/>
      <c r="I12" s="8">
        <f t="shared" si="0"/>
        <v>57</v>
      </c>
      <c r="J12" s="47"/>
      <c r="K12" s="44" t="s">
        <v>124</v>
      </c>
      <c r="L12" s="3" t="s">
        <v>98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40"/>
      <c r="BA12" s="40"/>
      <c r="BB12" s="40"/>
      <c r="BC12" s="40"/>
    </row>
    <row r="13" spans="1:55" x14ac:dyDescent="0.35">
      <c r="A13" s="13"/>
      <c r="B13" s="9">
        <v>5</v>
      </c>
      <c r="C13" s="9">
        <v>3</v>
      </c>
      <c r="D13" s="8"/>
      <c r="E13" s="8"/>
      <c r="F13" s="12">
        <v>43009</v>
      </c>
      <c r="G13" s="51">
        <v>43070</v>
      </c>
      <c r="H13" s="42">
        <v>43070</v>
      </c>
      <c r="I13" s="8">
        <f t="shared" si="0"/>
        <v>61</v>
      </c>
      <c r="J13" s="47">
        <v>2</v>
      </c>
      <c r="K13" s="44" t="s">
        <v>125</v>
      </c>
      <c r="L13" s="3" t="s">
        <v>99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40"/>
      <c r="BA13" s="40"/>
      <c r="BB13" s="40"/>
      <c r="BC13" s="40"/>
    </row>
    <row r="14" spans="1:55" x14ac:dyDescent="0.35">
      <c r="A14" s="13"/>
      <c r="B14" s="9">
        <v>4</v>
      </c>
      <c r="C14" s="9">
        <v>4</v>
      </c>
      <c r="D14" s="8"/>
      <c r="E14" s="8"/>
      <c r="F14" s="12">
        <v>42978</v>
      </c>
      <c r="G14" s="42">
        <v>43054</v>
      </c>
      <c r="H14" s="42"/>
      <c r="I14" s="8">
        <f t="shared" si="0"/>
        <v>76</v>
      </c>
      <c r="J14" s="47">
        <v>2</v>
      </c>
      <c r="K14" s="44" t="s">
        <v>126</v>
      </c>
      <c r="L14" s="3" t="s">
        <v>100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40"/>
      <c r="BA14" s="40"/>
      <c r="BB14" s="40"/>
      <c r="BC14" s="40"/>
    </row>
    <row r="15" spans="1:55" x14ac:dyDescent="0.35">
      <c r="A15" s="13"/>
      <c r="B15" s="9">
        <v>2</v>
      </c>
      <c r="C15" s="9">
        <v>4</v>
      </c>
      <c r="D15" s="8"/>
      <c r="E15" s="8"/>
      <c r="F15" s="12">
        <v>43055</v>
      </c>
      <c r="G15" s="42">
        <v>43062</v>
      </c>
      <c r="H15" s="42"/>
      <c r="I15" s="8">
        <f t="shared" si="0"/>
        <v>7</v>
      </c>
      <c r="J15" s="47"/>
      <c r="K15" s="44" t="s">
        <v>127</v>
      </c>
      <c r="L15" s="3" t="s">
        <v>101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40"/>
      <c r="BA15" s="40"/>
      <c r="BB15" s="40"/>
      <c r="BC15" s="40"/>
    </row>
    <row r="16" spans="1:55" x14ac:dyDescent="0.35">
      <c r="A16" s="13"/>
      <c r="B16" s="9">
        <v>1</v>
      </c>
      <c r="C16" s="9">
        <v>4</v>
      </c>
      <c r="D16" s="8"/>
      <c r="E16" s="8"/>
      <c r="F16" s="12">
        <v>43063</v>
      </c>
      <c r="G16" s="51">
        <v>43070</v>
      </c>
      <c r="H16" s="42">
        <v>43070</v>
      </c>
      <c r="I16" s="8">
        <f t="shared" si="0"/>
        <v>7</v>
      </c>
      <c r="J16" s="47"/>
      <c r="K16" s="44" t="s">
        <v>128</v>
      </c>
      <c r="L16" s="3" t="s">
        <v>102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40"/>
      <c r="BA16" s="40"/>
      <c r="BB16" s="40"/>
      <c r="BC16" s="40"/>
    </row>
    <row r="17" spans="1:55" x14ac:dyDescent="0.35">
      <c r="A17" s="13"/>
      <c r="B17" s="9">
        <v>4</v>
      </c>
      <c r="C17" s="9">
        <v>5</v>
      </c>
      <c r="D17" s="8"/>
      <c r="E17" s="8"/>
      <c r="F17" s="12">
        <v>42978</v>
      </c>
      <c r="G17" s="42">
        <v>43055</v>
      </c>
      <c r="H17" s="42"/>
      <c r="I17" s="8">
        <f t="shared" si="0"/>
        <v>77</v>
      </c>
      <c r="J17" s="47"/>
      <c r="K17" s="44" t="s">
        <v>129</v>
      </c>
      <c r="L17" s="3" t="s">
        <v>103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40"/>
      <c r="BA17" s="40"/>
      <c r="BB17" s="40"/>
      <c r="BC17" s="40"/>
    </row>
    <row r="18" spans="1:55" x14ac:dyDescent="0.35">
      <c r="A18" s="13"/>
      <c r="B18" s="9">
        <v>2</v>
      </c>
      <c r="C18" s="9">
        <v>5</v>
      </c>
      <c r="D18" s="8"/>
      <c r="E18" s="8"/>
      <c r="F18" s="12">
        <v>43055</v>
      </c>
      <c r="G18" s="42">
        <v>43062</v>
      </c>
      <c r="H18" s="42"/>
      <c r="I18" s="8">
        <f t="shared" si="0"/>
        <v>7</v>
      </c>
      <c r="J18" s="47"/>
      <c r="K18" s="44" t="s">
        <v>130</v>
      </c>
      <c r="L18" s="3" t="s">
        <v>104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40"/>
      <c r="BA18" s="40"/>
      <c r="BB18" s="40"/>
      <c r="BC18" s="40"/>
    </row>
    <row r="19" spans="1:55" x14ac:dyDescent="0.35">
      <c r="A19" s="13"/>
      <c r="B19" s="9"/>
      <c r="C19" s="9">
        <v>5</v>
      </c>
      <c r="D19" s="8"/>
      <c r="E19" s="8"/>
      <c r="F19" s="12">
        <v>43063</v>
      </c>
      <c r="G19" s="51">
        <v>43070</v>
      </c>
      <c r="H19" s="42">
        <v>43070</v>
      </c>
      <c r="I19" s="8">
        <f t="shared" si="0"/>
        <v>7</v>
      </c>
      <c r="J19" s="47"/>
      <c r="K19" s="44" t="s">
        <v>131</v>
      </c>
      <c r="L19" s="3" t="s">
        <v>105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40"/>
      <c r="BA19" s="40"/>
      <c r="BB19" s="40"/>
      <c r="BC19" s="40"/>
    </row>
    <row r="20" spans="1:55" x14ac:dyDescent="0.35">
      <c r="A20" s="13"/>
      <c r="B20" s="9"/>
      <c r="C20" s="9">
        <v>6</v>
      </c>
      <c r="D20" s="8"/>
      <c r="E20" s="8"/>
      <c r="F20" s="12">
        <v>42978</v>
      </c>
      <c r="G20" s="42">
        <v>43060</v>
      </c>
      <c r="H20" s="42"/>
      <c r="I20" s="8">
        <f t="shared" si="0"/>
        <v>82</v>
      </c>
      <c r="J20" s="47"/>
      <c r="K20" s="44" t="s">
        <v>132</v>
      </c>
      <c r="L20" s="3" t="s">
        <v>106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40"/>
      <c r="BA20" s="40"/>
      <c r="BB20" s="40"/>
      <c r="BC20" s="40"/>
    </row>
    <row r="21" spans="1:55" x14ac:dyDescent="0.35">
      <c r="A21" s="13"/>
      <c r="B21" s="9">
        <v>5</v>
      </c>
      <c r="C21" s="9">
        <v>6</v>
      </c>
      <c r="D21" s="8"/>
      <c r="E21" s="8"/>
      <c r="F21" s="12">
        <v>42978</v>
      </c>
      <c r="G21" s="42">
        <v>43078</v>
      </c>
      <c r="H21" s="42"/>
      <c r="I21" s="8">
        <f t="shared" si="0"/>
        <v>100</v>
      </c>
      <c r="J21" s="47"/>
      <c r="K21" s="44" t="s">
        <v>133</v>
      </c>
      <c r="L21" s="3" t="s">
        <v>107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40"/>
      <c r="BA21" s="40"/>
      <c r="BB21" s="40"/>
      <c r="BC21" s="40"/>
    </row>
    <row r="22" spans="1:55" x14ac:dyDescent="0.35">
      <c r="A22" s="13"/>
      <c r="B22" s="9">
        <v>2</v>
      </c>
      <c r="C22" s="9">
        <v>6</v>
      </c>
      <c r="D22" s="8"/>
      <c r="E22" s="8"/>
      <c r="F22" s="12">
        <v>43079</v>
      </c>
      <c r="G22" s="51">
        <v>43084</v>
      </c>
      <c r="H22" s="42">
        <v>43084</v>
      </c>
      <c r="I22" s="8">
        <f t="shared" si="0"/>
        <v>5</v>
      </c>
      <c r="J22" s="47"/>
      <c r="K22" s="44" t="s">
        <v>134</v>
      </c>
      <c r="L22" s="3" t="s">
        <v>108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40"/>
      <c r="BA22" s="40"/>
      <c r="BB22" s="40"/>
      <c r="BC22" s="40"/>
    </row>
    <row r="23" spans="1:55" x14ac:dyDescent="0.35">
      <c r="A23" s="13"/>
      <c r="B23" s="9"/>
      <c r="C23" s="9">
        <v>7</v>
      </c>
      <c r="D23" s="8"/>
      <c r="E23" s="8"/>
      <c r="F23" s="12">
        <v>42978</v>
      </c>
      <c r="G23" s="42">
        <v>43076</v>
      </c>
      <c r="H23" s="42"/>
      <c r="I23" s="8">
        <f t="shared" si="0"/>
        <v>98</v>
      </c>
      <c r="J23" s="47"/>
      <c r="K23" s="44" t="s">
        <v>135</v>
      </c>
      <c r="L23" s="3" t="s">
        <v>109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40"/>
      <c r="BA23" s="40"/>
      <c r="BB23" s="40"/>
      <c r="BC23" s="40"/>
    </row>
    <row r="24" spans="1:55" x14ac:dyDescent="0.35">
      <c r="A24" s="13"/>
      <c r="B24" s="9">
        <v>5</v>
      </c>
      <c r="C24" s="9">
        <v>7</v>
      </c>
      <c r="D24" s="8"/>
      <c r="E24" s="8"/>
      <c r="F24" s="12">
        <v>42978</v>
      </c>
      <c r="G24" s="42">
        <v>43093</v>
      </c>
      <c r="H24" s="42"/>
      <c r="I24" s="8">
        <f t="shared" si="0"/>
        <v>115</v>
      </c>
      <c r="J24" s="47"/>
      <c r="K24" s="44" t="s">
        <v>136</v>
      </c>
      <c r="L24" s="3" t="s">
        <v>110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40"/>
      <c r="BA24" s="40"/>
      <c r="BB24" s="40"/>
      <c r="BC24" s="40"/>
    </row>
    <row r="25" spans="1:55" x14ac:dyDescent="0.35">
      <c r="A25" s="13"/>
      <c r="B25" s="9">
        <v>2</v>
      </c>
      <c r="C25" s="9">
        <v>7</v>
      </c>
      <c r="D25" s="8"/>
      <c r="E25" s="8"/>
      <c r="F25" s="12">
        <v>43094</v>
      </c>
      <c r="G25" s="51">
        <v>43101</v>
      </c>
      <c r="H25" s="42">
        <v>43101</v>
      </c>
      <c r="I25" s="8">
        <f t="shared" si="0"/>
        <v>7</v>
      </c>
      <c r="J25" s="47"/>
      <c r="K25" s="44" t="s">
        <v>137</v>
      </c>
      <c r="L25" s="3" t="s">
        <v>111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40"/>
      <c r="BA25" s="40"/>
      <c r="BB25" s="40"/>
      <c r="BC25" s="40"/>
    </row>
    <row r="26" spans="1:55" x14ac:dyDescent="0.35">
      <c r="A26" s="13"/>
      <c r="B26" s="9">
        <v>4</v>
      </c>
      <c r="C26" s="9">
        <v>8</v>
      </c>
      <c r="D26" s="8"/>
      <c r="E26" s="8"/>
      <c r="F26" s="12">
        <v>43040</v>
      </c>
      <c r="G26" s="42">
        <v>43100</v>
      </c>
      <c r="H26" s="42"/>
      <c r="I26" s="8">
        <f t="shared" si="0"/>
        <v>60</v>
      </c>
      <c r="J26" s="47"/>
      <c r="K26" s="44" t="s">
        <v>138</v>
      </c>
      <c r="L26" s="3" t="s">
        <v>112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40"/>
      <c r="BA26" s="40"/>
      <c r="BB26" s="40"/>
      <c r="BC26" s="40"/>
    </row>
    <row r="27" spans="1:55" x14ac:dyDescent="0.35">
      <c r="A27" s="13"/>
      <c r="B27" s="9"/>
      <c r="C27" s="9">
        <v>8</v>
      </c>
      <c r="D27" s="8"/>
      <c r="E27" s="8"/>
      <c r="F27" s="12">
        <v>43100</v>
      </c>
      <c r="G27" s="42">
        <v>43107</v>
      </c>
      <c r="H27" s="42"/>
      <c r="I27" s="8">
        <f t="shared" si="0"/>
        <v>7</v>
      </c>
      <c r="J27" s="47"/>
      <c r="K27" s="44" t="s">
        <v>139</v>
      </c>
      <c r="L27" s="3" t="s">
        <v>113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40"/>
      <c r="BA27" s="40"/>
      <c r="BB27" s="40"/>
      <c r="BC27" s="40"/>
    </row>
    <row r="28" spans="1:55" x14ac:dyDescent="0.35">
      <c r="A28" s="13"/>
      <c r="B28" s="9"/>
      <c r="C28" s="9">
        <v>8</v>
      </c>
      <c r="D28" s="8"/>
      <c r="E28" s="8"/>
      <c r="F28" s="12">
        <v>43108</v>
      </c>
      <c r="G28" s="51">
        <v>43115</v>
      </c>
      <c r="H28" s="42">
        <v>43115</v>
      </c>
      <c r="I28" s="8">
        <f t="shared" si="0"/>
        <v>7</v>
      </c>
      <c r="J28" s="47"/>
      <c r="K28" s="44" t="s">
        <v>140</v>
      </c>
      <c r="L28" s="3" t="s">
        <v>114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40"/>
      <c r="BA28" s="40"/>
      <c r="BB28" s="40"/>
      <c r="BC28" s="40"/>
    </row>
    <row r="29" spans="1:55" x14ac:dyDescent="0.35">
      <c r="A29" s="13"/>
      <c r="B29" s="9">
        <v>3</v>
      </c>
      <c r="C29" s="9">
        <v>9</v>
      </c>
      <c r="D29" s="8"/>
      <c r="E29" s="8"/>
      <c r="F29" s="12">
        <v>43040</v>
      </c>
      <c r="G29" s="42">
        <v>43118</v>
      </c>
      <c r="H29" s="42"/>
      <c r="I29" s="8">
        <f t="shared" si="0"/>
        <v>78</v>
      </c>
      <c r="J29" s="47"/>
      <c r="K29" s="44" t="s">
        <v>141</v>
      </c>
      <c r="L29" s="3" t="s">
        <v>115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40"/>
      <c r="BA29" s="40"/>
      <c r="BB29" s="40"/>
      <c r="BC29" s="40"/>
    </row>
    <row r="30" spans="1:55" x14ac:dyDescent="0.35">
      <c r="A30" s="13"/>
      <c r="B30" s="9">
        <v>2</v>
      </c>
      <c r="C30" s="9">
        <v>9</v>
      </c>
      <c r="D30" s="8"/>
      <c r="E30" s="8"/>
      <c r="F30" s="12">
        <v>43118</v>
      </c>
      <c r="G30" s="42">
        <v>43125</v>
      </c>
      <c r="H30" s="42"/>
      <c r="I30" s="8">
        <f t="shared" si="0"/>
        <v>7</v>
      </c>
      <c r="J30" s="47"/>
      <c r="K30" s="44" t="s">
        <v>142</v>
      </c>
      <c r="L30" s="3" t="s">
        <v>116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40"/>
      <c r="BA30" s="40"/>
      <c r="BB30" s="40"/>
      <c r="BC30" s="40"/>
    </row>
    <row r="31" spans="1:55" x14ac:dyDescent="0.35">
      <c r="A31" s="13"/>
      <c r="B31" s="9"/>
      <c r="C31" s="9">
        <v>9</v>
      </c>
      <c r="D31" s="8"/>
      <c r="E31" s="8"/>
      <c r="F31" s="12">
        <v>43125</v>
      </c>
      <c r="G31" s="51">
        <v>43132</v>
      </c>
      <c r="H31" s="42">
        <v>43132</v>
      </c>
      <c r="I31" s="8">
        <f t="shared" si="0"/>
        <v>7</v>
      </c>
      <c r="J31" s="47"/>
      <c r="K31" s="44" t="s">
        <v>87</v>
      </c>
      <c r="L31" s="3" t="s">
        <v>117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40"/>
      <c r="BA31" s="40"/>
      <c r="BB31" s="40"/>
      <c r="BC31" s="40"/>
    </row>
    <row r="32" spans="1:55" hidden="1" x14ac:dyDescent="0.35">
      <c r="A32" s="13"/>
      <c r="B32" s="8"/>
      <c r="C32" s="8"/>
      <c r="D32" s="8"/>
      <c r="E32" s="8"/>
      <c r="F32" s="12"/>
      <c r="G32" s="12"/>
      <c r="H32" s="14"/>
      <c r="I32" s="8"/>
      <c r="J32" s="47"/>
      <c r="K32" s="44"/>
      <c r="L32" s="4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40"/>
      <c r="BA32" s="40"/>
      <c r="BB32" s="40"/>
      <c r="BC32" s="40"/>
    </row>
    <row r="33" spans="1:55" hidden="1" x14ac:dyDescent="0.35">
      <c r="A33" s="13"/>
      <c r="B33" s="9"/>
      <c r="C33" s="9"/>
      <c r="D33" s="9"/>
      <c r="E33" s="9"/>
      <c r="F33" s="12"/>
      <c r="G33" s="12"/>
      <c r="H33" s="14"/>
      <c r="I33" s="8"/>
      <c r="J33" s="47"/>
      <c r="K33" s="44"/>
      <c r="L33" s="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40"/>
      <c r="BA33" s="40"/>
      <c r="BB33" s="40"/>
      <c r="BC33" s="40"/>
    </row>
    <row r="34" spans="1:55" hidden="1" x14ac:dyDescent="0.35">
      <c r="A34" s="13"/>
      <c r="B34" s="9"/>
      <c r="C34" s="9"/>
      <c r="D34" s="9"/>
      <c r="E34" s="9"/>
      <c r="F34" s="12"/>
      <c r="G34" s="12"/>
      <c r="H34" s="14"/>
      <c r="I34" s="8"/>
      <c r="J34" s="47"/>
      <c r="K34" s="44"/>
      <c r="L34" s="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40"/>
      <c r="BA34" s="40"/>
      <c r="BB34" s="40"/>
      <c r="BC34" s="40"/>
    </row>
    <row r="35" spans="1:55" hidden="1" x14ac:dyDescent="0.35">
      <c r="A35" s="13"/>
      <c r="B35" s="9"/>
      <c r="C35" s="9"/>
      <c r="D35" s="9"/>
      <c r="E35" s="9"/>
      <c r="F35" s="12"/>
      <c r="G35" s="12"/>
      <c r="H35" s="14"/>
      <c r="I35" s="8"/>
      <c r="J35" s="47"/>
      <c r="K35" s="44"/>
      <c r="L35" s="3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40"/>
      <c r="BA35" s="40"/>
      <c r="BB35" s="40"/>
      <c r="BC35" s="40"/>
    </row>
    <row r="36" spans="1:55" hidden="1" x14ac:dyDescent="0.35">
      <c r="A36" s="13"/>
      <c r="B36" s="9"/>
      <c r="C36" s="9"/>
      <c r="D36" s="9"/>
      <c r="E36" s="9"/>
      <c r="F36" s="12"/>
      <c r="G36" s="12"/>
      <c r="H36" s="14"/>
      <c r="I36" s="8"/>
      <c r="J36" s="47"/>
      <c r="K36" s="44"/>
      <c r="L36" s="3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40"/>
      <c r="BA36" s="40"/>
      <c r="BB36" s="40"/>
      <c r="BC36" s="40"/>
    </row>
    <row r="37" spans="1:55" hidden="1" x14ac:dyDescent="0.35">
      <c r="A37" s="13"/>
      <c r="B37" s="9"/>
      <c r="C37" s="9"/>
      <c r="D37" s="9"/>
      <c r="E37" s="9"/>
      <c r="F37" s="12"/>
      <c r="G37" s="12"/>
      <c r="H37" s="14"/>
      <c r="I37" s="8"/>
      <c r="J37" s="47"/>
      <c r="K37" s="44"/>
      <c r="L37" s="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40"/>
      <c r="BA37" s="40"/>
      <c r="BB37" s="40"/>
      <c r="BC37" s="40"/>
    </row>
    <row r="38" spans="1:55" hidden="1" x14ac:dyDescent="0.35">
      <c r="A38" s="13"/>
      <c r="B38" s="9"/>
      <c r="C38" s="9"/>
      <c r="D38" s="9"/>
      <c r="E38" s="9"/>
      <c r="F38" s="12"/>
      <c r="G38" s="12"/>
      <c r="H38" s="14"/>
      <c r="I38" s="8"/>
      <c r="J38" s="47"/>
      <c r="K38" s="44"/>
      <c r="L38" s="3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40"/>
      <c r="BA38" s="40"/>
      <c r="BB38" s="40"/>
      <c r="BC38" s="40"/>
    </row>
    <row r="39" spans="1:55" hidden="1" x14ac:dyDescent="0.35">
      <c r="A39" s="13"/>
      <c r="B39" s="9"/>
      <c r="C39" s="9"/>
      <c r="D39" s="9"/>
      <c r="E39" s="9"/>
      <c r="F39" s="12"/>
      <c r="G39" s="12"/>
      <c r="H39" s="14"/>
      <c r="I39" s="8"/>
      <c r="J39" s="47"/>
      <c r="K39" s="44"/>
      <c r="L39" s="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40"/>
      <c r="BA39" s="40"/>
      <c r="BB39" s="40"/>
      <c r="BC39" s="40"/>
    </row>
    <row r="40" spans="1:55" hidden="1" x14ac:dyDescent="0.35">
      <c r="A40" s="13"/>
      <c r="B40" s="9"/>
      <c r="C40" s="9"/>
      <c r="D40" s="9"/>
      <c r="E40" s="9"/>
      <c r="F40" s="12"/>
      <c r="G40" s="12"/>
      <c r="H40" s="14"/>
      <c r="I40" s="8"/>
      <c r="J40" s="47"/>
      <c r="K40" s="44"/>
      <c r="L40" s="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40"/>
      <c r="BA40" s="40"/>
      <c r="BB40" s="40"/>
      <c r="BC40" s="40"/>
    </row>
    <row r="41" spans="1:55" hidden="1" x14ac:dyDescent="0.35">
      <c r="A41" s="13"/>
      <c r="B41" s="9"/>
      <c r="C41" s="9"/>
      <c r="D41" s="9"/>
      <c r="E41" s="9"/>
      <c r="F41" s="12"/>
      <c r="G41" s="12"/>
      <c r="H41" s="14"/>
      <c r="I41" s="8"/>
      <c r="J41" s="47"/>
      <c r="K41" s="44"/>
      <c r="L41" s="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40"/>
      <c r="BA41" s="40"/>
      <c r="BB41" s="40"/>
      <c r="BC41" s="40"/>
    </row>
    <row r="42" spans="1:55" hidden="1" x14ac:dyDescent="0.35">
      <c r="A42" s="13"/>
      <c r="B42" s="9"/>
      <c r="C42" s="9"/>
      <c r="D42" s="9"/>
      <c r="E42" s="9"/>
      <c r="F42" s="12"/>
      <c r="G42" s="12"/>
      <c r="H42" s="14"/>
      <c r="I42" s="8"/>
      <c r="J42" s="47"/>
      <c r="K42" s="44"/>
      <c r="L42" s="3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40"/>
      <c r="BA42" s="40"/>
      <c r="BB42" s="40"/>
      <c r="BC42" s="40"/>
    </row>
    <row r="43" spans="1:55" hidden="1" x14ac:dyDescent="0.35">
      <c r="A43" s="13"/>
      <c r="B43" s="9"/>
      <c r="C43" s="9"/>
      <c r="D43" s="9"/>
      <c r="E43" s="9"/>
      <c r="F43" s="12"/>
      <c r="G43" s="12"/>
      <c r="H43" s="14"/>
      <c r="I43" s="8"/>
      <c r="J43" s="47"/>
      <c r="K43" s="44"/>
      <c r="L43" s="3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40"/>
      <c r="BA43" s="40"/>
      <c r="BB43" s="40"/>
      <c r="BC43" s="40"/>
    </row>
    <row r="44" spans="1:55" hidden="1" x14ac:dyDescent="0.35">
      <c r="A44" s="13"/>
      <c r="B44" s="9"/>
      <c r="C44" s="9"/>
      <c r="D44" s="9"/>
      <c r="E44" s="9"/>
      <c r="F44" s="12"/>
      <c r="G44" s="12"/>
      <c r="H44" s="14"/>
      <c r="I44" s="8"/>
      <c r="J44" s="47"/>
      <c r="K44" s="44"/>
      <c r="L44" s="3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40"/>
      <c r="BA44" s="40"/>
      <c r="BB44" s="40"/>
      <c r="BC44" s="40"/>
    </row>
    <row r="45" spans="1:55" hidden="1" x14ac:dyDescent="0.35">
      <c r="A45" s="13"/>
      <c r="B45" s="9"/>
      <c r="C45" s="9"/>
      <c r="D45" s="9"/>
      <c r="E45" s="9"/>
      <c r="F45" s="12"/>
      <c r="G45" s="12"/>
      <c r="H45" s="14"/>
      <c r="I45" s="8"/>
      <c r="J45" s="47"/>
      <c r="K45" s="44"/>
      <c r="L45" s="3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40"/>
      <c r="BA45" s="40"/>
      <c r="BB45" s="40"/>
      <c r="BC45" s="40"/>
    </row>
    <row r="46" spans="1:55" hidden="1" x14ac:dyDescent="0.35">
      <c r="A46" s="13"/>
      <c r="B46" s="9"/>
      <c r="C46" s="9"/>
      <c r="D46" s="9"/>
      <c r="E46" s="9"/>
      <c r="F46" s="12"/>
      <c r="G46" s="12"/>
      <c r="H46" s="14"/>
      <c r="I46" s="8"/>
      <c r="J46" s="47"/>
      <c r="K46" s="44"/>
      <c r="L46" s="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40"/>
      <c r="BA46" s="40"/>
      <c r="BB46" s="40"/>
      <c r="BC46" s="40"/>
    </row>
    <row r="47" spans="1:55" hidden="1" x14ac:dyDescent="0.35">
      <c r="A47" s="13"/>
      <c r="B47" s="9"/>
      <c r="C47" s="9"/>
      <c r="D47" s="9"/>
      <c r="E47" s="9"/>
      <c r="F47" s="12"/>
      <c r="G47" s="12"/>
      <c r="H47" s="14"/>
      <c r="I47" s="8"/>
      <c r="J47" s="47"/>
      <c r="K47" s="44"/>
      <c r="L47" s="3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40"/>
      <c r="BA47" s="40"/>
      <c r="BB47" s="40"/>
      <c r="BC47" s="40"/>
    </row>
    <row r="48" spans="1:55" hidden="1" x14ac:dyDescent="0.35">
      <c r="A48" s="13"/>
      <c r="B48" s="9"/>
      <c r="C48" s="9"/>
      <c r="D48" s="9"/>
      <c r="E48" s="9"/>
      <c r="F48" s="12"/>
      <c r="G48" s="12"/>
      <c r="H48" s="14"/>
      <c r="I48" s="8"/>
      <c r="J48" s="47"/>
      <c r="K48" s="44"/>
      <c r="L48" s="3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40"/>
      <c r="BA48" s="40"/>
      <c r="BB48" s="40"/>
      <c r="BC48" s="40"/>
    </row>
    <row r="49" spans="1:55" hidden="1" x14ac:dyDescent="0.35">
      <c r="A49" s="13"/>
      <c r="B49" s="9"/>
      <c r="C49" s="9"/>
      <c r="D49" s="9"/>
      <c r="E49" s="9"/>
      <c r="F49" s="12"/>
      <c r="G49" s="12"/>
      <c r="H49" s="14"/>
      <c r="I49" s="8"/>
      <c r="J49" s="47"/>
      <c r="K49" s="44"/>
      <c r="L49" s="3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40"/>
      <c r="BA49" s="40"/>
      <c r="BB49" s="40"/>
      <c r="BC49" s="40"/>
    </row>
    <row r="50" spans="1:55" hidden="1" x14ac:dyDescent="0.35">
      <c r="A50" s="13"/>
      <c r="B50" s="9"/>
      <c r="C50" s="9"/>
      <c r="D50" s="9"/>
      <c r="E50" s="9"/>
      <c r="F50" s="12"/>
      <c r="G50" s="12"/>
      <c r="H50" s="14"/>
      <c r="I50" s="8"/>
      <c r="J50" s="47"/>
      <c r="K50" s="44"/>
      <c r="L50" s="3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40"/>
      <c r="BA50" s="40"/>
      <c r="BB50" s="40"/>
      <c r="BC50" s="40"/>
    </row>
    <row r="51" spans="1:55" hidden="1" x14ac:dyDescent="0.35">
      <c r="A51" s="13"/>
      <c r="B51" s="9"/>
      <c r="C51" s="9"/>
      <c r="D51" s="9"/>
      <c r="E51" s="9"/>
      <c r="F51" s="12"/>
      <c r="G51" s="12"/>
      <c r="H51" s="14"/>
      <c r="I51" s="8"/>
      <c r="J51" s="47"/>
      <c r="K51" s="44"/>
      <c r="L51" s="3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40"/>
      <c r="BA51" s="40"/>
      <c r="BB51" s="40"/>
      <c r="BC51" s="40"/>
    </row>
    <row r="52" spans="1:55" hidden="1" x14ac:dyDescent="0.35">
      <c r="A52" s="13"/>
      <c r="B52" s="9"/>
      <c r="C52" s="9"/>
      <c r="D52" s="9"/>
      <c r="E52" s="9"/>
      <c r="F52" s="12"/>
      <c r="G52" s="12"/>
      <c r="H52" s="14"/>
      <c r="I52" s="8"/>
      <c r="J52" s="47"/>
      <c r="K52" s="44"/>
      <c r="L52" s="3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40"/>
      <c r="BA52" s="40"/>
      <c r="BB52" s="40"/>
      <c r="BC52" s="40"/>
    </row>
    <row r="53" spans="1:55" hidden="1" x14ac:dyDescent="0.35">
      <c r="A53" s="13"/>
      <c r="B53" s="9"/>
      <c r="C53" s="9"/>
      <c r="D53" s="9"/>
      <c r="E53" s="9"/>
      <c r="F53" s="12"/>
      <c r="G53" s="12"/>
      <c r="H53" s="14"/>
      <c r="I53" s="8"/>
      <c r="J53" s="47"/>
      <c r="K53" s="44"/>
      <c r="L53" s="3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40"/>
      <c r="BA53" s="40"/>
      <c r="BB53" s="40"/>
      <c r="BC53" s="40"/>
    </row>
    <row r="54" spans="1:55" hidden="1" x14ac:dyDescent="0.35">
      <c r="A54" s="13"/>
      <c r="B54" s="9"/>
      <c r="C54" s="9"/>
      <c r="D54" s="9"/>
      <c r="E54" s="9"/>
      <c r="F54" s="12"/>
      <c r="G54" s="12"/>
      <c r="H54" s="14"/>
      <c r="I54" s="8"/>
      <c r="J54" s="47"/>
      <c r="K54" s="44"/>
      <c r="L54" s="3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40"/>
      <c r="BA54" s="40"/>
      <c r="BB54" s="40"/>
      <c r="BC54" s="40"/>
    </row>
    <row r="55" spans="1:55" hidden="1" x14ac:dyDescent="0.35">
      <c r="A55" s="13"/>
      <c r="B55" s="9"/>
      <c r="C55" s="9"/>
      <c r="D55" s="9"/>
      <c r="E55" s="9"/>
      <c r="F55" s="12"/>
      <c r="G55" s="12"/>
      <c r="H55" s="14"/>
      <c r="I55" s="8"/>
      <c r="J55" s="47"/>
      <c r="K55" s="44"/>
      <c r="L55" s="3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40"/>
      <c r="BA55" s="40"/>
      <c r="BB55" s="40"/>
      <c r="BC55" s="40"/>
    </row>
    <row r="56" spans="1:55" hidden="1" x14ac:dyDescent="0.35">
      <c r="A56" s="13"/>
      <c r="B56" s="9"/>
      <c r="C56" s="9"/>
      <c r="D56" s="9"/>
      <c r="E56" s="9"/>
      <c r="F56" s="12"/>
      <c r="G56" s="12"/>
      <c r="H56" s="14"/>
      <c r="I56" s="8"/>
      <c r="J56" s="47"/>
      <c r="K56" s="44"/>
      <c r="L56" s="3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40"/>
      <c r="BA56" s="40"/>
      <c r="BB56" s="40"/>
      <c r="BC56" s="40"/>
    </row>
    <row r="57" spans="1:55" hidden="1" x14ac:dyDescent="0.35">
      <c r="A57" s="13"/>
      <c r="B57" s="9"/>
      <c r="C57" s="9"/>
      <c r="D57" s="9"/>
      <c r="E57" s="9"/>
      <c r="F57" s="12"/>
      <c r="G57" s="12"/>
      <c r="H57" s="14"/>
      <c r="I57" s="8"/>
      <c r="J57" s="47"/>
      <c r="K57" s="44"/>
      <c r="L57" s="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40"/>
      <c r="BA57" s="40"/>
      <c r="BB57" s="40"/>
      <c r="BC57" s="40"/>
    </row>
    <row r="58" spans="1:55" hidden="1" x14ac:dyDescent="0.35">
      <c r="A58" s="13"/>
      <c r="B58" s="9"/>
      <c r="C58" s="9"/>
      <c r="D58" s="9"/>
      <c r="E58" s="9"/>
      <c r="F58" s="12"/>
      <c r="G58" s="12"/>
      <c r="H58" s="14"/>
      <c r="I58" s="8"/>
      <c r="J58" s="47"/>
      <c r="K58" s="44"/>
      <c r="L58" s="3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40"/>
      <c r="BA58" s="40"/>
      <c r="BB58" s="40"/>
      <c r="BC58" s="40"/>
    </row>
    <row r="59" spans="1:55" hidden="1" x14ac:dyDescent="0.35">
      <c r="A59" s="13"/>
      <c r="B59" s="9"/>
      <c r="C59" s="9"/>
      <c r="D59" s="9"/>
      <c r="E59" s="9"/>
      <c r="F59" s="12"/>
      <c r="G59" s="12"/>
      <c r="H59" s="14"/>
      <c r="I59" s="8"/>
      <c r="J59" s="47"/>
      <c r="K59" s="44"/>
      <c r="L59" s="3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40"/>
      <c r="BA59" s="40"/>
      <c r="BB59" s="40"/>
      <c r="BC59" s="40"/>
    </row>
    <row r="60" spans="1:55" s="40" customFormat="1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46"/>
      <c r="K60" s="43"/>
    </row>
    <row r="61" spans="1:55" s="40" customFormat="1" x14ac:dyDescent="0.35">
      <c r="A61" s="39"/>
      <c r="B61" s="39"/>
      <c r="C61" s="39"/>
      <c r="D61" s="39"/>
      <c r="E61" s="39"/>
      <c r="F61" s="39"/>
      <c r="G61" s="39"/>
      <c r="H61" s="39"/>
      <c r="I61" s="39"/>
      <c r="J61" s="46"/>
      <c r="K61" s="43"/>
    </row>
    <row r="62" spans="1:55" s="40" customFormat="1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46"/>
      <c r="K62" s="43"/>
    </row>
    <row r="63" spans="1:55" s="40" customFormat="1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46"/>
      <c r="K63" s="43"/>
    </row>
    <row r="64" spans="1:55" s="40" customFormat="1" x14ac:dyDescent="0.35">
      <c r="A64" s="39"/>
      <c r="B64" s="39"/>
      <c r="C64" s="39"/>
      <c r="D64" s="39"/>
      <c r="E64" s="39"/>
      <c r="F64" s="39"/>
      <c r="G64" s="39"/>
      <c r="H64" s="39"/>
      <c r="I64" s="39"/>
      <c r="J64" s="46"/>
      <c r="K64" s="43"/>
    </row>
    <row r="65" spans="1:11" s="40" customFormat="1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46"/>
      <c r="K65" s="43"/>
    </row>
    <row r="66" spans="1:11" s="40" customFormat="1" x14ac:dyDescent="0.35">
      <c r="A66" s="39"/>
      <c r="B66" s="39"/>
      <c r="C66" s="39"/>
      <c r="D66" s="39"/>
      <c r="E66" s="39"/>
      <c r="F66" s="39"/>
      <c r="G66" s="39"/>
      <c r="H66" s="39"/>
      <c r="I66" s="39"/>
      <c r="J66" s="46"/>
      <c r="K66" s="43"/>
    </row>
    <row r="67" spans="1:11" s="40" customFormat="1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46"/>
      <c r="K67" s="43"/>
    </row>
    <row r="68" spans="1:11" s="40" customFormat="1" x14ac:dyDescent="0.35">
      <c r="A68" s="39"/>
      <c r="B68" s="39"/>
      <c r="C68" s="39"/>
      <c r="D68" s="39"/>
      <c r="E68" s="39"/>
      <c r="F68" s="39"/>
      <c r="G68" s="39"/>
      <c r="H68" s="39"/>
      <c r="I68" s="39"/>
      <c r="J68" s="46"/>
      <c r="K68" s="43"/>
    </row>
    <row r="69" spans="1:11" s="40" customFormat="1" x14ac:dyDescent="0.35">
      <c r="A69" s="39"/>
      <c r="B69" s="39"/>
      <c r="C69" s="39"/>
      <c r="D69" s="39"/>
      <c r="E69" s="39"/>
      <c r="F69" s="39"/>
      <c r="G69" s="39"/>
      <c r="H69" s="39"/>
      <c r="I69" s="39"/>
      <c r="J69" s="46"/>
      <c r="K69" s="43"/>
    </row>
    <row r="70" spans="1:11" s="40" customFormat="1" x14ac:dyDescent="0.35">
      <c r="A70" s="39"/>
      <c r="B70" s="39"/>
      <c r="C70" s="39"/>
      <c r="D70" s="39"/>
      <c r="E70" s="39"/>
      <c r="F70" s="39"/>
      <c r="G70" s="39"/>
      <c r="H70" s="39"/>
      <c r="I70" s="39"/>
      <c r="J70" s="46"/>
      <c r="K70" s="43"/>
    </row>
    <row r="71" spans="1:11" s="40" customFormat="1" x14ac:dyDescent="0.35">
      <c r="A71" s="39"/>
      <c r="B71" s="39"/>
      <c r="C71" s="39"/>
      <c r="D71" s="39"/>
      <c r="E71" s="39"/>
      <c r="F71" s="39"/>
      <c r="G71" s="39"/>
      <c r="H71" s="39"/>
      <c r="I71" s="39"/>
      <c r="J71" s="46"/>
      <c r="K71" s="43"/>
    </row>
    <row r="72" spans="1:11" s="40" customFormat="1" x14ac:dyDescent="0.35">
      <c r="A72" s="39"/>
      <c r="B72" s="39"/>
      <c r="C72" s="39"/>
      <c r="D72" s="39"/>
      <c r="E72" s="39"/>
      <c r="F72" s="39"/>
      <c r="G72" s="39"/>
      <c r="H72" s="39"/>
      <c r="I72" s="39"/>
      <c r="J72" s="46"/>
      <c r="K72" s="43"/>
    </row>
    <row r="73" spans="1:11" s="40" customFormat="1" x14ac:dyDescent="0.35">
      <c r="A73" s="39"/>
      <c r="B73" s="39"/>
      <c r="C73" s="39"/>
      <c r="D73" s="39"/>
      <c r="E73" s="39"/>
      <c r="F73" s="39"/>
      <c r="G73" s="39"/>
      <c r="H73" s="39"/>
      <c r="I73" s="39"/>
      <c r="J73" s="46"/>
      <c r="K73" s="43"/>
    </row>
    <row r="74" spans="1:11" s="40" customFormat="1" x14ac:dyDescent="0.35">
      <c r="A74" s="39"/>
      <c r="B74" s="39"/>
      <c r="C74" s="39"/>
      <c r="D74" s="39"/>
      <c r="E74" s="39"/>
      <c r="F74" s="39"/>
      <c r="G74" s="39"/>
      <c r="H74" s="39"/>
      <c r="I74" s="39"/>
      <c r="J74" s="46"/>
      <c r="K74" s="43"/>
    </row>
    <row r="75" spans="1:11" s="40" customFormat="1" x14ac:dyDescent="0.35">
      <c r="A75" s="39"/>
      <c r="B75" s="39"/>
      <c r="C75" s="39"/>
      <c r="D75" s="39"/>
      <c r="E75" s="39"/>
      <c r="F75" s="39"/>
      <c r="G75" s="39"/>
      <c r="H75" s="39"/>
      <c r="I75" s="39"/>
      <c r="J75" s="46"/>
      <c r="K75" s="43"/>
    </row>
    <row r="76" spans="1:11" s="40" customFormat="1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46"/>
      <c r="K76" s="43"/>
    </row>
    <row r="77" spans="1:11" s="40" customFormat="1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46"/>
      <c r="K77" s="43"/>
    </row>
    <row r="78" spans="1:11" s="40" customFormat="1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46"/>
      <c r="K78" s="43"/>
    </row>
    <row r="79" spans="1:11" s="40" customFormat="1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46"/>
      <c r="K79" s="43"/>
    </row>
    <row r="80" spans="1:11" s="40" customForma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46"/>
      <c r="K80" s="43"/>
    </row>
    <row r="81" spans="1:11" s="40" customFormat="1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46"/>
      <c r="K81" s="43"/>
    </row>
    <row r="82" spans="1:11" s="40" customFormat="1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46"/>
      <c r="K82" s="43"/>
    </row>
    <row r="83" spans="1:11" s="40" customFormat="1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46"/>
      <c r="K83" s="43"/>
    </row>
    <row r="84" spans="1:11" s="40" customFormat="1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46"/>
      <c r="K84" s="43"/>
    </row>
    <row r="85" spans="1:11" s="40" customFormat="1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46"/>
      <c r="K85" s="43"/>
    </row>
    <row r="86" spans="1:11" s="40" customFormat="1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46"/>
      <c r="K86" s="43"/>
    </row>
    <row r="87" spans="1:11" s="40" customFormat="1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46"/>
      <c r="K87" s="43"/>
    </row>
    <row r="88" spans="1:11" s="40" customFormat="1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46"/>
      <c r="K88" s="43"/>
    </row>
    <row r="89" spans="1:11" s="40" customFormat="1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46"/>
      <c r="K89" s="43"/>
    </row>
    <row r="90" spans="1:11" s="40" customFormat="1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46"/>
      <c r="K90" s="43"/>
    </row>
    <row r="91" spans="1:11" s="40" customFormat="1" x14ac:dyDescent="0.35">
      <c r="A91" s="39"/>
      <c r="B91" s="39"/>
      <c r="C91" s="39"/>
      <c r="D91" s="39"/>
      <c r="E91" s="39"/>
      <c r="F91" s="39"/>
      <c r="G91" s="39"/>
      <c r="H91" s="39"/>
      <c r="I91" s="39"/>
      <c r="J91" s="46"/>
      <c r="K91" s="43"/>
    </row>
    <row r="92" spans="1:11" s="40" customFormat="1" x14ac:dyDescent="0.35">
      <c r="A92" s="39"/>
      <c r="B92" s="39"/>
      <c r="C92" s="39"/>
      <c r="D92" s="39"/>
      <c r="E92" s="39"/>
      <c r="F92" s="39"/>
      <c r="G92" s="39"/>
      <c r="H92" s="39"/>
      <c r="I92" s="39"/>
      <c r="J92" s="46"/>
      <c r="K92" s="43"/>
    </row>
    <row r="93" spans="1:11" s="40" customFormat="1" x14ac:dyDescent="0.35">
      <c r="A93" s="39"/>
      <c r="B93" s="39"/>
      <c r="C93" s="39"/>
      <c r="D93" s="39"/>
      <c r="E93" s="39"/>
      <c r="F93" s="39"/>
      <c r="G93" s="39"/>
      <c r="H93" s="39"/>
      <c r="I93" s="39"/>
      <c r="J93" s="46"/>
      <c r="K93" s="43"/>
    </row>
    <row r="94" spans="1:11" s="40" customFormat="1" x14ac:dyDescent="0.35">
      <c r="A94" s="39"/>
      <c r="B94" s="39"/>
      <c r="C94" s="39"/>
      <c r="D94" s="39"/>
      <c r="E94" s="39"/>
      <c r="F94" s="39"/>
      <c r="G94" s="39"/>
      <c r="H94" s="39"/>
      <c r="I94" s="39"/>
      <c r="J94" s="46"/>
      <c r="K94" s="43"/>
    </row>
    <row r="95" spans="1:11" s="40" customFormat="1" x14ac:dyDescent="0.35">
      <c r="A95" s="39"/>
      <c r="B95" s="39"/>
      <c r="C95" s="39"/>
      <c r="D95" s="39"/>
      <c r="E95" s="39"/>
      <c r="F95" s="39"/>
      <c r="G95" s="39"/>
      <c r="H95" s="39"/>
      <c r="I95" s="39"/>
      <c r="J95" s="46"/>
      <c r="K95" s="43"/>
    </row>
    <row r="96" spans="1:11" s="40" customFormat="1" x14ac:dyDescent="0.35">
      <c r="A96" s="39"/>
      <c r="B96" s="39"/>
      <c r="C96" s="39"/>
      <c r="D96" s="39"/>
      <c r="E96" s="39"/>
      <c r="F96" s="39"/>
      <c r="G96" s="39"/>
      <c r="H96" s="39"/>
      <c r="I96" s="39"/>
      <c r="J96" s="46"/>
      <c r="K96" s="43"/>
    </row>
    <row r="97" spans="1:11" s="40" customFormat="1" x14ac:dyDescent="0.35">
      <c r="A97" s="39"/>
      <c r="B97" s="39"/>
      <c r="C97" s="39"/>
      <c r="D97" s="39"/>
      <c r="E97" s="39"/>
      <c r="F97" s="39"/>
      <c r="G97" s="39"/>
      <c r="H97" s="39"/>
      <c r="I97" s="39"/>
      <c r="J97" s="46"/>
      <c r="K97" s="43"/>
    </row>
    <row r="98" spans="1:11" s="40" customFormat="1" x14ac:dyDescent="0.35">
      <c r="A98" s="39"/>
      <c r="B98" s="39"/>
      <c r="C98" s="39"/>
      <c r="D98" s="39"/>
      <c r="E98" s="39"/>
      <c r="F98" s="39"/>
      <c r="G98" s="39"/>
      <c r="H98" s="39"/>
      <c r="I98" s="39"/>
      <c r="J98" s="46"/>
      <c r="K98" s="43"/>
    </row>
    <row r="99" spans="1:11" s="40" customFormat="1" x14ac:dyDescent="0.35">
      <c r="A99" s="39"/>
      <c r="B99" s="39"/>
      <c r="C99" s="39"/>
      <c r="D99" s="39"/>
      <c r="E99" s="39"/>
      <c r="F99" s="39"/>
      <c r="G99" s="39"/>
      <c r="H99" s="39"/>
      <c r="I99" s="39"/>
      <c r="J99" s="46"/>
      <c r="K99" s="43"/>
    </row>
    <row r="100" spans="1:11" s="40" customFormat="1" x14ac:dyDescent="0.35">
      <c r="A100" s="39"/>
      <c r="B100" s="39"/>
      <c r="C100" s="39"/>
      <c r="D100" s="39"/>
      <c r="E100" s="39"/>
      <c r="F100" s="39"/>
      <c r="G100" s="39"/>
      <c r="H100" s="39"/>
      <c r="I100" s="39"/>
      <c r="J100" s="46"/>
      <c r="K100" s="43"/>
    </row>
    <row r="101" spans="1:11" s="40" customFormat="1" x14ac:dyDescent="0.35">
      <c r="A101" s="39"/>
      <c r="B101" s="39"/>
      <c r="C101" s="39"/>
      <c r="D101" s="39"/>
      <c r="E101" s="39"/>
      <c r="F101" s="39"/>
      <c r="G101" s="39"/>
      <c r="H101" s="39"/>
      <c r="I101" s="39"/>
      <c r="J101" s="46"/>
      <c r="K101" s="43"/>
    </row>
    <row r="102" spans="1:11" s="40" customFormat="1" x14ac:dyDescent="0.35">
      <c r="A102" s="39"/>
      <c r="B102" s="39"/>
      <c r="C102" s="39"/>
      <c r="D102" s="39"/>
      <c r="E102" s="39"/>
      <c r="F102" s="39"/>
      <c r="G102" s="39"/>
      <c r="H102" s="39"/>
      <c r="I102" s="39"/>
      <c r="J102" s="46"/>
      <c r="K102" s="43"/>
    </row>
    <row r="103" spans="1:11" s="40" customFormat="1" x14ac:dyDescent="0.35">
      <c r="A103" s="39"/>
      <c r="B103" s="39"/>
      <c r="C103" s="39"/>
      <c r="D103" s="39"/>
      <c r="E103" s="39"/>
      <c r="F103" s="39"/>
      <c r="G103" s="39"/>
      <c r="H103" s="39"/>
      <c r="I103" s="39"/>
      <c r="J103" s="46"/>
      <c r="K103" s="43"/>
    </row>
    <row r="104" spans="1:11" s="40" customFormat="1" x14ac:dyDescent="0.35">
      <c r="A104" s="39"/>
      <c r="B104" s="39"/>
      <c r="C104" s="39"/>
      <c r="D104" s="39"/>
      <c r="E104" s="39"/>
      <c r="F104" s="39"/>
      <c r="G104" s="39"/>
      <c r="H104" s="39"/>
      <c r="I104" s="39"/>
      <c r="J104" s="46"/>
      <c r="K104" s="43"/>
    </row>
    <row r="105" spans="1:11" s="40" customFormat="1" x14ac:dyDescent="0.35">
      <c r="A105" s="39"/>
      <c r="B105" s="39"/>
      <c r="C105" s="39"/>
      <c r="D105" s="39"/>
      <c r="E105" s="39"/>
      <c r="F105" s="39"/>
      <c r="G105" s="39"/>
      <c r="H105" s="39"/>
      <c r="I105" s="39"/>
      <c r="J105" s="46"/>
      <c r="K105" s="43"/>
    </row>
    <row r="106" spans="1:11" s="40" customFormat="1" x14ac:dyDescent="0.35">
      <c r="A106" s="39"/>
      <c r="B106" s="39"/>
      <c r="C106" s="39"/>
      <c r="D106" s="39"/>
      <c r="E106" s="39"/>
      <c r="F106" s="39"/>
      <c r="G106" s="39"/>
      <c r="H106" s="39"/>
      <c r="I106" s="39"/>
      <c r="J106" s="46"/>
      <c r="K106" s="43"/>
    </row>
    <row r="107" spans="1:11" s="40" customFormat="1" x14ac:dyDescent="0.35">
      <c r="A107" s="39"/>
      <c r="B107" s="39"/>
      <c r="C107" s="39"/>
      <c r="D107" s="39"/>
      <c r="E107" s="39"/>
      <c r="F107" s="39"/>
      <c r="G107" s="39"/>
      <c r="H107" s="39"/>
      <c r="I107" s="39"/>
      <c r="J107" s="46"/>
      <c r="K107" s="43"/>
    </row>
    <row r="108" spans="1:11" s="40" customFormat="1" x14ac:dyDescent="0.35">
      <c r="A108" s="39"/>
      <c r="B108" s="39"/>
      <c r="C108" s="39"/>
      <c r="D108" s="39"/>
      <c r="E108" s="39"/>
      <c r="F108" s="39"/>
      <c r="G108" s="39"/>
      <c r="H108" s="39"/>
      <c r="I108" s="39"/>
      <c r="J108" s="46"/>
      <c r="K108" s="43"/>
    </row>
    <row r="109" spans="1:11" s="40" customFormat="1" x14ac:dyDescent="0.35">
      <c r="A109" s="39"/>
      <c r="B109" s="39"/>
      <c r="C109" s="39"/>
      <c r="D109" s="39"/>
      <c r="E109" s="39"/>
      <c r="F109" s="39"/>
      <c r="G109" s="39"/>
      <c r="H109" s="39"/>
      <c r="I109" s="39"/>
      <c r="J109" s="46"/>
      <c r="K109" s="43"/>
    </row>
    <row r="110" spans="1:11" s="40" customFormat="1" x14ac:dyDescent="0.35">
      <c r="A110" s="39"/>
      <c r="B110" s="39"/>
      <c r="C110" s="39"/>
      <c r="D110" s="39"/>
      <c r="E110" s="39"/>
      <c r="F110" s="39"/>
      <c r="G110" s="39"/>
      <c r="H110" s="39"/>
      <c r="I110" s="39"/>
      <c r="J110" s="46"/>
      <c r="K110" s="43"/>
    </row>
    <row r="111" spans="1:11" s="40" customFormat="1" x14ac:dyDescent="0.35">
      <c r="A111" s="39"/>
      <c r="B111" s="39"/>
      <c r="C111" s="39"/>
      <c r="D111" s="39"/>
      <c r="E111" s="39"/>
      <c r="F111" s="39"/>
      <c r="G111" s="39"/>
      <c r="H111" s="39"/>
      <c r="I111" s="39"/>
      <c r="J111" s="46"/>
      <c r="K111" s="43"/>
    </row>
    <row r="112" spans="1:11" s="40" customFormat="1" x14ac:dyDescent="0.35">
      <c r="A112" s="39"/>
      <c r="B112" s="39"/>
      <c r="C112" s="39"/>
      <c r="D112" s="39"/>
      <c r="E112" s="39"/>
      <c r="F112" s="39"/>
      <c r="G112" s="39"/>
      <c r="H112" s="39"/>
      <c r="I112" s="39"/>
      <c r="J112" s="46"/>
      <c r="K112" s="43"/>
    </row>
    <row r="113" spans="1:11" s="40" customFormat="1" x14ac:dyDescent="0.35">
      <c r="A113" s="39"/>
      <c r="B113" s="39"/>
      <c r="C113" s="39"/>
      <c r="D113" s="39"/>
      <c r="E113" s="39"/>
      <c r="F113" s="39"/>
      <c r="G113" s="39"/>
      <c r="H113" s="39"/>
      <c r="I113" s="39"/>
      <c r="J113" s="46"/>
      <c r="K113" s="43"/>
    </row>
    <row r="114" spans="1:11" s="40" customFormat="1" x14ac:dyDescent="0.35">
      <c r="A114" s="39"/>
      <c r="B114" s="39"/>
      <c r="C114" s="39"/>
      <c r="D114" s="39"/>
      <c r="E114" s="39"/>
      <c r="F114" s="39"/>
      <c r="G114" s="39"/>
      <c r="H114" s="39"/>
      <c r="I114" s="39"/>
      <c r="J114" s="46"/>
      <c r="K114" s="43"/>
    </row>
    <row r="115" spans="1:11" s="40" customFormat="1" x14ac:dyDescent="0.35">
      <c r="A115" s="39"/>
      <c r="B115" s="39"/>
      <c r="C115" s="39"/>
      <c r="D115" s="39"/>
      <c r="E115" s="39"/>
      <c r="F115" s="39"/>
      <c r="G115" s="39"/>
      <c r="H115" s="39"/>
      <c r="I115" s="39"/>
      <c r="J115" s="46"/>
      <c r="K115" s="43"/>
    </row>
    <row r="116" spans="1:11" s="40" customFormat="1" x14ac:dyDescent="0.35">
      <c r="A116" s="39"/>
      <c r="B116" s="39"/>
      <c r="C116" s="39"/>
      <c r="D116" s="39"/>
      <c r="E116" s="39"/>
      <c r="F116" s="39"/>
      <c r="G116" s="39"/>
      <c r="H116" s="39"/>
      <c r="I116" s="39"/>
      <c r="J116" s="46"/>
      <c r="K116" s="43"/>
    </row>
    <row r="117" spans="1:11" s="40" customFormat="1" x14ac:dyDescent="0.35">
      <c r="A117" s="39"/>
      <c r="B117" s="39"/>
      <c r="C117" s="39"/>
      <c r="D117" s="39"/>
      <c r="E117" s="39"/>
      <c r="F117" s="39"/>
      <c r="G117" s="39"/>
      <c r="H117" s="39"/>
      <c r="I117" s="39"/>
      <c r="J117" s="46"/>
      <c r="K117" s="43"/>
    </row>
    <row r="118" spans="1:11" s="40" customFormat="1" x14ac:dyDescent="0.35">
      <c r="A118" s="39"/>
      <c r="B118" s="39"/>
      <c r="C118" s="39"/>
      <c r="D118" s="39"/>
      <c r="E118" s="39"/>
      <c r="F118" s="39"/>
      <c r="G118" s="39"/>
      <c r="H118" s="39"/>
      <c r="I118" s="39"/>
      <c r="J118" s="46"/>
      <c r="K118" s="43"/>
    </row>
    <row r="119" spans="1:11" s="40" customFormat="1" x14ac:dyDescent="0.35">
      <c r="A119" s="39"/>
      <c r="B119" s="39"/>
      <c r="C119" s="39"/>
      <c r="D119" s="39"/>
      <c r="E119" s="39"/>
      <c r="F119" s="39"/>
      <c r="G119" s="39"/>
      <c r="H119" s="39"/>
      <c r="I119" s="39"/>
      <c r="J119" s="46"/>
      <c r="K119" s="43"/>
    </row>
    <row r="120" spans="1:11" s="40" customFormat="1" x14ac:dyDescent="0.35">
      <c r="A120" s="39"/>
      <c r="B120" s="39"/>
      <c r="C120" s="39"/>
      <c r="D120" s="39"/>
      <c r="E120" s="39"/>
      <c r="F120" s="39"/>
      <c r="G120" s="39"/>
      <c r="H120" s="39"/>
      <c r="I120" s="39"/>
      <c r="J120" s="46"/>
      <c r="K120" s="43"/>
    </row>
    <row r="121" spans="1:11" s="40" customFormat="1" x14ac:dyDescent="0.35">
      <c r="A121" s="39"/>
      <c r="B121" s="39"/>
      <c r="C121" s="39"/>
      <c r="D121" s="39"/>
      <c r="E121" s="39"/>
      <c r="F121" s="39"/>
      <c r="G121" s="39"/>
      <c r="H121" s="39"/>
      <c r="I121" s="39"/>
      <c r="J121" s="46"/>
      <c r="K121" s="43"/>
    </row>
    <row r="122" spans="1:11" s="40" customFormat="1" x14ac:dyDescent="0.35">
      <c r="A122" s="39"/>
      <c r="B122" s="39"/>
      <c r="C122" s="39"/>
      <c r="D122" s="39"/>
      <c r="E122" s="39"/>
      <c r="F122" s="39"/>
      <c r="G122" s="39"/>
      <c r="H122" s="39"/>
      <c r="I122" s="39"/>
      <c r="J122" s="46"/>
      <c r="K122" s="43"/>
    </row>
    <row r="123" spans="1:11" s="40" customFormat="1" x14ac:dyDescent="0.35">
      <c r="A123" s="39"/>
      <c r="B123" s="39"/>
      <c r="C123" s="39"/>
      <c r="D123" s="39"/>
      <c r="E123" s="39"/>
      <c r="F123" s="39"/>
      <c r="G123" s="39"/>
      <c r="H123" s="39"/>
      <c r="I123" s="39"/>
      <c r="J123" s="46"/>
      <c r="K123" s="43"/>
    </row>
    <row r="124" spans="1:11" s="40" customFormat="1" x14ac:dyDescent="0.35">
      <c r="A124" s="39"/>
      <c r="B124" s="39"/>
      <c r="C124" s="39"/>
      <c r="D124" s="39"/>
      <c r="E124" s="39"/>
      <c r="F124" s="39"/>
      <c r="G124" s="39"/>
      <c r="H124" s="39"/>
      <c r="I124" s="39"/>
      <c r="J124" s="46"/>
      <c r="K124" s="43"/>
    </row>
    <row r="125" spans="1:11" s="40" customFormat="1" x14ac:dyDescent="0.35">
      <c r="A125" s="39"/>
      <c r="B125" s="39"/>
      <c r="C125" s="39"/>
      <c r="D125" s="39"/>
      <c r="E125" s="39"/>
      <c r="F125" s="39"/>
      <c r="G125" s="39"/>
      <c r="H125" s="39"/>
      <c r="I125" s="39"/>
      <c r="J125" s="46"/>
      <c r="K125" s="43"/>
    </row>
    <row r="126" spans="1:11" s="40" customFormat="1" x14ac:dyDescent="0.35">
      <c r="A126" s="39"/>
      <c r="B126" s="39"/>
      <c r="C126" s="39"/>
      <c r="D126" s="39"/>
      <c r="E126" s="39"/>
      <c r="F126" s="39"/>
      <c r="G126" s="39"/>
      <c r="H126" s="39"/>
      <c r="I126" s="39"/>
      <c r="J126" s="46"/>
      <c r="K126" s="43"/>
    </row>
    <row r="127" spans="1:11" s="40" customFormat="1" x14ac:dyDescent="0.35">
      <c r="A127" s="39"/>
      <c r="B127" s="39"/>
      <c r="C127" s="39"/>
      <c r="D127" s="39"/>
      <c r="E127" s="39"/>
      <c r="F127" s="39"/>
      <c r="G127" s="39"/>
      <c r="H127" s="39"/>
      <c r="I127" s="39"/>
      <c r="J127" s="46"/>
      <c r="K127" s="43"/>
    </row>
    <row r="128" spans="1:11" s="40" customFormat="1" x14ac:dyDescent="0.35">
      <c r="A128" s="39"/>
      <c r="B128" s="39"/>
      <c r="C128" s="39"/>
      <c r="D128" s="39"/>
      <c r="E128" s="39"/>
      <c r="F128" s="39"/>
      <c r="G128" s="39"/>
      <c r="H128" s="39"/>
      <c r="I128" s="39"/>
      <c r="J128" s="46"/>
      <c r="K128" s="43"/>
    </row>
    <row r="129" spans="1:11" s="40" customFormat="1" x14ac:dyDescent="0.35">
      <c r="A129" s="39"/>
      <c r="B129" s="39"/>
      <c r="C129" s="39"/>
      <c r="D129" s="39"/>
      <c r="E129" s="39"/>
      <c r="F129" s="39"/>
      <c r="G129" s="39"/>
      <c r="H129" s="39"/>
      <c r="I129" s="39"/>
      <c r="J129" s="46"/>
      <c r="K129" s="43"/>
    </row>
    <row r="130" spans="1:11" s="40" customFormat="1" x14ac:dyDescent="0.35">
      <c r="A130" s="39"/>
      <c r="B130" s="39"/>
      <c r="C130" s="39"/>
      <c r="D130" s="39"/>
      <c r="E130" s="39"/>
      <c r="F130" s="39"/>
      <c r="G130" s="39"/>
      <c r="H130" s="39"/>
      <c r="I130" s="39"/>
      <c r="J130" s="46"/>
      <c r="K130" s="43"/>
    </row>
    <row r="131" spans="1:11" s="40" customFormat="1" x14ac:dyDescent="0.35">
      <c r="A131" s="39"/>
      <c r="B131" s="39"/>
      <c r="C131" s="39"/>
      <c r="D131" s="39"/>
      <c r="E131" s="39"/>
      <c r="F131" s="39"/>
      <c r="G131" s="39"/>
      <c r="H131" s="39"/>
      <c r="I131" s="39"/>
      <c r="J131" s="46"/>
      <c r="K131" s="43"/>
    </row>
    <row r="132" spans="1:11" s="40" customFormat="1" x14ac:dyDescent="0.35">
      <c r="A132" s="39"/>
      <c r="B132" s="39"/>
      <c r="C132" s="39"/>
      <c r="D132" s="39"/>
      <c r="E132" s="39"/>
      <c r="F132" s="39"/>
      <c r="G132" s="39"/>
      <c r="H132" s="39"/>
      <c r="I132" s="39"/>
      <c r="J132" s="46"/>
      <c r="K132" s="43"/>
    </row>
    <row r="133" spans="1:11" s="40" customFormat="1" x14ac:dyDescent="0.35">
      <c r="A133" s="39"/>
      <c r="B133" s="39"/>
      <c r="C133" s="39"/>
      <c r="D133" s="39"/>
      <c r="E133" s="39"/>
      <c r="F133" s="39"/>
      <c r="G133" s="39"/>
      <c r="H133" s="39"/>
      <c r="I133" s="39"/>
      <c r="J133" s="46"/>
      <c r="K133" s="43"/>
    </row>
    <row r="134" spans="1:11" s="40" customFormat="1" x14ac:dyDescent="0.35">
      <c r="A134" s="39"/>
      <c r="B134" s="39"/>
      <c r="C134" s="39"/>
      <c r="D134" s="39"/>
      <c r="E134" s="39"/>
      <c r="F134" s="39"/>
      <c r="G134" s="39"/>
      <c r="H134" s="39"/>
      <c r="I134" s="39"/>
      <c r="J134" s="46"/>
      <c r="K134" s="43"/>
    </row>
    <row r="135" spans="1:11" s="40" customFormat="1" x14ac:dyDescent="0.35">
      <c r="A135" s="39"/>
      <c r="B135" s="39"/>
      <c r="C135" s="39"/>
      <c r="D135" s="39"/>
      <c r="E135" s="39"/>
      <c r="F135" s="39"/>
      <c r="G135" s="39"/>
      <c r="H135" s="39"/>
      <c r="I135" s="39"/>
      <c r="J135" s="46"/>
      <c r="K135" s="43"/>
    </row>
    <row r="136" spans="1:11" s="40" customFormat="1" x14ac:dyDescent="0.35">
      <c r="A136" s="39"/>
      <c r="B136" s="39"/>
      <c r="C136" s="39"/>
      <c r="D136" s="39"/>
      <c r="E136" s="39"/>
      <c r="F136" s="39"/>
      <c r="G136" s="39"/>
      <c r="H136" s="39"/>
      <c r="I136" s="39"/>
      <c r="J136" s="46"/>
      <c r="K136" s="43"/>
    </row>
    <row r="137" spans="1:11" s="40" customFormat="1" x14ac:dyDescent="0.35">
      <c r="A137" s="39"/>
      <c r="B137" s="39"/>
      <c r="C137" s="39"/>
      <c r="D137" s="39"/>
      <c r="E137" s="39"/>
      <c r="F137" s="39"/>
      <c r="G137" s="39"/>
      <c r="H137" s="39"/>
      <c r="I137" s="39"/>
      <c r="J137" s="46"/>
      <c r="K137" s="43"/>
    </row>
    <row r="138" spans="1:11" s="40" customFormat="1" x14ac:dyDescent="0.35">
      <c r="A138" s="39"/>
      <c r="B138" s="39"/>
      <c r="C138" s="39"/>
      <c r="D138" s="39"/>
      <c r="E138" s="39"/>
      <c r="F138" s="39"/>
      <c r="G138" s="39"/>
      <c r="H138" s="39"/>
      <c r="I138" s="39"/>
      <c r="J138" s="46"/>
      <c r="K138" s="43"/>
    </row>
    <row r="139" spans="1:11" s="40" customFormat="1" x14ac:dyDescent="0.35">
      <c r="A139" s="39"/>
      <c r="B139" s="39"/>
      <c r="C139" s="39"/>
      <c r="D139" s="39"/>
      <c r="E139" s="39"/>
      <c r="F139" s="39"/>
      <c r="G139" s="39"/>
      <c r="H139" s="39"/>
      <c r="I139" s="39"/>
      <c r="J139" s="46"/>
      <c r="K139" s="43"/>
    </row>
    <row r="140" spans="1:11" s="40" customFormat="1" x14ac:dyDescent="0.35">
      <c r="A140" s="39"/>
      <c r="B140" s="39"/>
      <c r="C140" s="39"/>
      <c r="D140" s="39"/>
      <c r="E140" s="39"/>
      <c r="F140" s="39"/>
      <c r="G140" s="39"/>
      <c r="H140" s="39"/>
      <c r="I140" s="39"/>
      <c r="J140" s="46"/>
      <c r="K140" s="43"/>
    </row>
    <row r="141" spans="1:11" s="40" customFormat="1" x14ac:dyDescent="0.35">
      <c r="A141" s="39"/>
      <c r="B141" s="39"/>
      <c r="C141" s="39"/>
      <c r="D141" s="39"/>
      <c r="E141" s="39"/>
      <c r="F141" s="39"/>
      <c r="G141" s="39"/>
      <c r="H141" s="39"/>
      <c r="I141" s="39"/>
      <c r="J141" s="46"/>
      <c r="K141" s="43"/>
    </row>
    <row r="142" spans="1:11" s="40" customFormat="1" x14ac:dyDescent="0.35">
      <c r="A142" s="39"/>
      <c r="B142" s="39"/>
      <c r="C142" s="39"/>
      <c r="D142" s="39"/>
      <c r="E142" s="39"/>
      <c r="F142" s="39"/>
      <c r="G142" s="39"/>
      <c r="H142" s="39"/>
      <c r="I142" s="39"/>
      <c r="J142" s="46"/>
      <c r="K142" s="43"/>
    </row>
    <row r="143" spans="1:11" s="40" customFormat="1" x14ac:dyDescent="0.35">
      <c r="A143" s="39"/>
      <c r="B143" s="39"/>
      <c r="C143" s="39"/>
      <c r="D143" s="39"/>
      <c r="E143" s="39"/>
      <c r="F143" s="39"/>
      <c r="G143" s="39"/>
      <c r="H143" s="39"/>
      <c r="I143" s="39"/>
      <c r="J143" s="46"/>
      <c r="K143" s="43"/>
    </row>
    <row r="144" spans="1:11" s="40" customFormat="1" x14ac:dyDescent="0.35">
      <c r="A144" s="39"/>
      <c r="B144" s="39"/>
      <c r="C144" s="39"/>
      <c r="D144" s="39"/>
      <c r="E144" s="39"/>
      <c r="F144" s="39"/>
      <c r="G144" s="39"/>
      <c r="H144" s="39"/>
      <c r="I144" s="39"/>
      <c r="J144" s="46"/>
      <c r="K144" s="43"/>
    </row>
    <row r="145" spans="1:11" s="40" customFormat="1" x14ac:dyDescent="0.35">
      <c r="A145" s="39"/>
      <c r="B145" s="39"/>
      <c r="C145" s="39"/>
      <c r="D145" s="39"/>
      <c r="E145" s="39"/>
      <c r="F145" s="39"/>
      <c r="G145" s="39"/>
      <c r="H145" s="39"/>
      <c r="I145" s="39"/>
      <c r="J145" s="46"/>
      <c r="K145" s="43"/>
    </row>
    <row r="146" spans="1:11" s="40" customFormat="1" x14ac:dyDescent="0.35">
      <c r="A146" s="39"/>
      <c r="B146" s="39"/>
      <c r="C146" s="39"/>
      <c r="D146" s="39"/>
      <c r="E146" s="39"/>
      <c r="F146" s="39"/>
      <c r="G146" s="39"/>
      <c r="H146" s="39"/>
      <c r="I146" s="39"/>
      <c r="J146" s="46"/>
      <c r="K146" s="43"/>
    </row>
    <row r="147" spans="1:11" s="40" customFormat="1" x14ac:dyDescent="0.35">
      <c r="A147" s="39"/>
      <c r="B147" s="39"/>
      <c r="C147" s="39"/>
      <c r="D147" s="39"/>
      <c r="E147" s="39"/>
      <c r="F147" s="39"/>
      <c r="G147" s="39"/>
      <c r="H147" s="39"/>
      <c r="I147" s="39"/>
      <c r="J147" s="46"/>
      <c r="K147" s="43"/>
    </row>
    <row r="148" spans="1:11" s="40" customFormat="1" x14ac:dyDescent="0.35">
      <c r="A148" s="39"/>
      <c r="B148" s="39"/>
      <c r="C148" s="39"/>
      <c r="D148" s="39"/>
      <c r="E148" s="39"/>
      <c r="F148" s="39"/>
      <c r="G148" s="39"/>
      <c r="H148" s="39"/>
      <c r="I148" s="39"/>
      <c r="J148" s="46"/>
      <c r="K148" s="43"/>
    </row>
    <row r="149" spans="1:11" s="40" customFormat="1" x14ac:dyDescent="0.35">
      <c r="A149" s="39"/>
      <c r="B149" s="39"/>
      <c r="C149" s="39"/>
      <c r="D149" s="39"/>
      <c r="E149" s="39"/>
      <c r="F149" s="39"/>
      <c r="G149" s="39"/>
      <c r="H149" s="39"/>
      <c r="I149" s="39"/>
      <c r="J149" s="46"/>
      <c r="K149" s="43"/>
    </row>
    <row r="150" spans="1:11" s="40" customFormat="1" x14ac:dyDescent="0.35">
      <c r="A150" s="39"/>
      <c r="B150" s="39"/>
      <c r="C150" s="39"/>
      <c r="D150" s="39"/>
      <c r="E150" s="39"/>
      <c r="F150" s="39"/>
      <c r="G150" s="39"/>
      <c r="H150" s="39"/>
      <c r="I150" s="39"/>
      <c r="J150" s="46"/>
      <c r="K150" s="43"/>
    </row>
    <row r="151" spans="1:11" s="40" customFormat="1" x14ac:dyDescent="0.35">
      <c r="A151" s="39"/>
      <c r="B151" s="39"/>
      <c r="C151" s="39"/>
      <c r="D151" s="39"/>
      <c r="E151" s="39"/>
      <c r="F151" s="39"/>
      <c r="G151" s="39"/>
      <c r="H151" s="39"/>
      <c r="I151" s="39"/>
      <c r="J151" s="46"/>
      <c r="K151" s="43"/>
    </row>
    <row r="152" spans="1:11" s="40" customFormat="1" x14ac:dyDescent="0.35">
      <c r="A152" s="39"/>
      <c r="B152" s="39"/>
      <c r="C152" s="39"/>
      <c r="D152" s="39"/>
      <c r="E152" s="39"/>
      <c r="F152" s="39"/>
      <c r="G152" s="39"/>
      <c r="H152" s="39"/>
      <c r="I152" s="39"/>
      <c r="J152" s="46"/>
      <c r="K152" s="43"/>
    </row>
    <row r="153" spans="1:11" s="40" customFormat="1" x14ac:dyDescent="0.35">
      <c r="A153" s="39"/>
      <c r="B153" s="39"/>
      <c r="C153" s="39"/>
      <c r="D153" s="39"/>
      <c r="E153" s="39"/>
      <c r="F153" s="39"/>
      <c r="G153" s="39"/>
      <c r="H153" s="39"/>
      <c r="I153" s="39"/>
      <c r="J153" s="46"/>
      <c r="K153" s="43"/>
    </row>
    <row r="154" spans="1:11" s="40" customFormat="1" x14ac:dyDescent="0.35">
      <c r="A154" s="39"/>
      <c r="B154" s="39"/>
      <c r="C154" s="39"/>
      <c r="D154" s="39"/>
      <c r="E154" s="39"/>
      <c r="F154" s="39"/>
      <c r="G154" s="39"/>
      <c r="H154" s="39"/>
      <c r="I154" s="39"/>
      <c r="J154" s="46"/>
      <c r="K154" s="43"/>
    </row>
    <row r="155" spans="1:11" s="40" customFormat="1" x14ac:dyDescent="0.35">
      <c r="A155" s="39"/>
      <c r="B155" s="39"/>
      <c r="C155" s="39"/>
      <c r="D155" s="39"/>
      <c r="E155" s="39"/>
      <c r="F155" s="39"/>
      <c r="G155" s="39"/>
      <c r="H155" s="39"/>
      <c r="I155" s="39"/>
      <c r="J155" s="46"/>
      <c r="K155" s="43"/>
    </row>
    <row r="156" spans="1:11" s="40" customFormat="1" x14ac:dyDescent="0.35">
      <c r="A156" s="39"/>
      <c r="B156" s="39"/>
      <c r="C156" s="39"/>
      <c r="D156" s="39"/>
      <c r="E156" s="39"/>
      <c r="F156" s="39"/>
      <c r="G156" s="39"/>
      <c r="H156" s="39"/>
      <c r="I156" s="39"/>
      <c r="J156" s="46"/>
      <c r="K156" s="43"/>
    </row>
    <row r="157" spans="1:11" s="40" customFormat="1" x14ac:dyDescent="0.35">
      <c r="A157" s="39"/>
      <c r="B157" s="39"/>
      <c r="C157" s="39"/>
      <c r="D157" s="39"/>
      <c r="E157" s="39"/>
      <c r="F157" s="39"/>
      <c r="G157" s="39"/>
      <c r="H157" s="39"/>
      <c r="I157" s="39"/>
      <c r="J157" s="46"/>
      <c r="K157" s="43"/>
    </row>
    <row r="158" spans="1:11" s="40" customFormat="1" x14ac:dyDescent="0.35">
      <c r="A158" s="39"/>
      <c r="B158" s="39"/>
      <c r="C158" s="39"/>
      <c r="D158" s="39"/>
      <c r="E158" s="39"/>
      <c r="F158" s="39"/>
      <c r="G158" s="39"/>
      <c r="H158" s="39"/>
      <c r="I158" s="39"/>
      <c r="J158" s="46"/>
      <c r="K158" s="43"/>
    </row>
    <row r="159" spans="1:11" s="40" customFormat="1" x14ac:dyDescent="0.35">
      <c r="A159" s="39"/>
      <c r="B159" s="39"/>
      <c r="C159" s="39"/>
      <c r="D159" s="39"/>
      <c r="E159" s="39"/>
      <c r="F159" s="39"/>
      <c r="G159" s="39"/>
      <c r="H159" s="39"/>
      <c r="I159" s="39"/>
      <c r="J159" s="46"/>
      <c r="K159" s="43"/>
    </row>
    <row r="160" spans="1:11" s="40" customFormat="1" x14ac:dyDescent="0.35">
      <c r="A160" s="39"/>
      <c r="B160" s="39"/>
      <c r="C160" s="39"/>
      <c r="D160" s="39"/>
      <c r="E160" s="39"/>
      <c r="F160" s="39"/>
      <c r="G160" s="39"/>
      <c r="H160" s="39"/>
      <c r="I160" s="39"/>
      <c r="J160" s="46"/>
      <c r="K160" s="43"/>
    </row>
    <row r="161" spans="1:11" s="40" customFormat="1" x14ac:dyDescent="0.35">
      <c r="A161" s="39"/>
      <c r="B161" s="39"/>
      <c r="C161" s="39"/>
      <c r="D161" s="39"/>
      <c r="E161" s="39"/>
      <c r="F161" s="39"/>
      <c r="G161" s="39"/>
      <c r="H161" s="39"/>
      <c r="I161" s="39"/>
      <c r="J161" s="46"/>
      <c r="K161" s="43"/>
    </row>
    <row r="162" spans="1:11" s="40" customFormat="1" x14ac:dyDescent="0.35">
      <c r="A162" s="39"/>
      <c r="B162" s="39"/>
      <c r="C162" s="39"/>
      <c r="D162" s="39"/>
      <c r="E162" s="39"/>
      <c r="F162" s="39"/>
      <c r="G162" s="39"/>
      <c r="H162" s="39"/>
      <c r="I162" s="39"/>
      <c r="J162" s="46"/>
      <c r="K162" s="43"/>
    </row>
    <row r="163" spans="1:11" s="40" customFormat="1" x14ac:dyDescent="0.35">
      <c r="A163" s="39"/>
      <c r="B163" s="39"/>
      <c r="C163" s="39"/>
      <c r="D163" s="39"/>
      <c r="E163" s="39"/>
      <c r="F163" s="39"/>
      <c r="G163" s="39"/>
      <c r="H163" s="39"/>
      <c r="I163" s="39"/>
      <c r="J163" s="46"/>
      <c r="K163" s="43"/>
    </row>
    <row r="164" spans="1:11" s="40" customFormat="1" x14ac:dyDescent="0.35">
      <c r="A164" s="39"/>
      <c r="B164" s="39"/>
      <c r="C164" s="39"/>
      <c r="D164" s="39"/>
      <c r="E164" s="39"/>
      <c r="F164" s="39"/>
      <c r="G164" s="39"/>
      <c r="H164" s="39"/>
      <c r="I164" s="39"/>
      <c r="J164" s="46"/>
      <c r="K164" s="43"/>
    </row>
    <row r="165" spans="1:11" s="40" customFormat="1" x14ac:dyDescent="0.35">
      <c r="A165" s="39"/>
      <c r="B165" s="39"/>
      <c r="C165" s="39"/>
      <c r="D165" s="39"/>
      <c r="E165" s="39"/>
      <c r="F165" s="39"/>
      <c r="G165" s="39"/>
      <c r="H165" s="39"/>
      <c r="I165" s="39"/>
      <c r="J165" s="46"/>
      <c r="K165" s="43"/>
    </row>
    <row r="166" spans="1:11" s="40" customFormat="1" x14ac:dyDescent="0.35">
      <c r="A166" s="39"/>
      <c r="B166" s="39"/>
      <c r="C166" s="39"/>
      <c r="D166" s="39"/>
      <c r="E166" s="39"/>
      <c r="F166" s="39"/>
      <c r="G166" s="39"/>
      <c r="H166" s="39"/>
      <c r="I166" s="39"/>
      <c r="J166" s="46"/>
      <c r="K166" s="43"/>
    </row>
    <row r="167" spans="1:11" s="40" customFormat="1" x14ac:dyDescent="0.35">
      <c r="A167" s="39"/>
      <c r="B167" s="39"/>
      <c r="C167" s="39"/>
      <c r="D167" s="39"/>
      <c r="E167" s="39"/>
      <c r="F167" s="39"/>
      <c r="G167" s="39"/>
      <c r="H167" s="39"/>
      <c r="I167" s="39"/>
      <c r="J167" s="46"/>
      <c r="K167" s="43"/>
    </row>
    <row r="168" spans="1:11" s="40" customFormat="1" x14ac:dyDescent="0.35">
      <c r="A168" s="39"/>
      <c r="B168" s="39"/>
      <c r="C168" s="39"/>
      <c r="D168" s="39"/>
      <c r="E168" s="39"/>
      <c r="F168" s="39"/>
      <c r="G168" s="39"/>
      <c r="H168" s="39"/>
      <c r="I168" s="39"/>
      <c r="J168" s="46"/>
      <c r="K168" s="43"/>
    </row>
    <row r="169" spans="1:11" s="40" customFormat="1" x14ac:dyDescent="0.35">
      <c r="A169" s="39"/>
      <c r="B169" s="39"/>
      <c r="C169" s="39"/>
      <c r="D169" s="39"/>
      <c r="E169" s="39"/>
      <c r="F169" s="39"/>
      <c r="G169" s="39"/>
      <c r="H169" s="39"/>
      <c r="I169" s="39"/>
      <c r="J169" s="46"/>
      <c r="K169" s="43"/>
    </row>
    <row r="170" spans="1:11" s="40" customFormat="1" x14ac:dyDescent="0.35">
      <c r="A170" s="39"/>
      <c r="B170" s="39"/>
      <c r="C170" s="39"/>
      <c r="D170" s="39"/>
      <c r="E170" s="39"/>
      <c r="F170" s="39"/>
      <c r="G170" s="39"/>
      <c r="H170" s="39"/>
      <c r="I170" s="39"/>
      <c r="J170" s="46"/>
      <c r="K170" s="43"/>
    </row>
    <row r="171" spans="1:11" s="40" customFormat="1" x14ac:dyDescent="0.35">
      <c r="A171" s="39"/>
      <c r="B171" s="39"/>
      <c r="C171" s="39"/>
      <c r="D171" s="39"/>
      <c r="E171" s="39"/>
      <c r="F171" s="39"/>
      <c r="G171" s="39"/>
      <c r="H171" s="39"/>
      <c r="I171" s="39"/>
      <c r="J171" s="46"/>
      <c r="K171" s="43"/>
    </row>
    <row r="172" spans="1:11" s="40" customFormat="1" x14ac:dyDescent="0.35">
      <c r="A172" s="39"/>
      <c r="B172" s="39"/>
      <c r="C172" s="39"/>
      <c r="D172" s="39"/>
      <c r="E172" s="39"/>
      <c r="F172" s="39"/>
      <c r="G172" s="39"/>
      <c r="H172" s="39"/>
      <c r="I172" s="39"/>
      <c r="J172" s="46"/>
      <c r="K172" s="43"/>
    </row>
    <row r="173" spans="1:11" s="40" customFormat="1" x14ac:dyDescent="0.35">
      <c r="A173" s="39"/>
      <c r="B173" s="39"/>
      <c r="C173" s="39"/>
      <c r="D173" s="39"/>
      <c r="E173" s="39"/>
      <c r="F173" s="39"/>
      <c r="G173" s="39"/>
      <c r="H173" s="39"/>
      <c r="I173" s="39"/>
      <c r="J173" s="46"/>
      <c r="K173" s="43"/>
    </row>
    <row r="174" spans="1:11" s="40" customFormat="1" x14ac:dyDescent="0.35">
      <c r="A174" s="39"/>
      <c r="B174" s="39"/>
      <c r="C174" s="39"/>
      <c r="D174" s="39"/>
      <c r="E174" s="39"/>
      <c r="F174" s="39"/>
      <c r="G174" s="39"/>
      <c r="H174" s="39"/>
      <c r="I174" s="39"/>
      <c r="J174" s="46"/>
      <c r="K174" s="43"/>
    </row>
    <row r="175" spans="1:11" s="40" customFormat="1" x14ac:dyDescent="0.35">
      <c r="A175" s="39"/>
      <c r="B175" s="39"/>
      <c r="C175" s="39"/>
      <c r="D175" s="39"/>
      <c r="E175" s="39"/>
      <c r="F175" s="39"/>
      <c r="G175" s="39"/>
      <c r="H175" s="39"/>
      <c r="I175" s="39"/>
      <c r="J175" s="46"/>
      <c r="K175" s="43"/>
    </row>
    <row r="176" spans="1:11" s="40" customFormat="1" x14ac:dyDescent="0.35">
      <c r="A176" s="39"/>
      <c r="B176" s="39"/>
      <c r="C176" s="39"/>
      <c r="D176" s="39"/>
      <c r="E176" s="39"/>
      <c r="F176" s="39"/>
      <c r="G176" s="39"/>
      <c r="H176" s="39"/>
      <c r="I176" s="39"/>
      <c r="J176" s="46"/>
      <c r="K176" s="43"/>
    </row>
    <row r="177" spans="1:11" s="40" customFormat="1" x14ac:dyDescent="0.35">
      <c r="A177" s="39"/>
      <c r="B177" s="39"/>
      <c r="C177" s="39"/>
      <c r="D177" s="39"/>
      <c r="E177" s="39"/>
      <c r="F177" s="39"/>
      <c r="G177" s="39"/>
      <c r="H177" s="39"/>
      <c r="I177" s="39"/>
      <c r="J177" s="46"/>
      <c r="K177" s="43"/>
    </row>
    <row r="178" spans="1:11" s="40" customFormat="1" x14ac:dyDescent="0.35">
      <c r="A178" s="39"/>
      <c r="B178" s="39"/>
      <c r="C178" s="39"/>
      <c r="D178" s="39"/>
      <c r="E178" s="39"/>
      <c r="F178" s="39"/>
      <c r="G178" s="39"/>
      <c r="H178" s="39"/>
      <c r="I178" s="39"/>
      <c r="J178" s="46"/>
      <c r="K178" s="43"/>
    </row>
    <row r="179" spans="1:11" s="40" customFormat="1" x14ac:dyDescent="0.35">
      <c r="A179" s="39"/>
      <c r="B179" s="39"/>
      <c r="C179" s="39"/>
      <c r="D179" s="39"/>
      <c r="E179" s="39"/>
      <c r="F179" s="39"/>
      <c r="G179" s="39"/>
      <c r="H179" s="39"/>
      <c r="I179" s="39"/>
      <c r="J179" s="46"/>
      <c r="K179" s="43"/>
    </row>
    <row r="180" spans="1:11" s="40" customFormat="1" x14ac:dyDescent="0.35">
      <c r="A180" s="39"/>
      <c r="B180" s="39"/>
      <c r="C180" s="39"/>
      <c r="D180" s="39"/>
      <c r="E180" s="39"/>
      <c r="F180" s="39"/>
      <c r="G180" s="39"/>
      <c r="H180" s="39"/>
      <c r="I180" s="39"/>
      <c r="J180" s="46"/>
      <c r="K180" s="43"/>
    </row>
    <row r="181" spans="1:11" s="40" customFormat="1" x14ac:dyDescent="0.35">
      <c r="A181" s="39"/>
      <c r="B181" s="39"/>
      <c r="C181" s="39"/>
      <c r="D181" s="39"/>
      <c r="E181" s="39"/>
      <c r="F181" s="39"/>
      <c r="G181" s="39"/>
      <c r="H181" s="39"/>
      <c r="I181" s="39"/>
      <c r="J181" s="46"/>
      <c r="K181" s="43"/>
    </row>
    <row r="182" spans="1:11" s="40" customFormat="1" x14ac:dyDescent="0.35">
      <c r="A182" s="39"/>
      <c r="B182" s="39"/>
      <c r="C182" s="39"/>
      <c r="D182" s="39"/>
      <c r="E182" s="39"/>
      <c r="F182" s="39"/>
      <c r="G182" s="39"/>
      <c r="H182" s="39"/>
      <c r="I182" s="39"/>
      <c r="J182" s="46"/>
      <c r="K182" s="43"/>
    </row>
    <row r="183" spans="1:11" s="40" customFormat="1" x14ac:dyDescent="0.35">
      <c r="A183" s="39"/>
      <c r="B183" s="39"/>
      <c r="C183" s="39"/>
      <c r="D183" s="39"/>
      <c r="E183" s="39"/>
      <c r="F183" s="39"/>
      <c r="G183" s="39"/>
      <c r="H183" s="39"/>
      <c r="I183" s="39"/>
      <c r="J183" s="46"/>
      <c r="K183" s="43"/>
    </row>
    <row r="184" spans="1:11" s="40" customFormat="1" x14ac:dyDescent="0.35">
      <c r="A184" s="39"/>
      <c r="B184" s="39"/>
      <c r="C184" s="39"/>
      <c r="D184" s="39"/>
      <c r="E184" s="39"/>
      <c r="F184" s="39"/>
      <c r="G184" s="39"/>
      <c r="H184" s="39"/>
      <c r="I184" s="39"/>
      <c r="J184" s="46"/>
      <c r="K184" s="43"/>
    </row>
    <row r="185" spans="1:11" s="40" customFormat="1" x14ac:dyDescent="0.35">
      <c r="A185" s="39"/>
      <c r="B185" s="39"/>
      <c r="C185" s="39"/>
      <c r="D185" s="39"/>
      <c r="E185" s="39"/>
      <c r="F185" s="39"/>
      <c r="G185" s="39"/>
      <c r="H185" s="39"/>
      <c r="I185" s="39"/>
      <c r="J185" s="46"/>
      <c r="K185" s="43"/>
    </row>
    <row r="186" spans="1:11" s="40" customFormat="1" x14ac:dyDescent="0.35">
      <c r="A186" s="39"/>
      <c r="B186" s="39"/>
      <c r="C186" s="39"/>
      <c r="D186" s="39"/>
      <c r="E186" s="39"/>
      <c r="F186" s="39"/>
      <c r="G186" s="39"/>
      <c r="H186" s="39"/>
      <c r="I186" s="39"/>
      <c r="J186" s="46"/>
      <c r="K186" s="43"/>
    </row>
    <row r="187" spans="1:11" s="40" customFormat="1" x14ac:dyDescent="0.35">
      <c r="A187" s="39"/>
      <c r="B187" s="39"/>
      <c r="C187" s="39"/>
      <c r="D187" s="39"/>
      <c r="E187" s="39"/>
      <c r="F187" s="39"/>
      <c r="G187" s="39"/>
      <c r="H187" s="39"/>
      <c r="I187" s="39"/>
      <c r="J187" s="46"/>
      <c r="K187" s="43"/>
    </row>
    <row r="188" spans="1:11" s="40" customFormat="1" x14ac:dyDescent="0.35">
      <c r="A188" s="39"/>
      <c r="B188" s="39"/>
      <c r="C188" s="39"/>
      <c r="D188" s="39"/>
      <c r="E188" s="39"/>
      <c r="F188" s="39"/>
      <c r="G188" s="39"/>
      <c r="H188" s="39"/>
      <c r="I188" s="39"/>
      <c r="J188" s="46"/>
      <c r="K188" s="43"/>
    </row>
    <row r="189" spans="1:11" s="40" customFormat="1" x14ac:dyDescent="0.35">
      <c r="A189" s="39"/>
      <c r="B189" s="39"/>
      <c r="C189" s="39"/>
      <c r="D189" s="39"/>
      <c r="E189" s="39"/>
      <c r="F189" s="39"/>
      <c r="G189" s="39"/>
      <c r="H189" s="39"/>
      <c r="I189" s="39"/>
      <c r="J189" s="46"/>
      <c r="K189" s="43"/>
    </row>
    <row r="190" spans="1:11" s="40" customFormat="1" x14ac:dyDescent="0.35">
      <c r="A190" s="39"/>
      <c r="B190" s="39"/>
      <c r="C190" s="39"/>
      <c r="D190" s="39"/>
      <c r="E190" s="39"/>
      <c r="F190" s="39"/>
      <c r="G190" s="39"/>
      <c r="H190" s="39"/>
      <c r="I190" s="39"/>
      <c r="J190" s="46"/>
      <c r="K190" s="43"/>
    </row>
    <row r="191" spans="1:11" s="40" customFormat="1" x14ac:dyDescent="0.35">
      <c r="A191" s="39"/>
      <c r="B191" s="39"/>
      <c r="C191" s="39"/>
      <c r="D191" s="39"/>
      <c r="E191" s="39"/>
      <c r="F191" s="39"/>
      <c r="G191" s="39"/>
      <c r="H191" s="39"/>
      <c r="I191" s="39"/>
      <c r="J191" s="46"/>
      <c r="K191" s="43"/>
    </row>
    <row r="192" spans="1:11" s="40" customFormat="1" x14ac:dyDescent="0.35">
      <c r="A192" s="39"/>
      <c r="B192" s="39"/>
      <c r="C192" s="39"/>
      <c r="D192" s="39"/>
      <c r="E192" s="39"/>
      <c r="F192" s="39"/>
      <c r="G192" s="39"/>
      <c r="H192" s="39"/>
      <c r="I192" s="39"/>
      <c r="J192" s="46"/>
      <c r="K192" s="43"/>
    </row>
    <row r="193" spans="1:11" s="40" customFormat="1" x14ac:dyDescent="0.35">
      <c r="A193" s="39"/>
      <c r="B193" s="39"/>
      <c r="C193" s="39"/>
      <c r="D193" s="39"/>
      <c r="E193" s="39"/>
      <c r="F193" s="39"/>
      <c r="G193" s="39"/>
      <c r="H193" s="39"/>
      <c r="I193" s="39"/>
      <c r="J193" s="46"/>
      <c r="K193" s="43"/>
    </row>
    <row r="194" spans="1:11" s="40" customFormat="1" x14ac:dyDescent="0.35">
      <c r="A194" s="39"/>
      <c r="B194" s="39"/>
      <c r="C194" s="39"/>
      <c r="D194" s="39"/>
      <c r="E194" s="39"/>
      <c r="F194" s="39"/>
      <c r="G194" s="39"/>
      <c r="H194" s="39"/>
      <c r="I194" s="39"/>
      <c r="J194" s="46"/>
      <c r="K194" s="43"/>
    </row>
    <row r="195" spans="1:11" s="40" customFormat="1" x14ac:dyDescent="0.35">
      <c r="A195" s="39"/>
      <c r="B195" s="39"/>
      <c r="C195" s="39"/>
      <c r="D195" s="39"/>
      <c r="E195" s="39"/>
      <c r="F195" s="39"/>
      <c r="G195" s="39"/>
      <c r="H195" s="39"/>
      <c r="I195" s="39"/>
      <c r="J195" s="46"/>
      <c r="K195" s="43"/>
    </row>
    <row r="196" spans="1:11" s="40" customFormat="1" x14ac:dyDescent="0.35">
      <c r="A196" s="39"/>
      <c r="B196" s="39"/>
      <c r="C196" s="39"/>
      <c r="D196" s="39"/>
      <c r="E196" s="39"/>
      <c r="F196" s="39"/>
      <c r="G196" s="39"/>
      <c r="H196" s="39"/>
      <c r="I196" s="39"/>
      <c r="J196" s="46"/>
      <c r="K196" s="43"/>
    </row>
    <row r="197" spans="1:11" s="40" customFormat="1" x14ac:dyDescent="0.35">
      <c r="A197" s="39"/>
      <c r="B197" s="39"/>
      <c r="C197" s="39"/>
      <c r="D197" s="39"/>
      <c r="E197" s="39"/>
      <c r="F197" s="39"/>
      <c r="G197" s="39"/>
      <c r="H197" s="39"/>
      <c r="I197" s="39"/>
      <c r="J197" s="46"/>
      <c r="K197" s="43"/>
    </row>
    <row r="198" spans="1:11" s="40" customFormat="1" x14ac:dyDescent="0.35">
      <c r="A198" s="39"/>
      <c r="B198" s="39"/>
      <c r="C198" s="39"/>
      <c r="D198" s="39"/>
      <c r="E198" s="39"/>
      <c r="F198" s="39"/>
      <c r="G198" s="39"/>
      <c r="H198" s="39"/>
      <c r="I198" s="39"/>
      <c r="J198" s="46"/>
      <c r="K198" s="43"/>
    </row>
    <row r="199" spans="1:11" s="40" customFormat="1" x14ac:dyDescent="0.35">
      <c r="A199" s="39"/>
      <c r="B199" s="39"/>
      <c r="C199" s="39"/>
      <c r="D199" s="39"/>
      <c r="E199" s="39"/>
      <c r="F199" s="39"/>
      <c r="G199" s="39"/>
      <c r="H199" s="39"/>
      <c r="I199" s="39"/>
      <c r="J199" s="46"/>
      <c r="K199" s="43"/>
    </row>
    <row r="200" spans="1:11" s="40" customFormat="1" x14ac:dyDescent="0.35">
      <c r="A200" s="39"/>
      <c r="B200" s="39"/>
      <c r="C200" s="39"/>
      <c r="D200" s="39"/>
      <c r="E200" s="39"/>
      <c r="F200" s="39"/>
      <c r="G200" s="39"/>
      <c r="H200" s="39"/>
      <c r="I200" s="39"/>
      <c r="J200" s="46"/>
      <c r="K200" s="43"/>
    </row>
    <row r="201" spans="1:11" s="40" customFormat="1" x14ac:dyDescent="0.35">
      <c r="A201" s="39"/>
      <c r="B201" s="39"/>
      <c r="C201" s="39"/>
      <c r="D201" s="39"/>
      <c r="E201" s="39"/>
      <c r="F201" s="39"/>
      <c r="G201" s="39"/>
      <c r="H201" s="39"/>
      <c r="I201" s="39"/>
      <c r="J201" s="46"/>
      <c r="K201" s="43"/>
    </row>
    <row r="202" spans="1:11" s="40" customFormat="1" x14ac:dyDescent="0.35">
      <c r="A202" s="39"/>
      <c r="B202" s="39"/>
      <c r="C202" s="39"/>
      <c r="D202" s="39"/>
      <c r="E202" s="39"/>
      <c r="F202" s="39"/>
      <c r="G202" s="39"/>
      <c r="H202" s="39"/>
      <c r="I202" s="39"/>
      <c r="J202" s="46"/>
      <c r="K202" s="43"/>
    </row>
    <row r="203" spans="1:11" s="40" customFormat="1" x14ac:dyDescent="0.35">
      <c r="A203" s="39"/>
      <c r="B203" s="39"/>
      <c r="C203" s="39"/>
      <c r="D203" s="39"/>
      <c r="E203" s="39"/>
      <c r="F203" s="39"/>
      <c r="G203" s="39"/>
      <c r="H203" s="39"/>
      <c r="I203" s="39"/>
      <c r="J203" s="46"/>
      <c r="K203" s="43"/>
    </row>
    <row r="204" spans="1:11" s="40" customFormat="1" x14ac:dyDescent="0.35">
      <c r="A204" s="39"/>
      <c r="B204" s="39"/>
      <c r="C204" s="39"/>
      <c r="D204" s="39"/>
      <c r="E204" s="39"/>
      <c r="F204" s="39"/>
      <c r="G204" s="39"/>
      <c r="H204" s="39"/>
      <c r="I204" s="39"/>
      <c r="J204" s="46"/>
      <c r="K204" s="43"/>
    </row>
    <row r="205" spans="1:11" s="40" customFormat="1" x14ac:dyDescent="0.35">
      <c r="A205" s="39"/>
      <c r="B205" s="39"/>
      <c r="C205" s="39"/>
      <c r="D205" s="39"/>
      <c r="E205" s="39"/>
      <c r="F205" s="39"/>
      <c r="G205" s="39"/>
      <c r="H205" s="39"/>
      <c r="I205" s="39"/>
      <c r="J205" s="46"/>
      <c r="K205" s="43"/>
    </row>
    <row r="206" spans="1:11" s="40" customFormat="1" x14ac:dyDescent="0.35">
      <c r="A206" s="39"/>
      <c r="B206" s="39"/>
      <c r="C206" s="39"/>
      <c r="D206" s="39"/>
      <c r="E206" s="39"/>
      <c r="F206" s="39"/>
      <c r="G206" s="39"/>
      <c r="H206" s="39"/>
      <c r="I206" s="39"/>
      <c r="J206" s="46"/>
      <c r="K206" s="43"/>
    </row>
    <row r="207" spans="1:11" s="40" customFormat="1" x14ac:dyDescent="0.35">
      <c r="A207" s="39"/>
      <c r="B207" s="39"/>
      <c r="C207" s="39"/>
      <c r="D207" s="39"/>
      <c r="E207" s="39"/>
      <c r="F207" s="39"/>
      <c r="G207" s="39"/>
      <c r="H207" s="39"/>
      <c r="I207" s="39"/>
      <c r="J207" s="46"/>
      <c r="K207" s="43"/>
    </row>
    <row r="208" spans="1:11" s="40" customFormat="1" x14ac:dyDescent="0.35">
      <c r="A208" s="39"/>
      <c r="B208" s="39"/>
      <c r="C208" s="39"/>
      <c r="D208" s="39"/>
      <c r="E208" s="39"/>
      <c r="F208" s="39"/>
      <c r="G208" s="39"/>
      <c r="H208" s="39"/>
      <c r="I208" s="39"/>
      <c r="J208" s="46"/>
      <c r="K208" s="43"/>
    </row>
    <row r="209" spans="1:11" s="40" customFormat="1" x14ac:dyDescent="0.35">
      <c r="A209" s="39"/>
      <c r="B209" s="39"/>
      <c r="C209" s="39"/>
      <c r="D209" s="39"/>
      <c r="E209" s="39"/>
      <c r="F209" s="39"/>
      <c r="G209" s="39"/>
      <c r="H209" s="39"/>
      <c r="I209" s="39"/>
      <c r="J209" s="46"/>
      <c r="K209" s="43"/>
    </row>
    <row r="210" spans="1:11" s="40" customFormat="1" x14ac:dyDescent="0.35">
      <c r="A210" s="39"/>
      <c r="B210" s="39"/>
      <c r="C210" s="39"/>
      <c r="D210" s="39"/>
      <c r="E210" s="39"/>
      <c r="F210" s="39"/>
      <c r="G210" s="39"/>
      <c r="H210" s="39"/>
      <c r="I210" s="39"/>
      <c r="J210" s="46"/>
      <c r="K210" s="43"/>
    </row>
    <row r="211" spans="1:11" s="40" customFormat="1" x14ac:dyDescent="0.35">
      <c r="A211" s="39"/>
      <c r="B211" s="39"/>
      <c r="C211" s="39"/>
      <c r="D211" s="39"/>
      <c r="E211" s="39"/>
      <c r="F211" s="39"/>
      <c r="G211" s="39"/>
      <c r="H211" s="39"/>
      <c r="I211" s="39"/>
      <c r="J211" s="46"/>
      <c r="K211" s="43"/>
    </row>
    <row r="212" spans="1:11" s="40" customFormat="1" x14ac:dyDescent="0.35">
      <c r="A212" s="39"/>
      <c r="B212" s="39"/>
      <c r="C212" s="39"/>
      <c r="D212" s="39"/>
      <c r="E212" s="39"/>
      <c r="F212" s="39"/>
      <c r="G212" s="39"/>
      <c r="H212" s="39"/>
      <c r="I212" s="39"/>
      <c r="J212" s="46"/>
      <c r="K212" s="43"/>
    </row>
    <row r="213" spans="1:11" s="40" customFormat="1" x14ac:dyDescent="0.35">
      <c r="A213" s="39"/>
      <c r="B213" s="39"/>
      <c r="C213" s="39"/>
      <c r="D213" s="39"/>
      <c r="E213" s="39"/>
      <c r="F213" s="39"/>
      <c r="G213" s="39"/>
      <c r="H213" s="39"/>
      <c r="I213" s="39"/>
      <c r="J213" s="46"/>
      <c r="K213" s="43"/>
    </row>
    <row r="214" spans="1:11" s="40" customFormat="1" x14ac:dyDescent="0.35">
      <c r="A214" s="39"/>
      <c r="B214" s="39"/>
      <c r="C214" s="39"/>
      <c r="D214" s="39"/>
      <c r="E214" s="39"/>
      <c r="F214" s="39"/>
      <c r="G214" s="39"/>
      <c r="H214" s="39"/>
      <c r="I214" s="39"/>
      <c r="J214" s="46"/>
      <c r="K214" s="43"/>
    </row>
    <row r="215" spans="1:11" s="40" customFormat="1" x14ac:dyDescent="0.35">
      <c r="A215" s="39"/>
      <c r="B215" s="39"/>
      <c r="C215" s="39"/>
      <c r="D215" s="39"/>
      <c r="E215" s="39"/>
      <c r="F215" s="39"/>
      <c r="G215" s="39"/>
      <c r="H215" s="39"/>
      <c r="I215" s="39"/>
      <c r="J215" s="46"/>
      <c r="K215" s="43"/>
    </row>
    <row r="216" spans="1:11" s="40" customFormat="1" x14ac:dyDescent="0.35">
      <c r="A216" s="39"/>
      <c r="B216" s="39"/>
      <c r="C216" s="39"/>
      <c r="D216" s="39"/>
      <c r="E216" s="39"/>
      <c r="F216" s="39"/>
      <c r="G216" s="39"/>
      <c r="H216" s="39"/>
      <c r="I216" s="39"/>
      <c r="J216" s="46"/>
      <c r="K216" s="43"/>
    </row>
    <row r="217" spans="1:11" s="40" customFormat="1" x14ac:dyDescent="0.35">
      <c r="A217" s="39"/>
      <c r="B217" s="39"/>
      <c r="C217" s="39"/>
      <c r="D217" s="39"/>
      <c r="E217" s="39"/>
      <c r="F217" s="39"/>
      <c r="G217" s="39"/>
      <c r="H217" s="39"/>
      <c r="I217" s="39"/>
      <c r="J217" s="46"/>
      <c r="K217" s="43"/>
    </row>
    <row r="218" spans="1:11" s="40" customFormat="1" x14ac:dyDescent="0.35">
      <c r="A218" s="39"/>
      <c r="B218" s="39"/>
      <c r="C218" s="39"/>
      <c r="D218" s="39"/>
      <c r="E218" s="39"/>
      <c r="F218" s="39"/>
      <c r="G218" s="39"/>
      <c r="H218" s="39"/>
      <c r="I218" s="39"/>
      <c r="J218" s="46"/>
      <c r="K218" s="43"/>
    </row>
    <row r="219" spans="1:11" s="40" customFormat="1" x14ac:dyDescent="0.35">
      <c r="A219" s="39"/>
      <c r="B219" s="39"/>
      <c r="C219" s="39"/>
      <c r="D219" s="39"/>
      <c r="E219" s="39"/>
      <c r="F219" s="39"/>
      <c r="G219" s="39"/>
      <c r="H219" s="39"/>
      <c r="I219" s="39"/>
      <c r="J219" s="46"/>
      <c r="K219" s="43"/>
    </row>
    <row r="220" spans="1:11" s="40" customFormat="1" x14ac:dyDescent="0.35">
      <c r="A220" s="39"/>
      <c r="B220" s="39"/>
      <c r="C220" s="39"/>
      <c r="D220" s="39"/>
      <c r="E220" s="39"/>
      <c r="F220" s="39"/>
      <c r="G220" s="39"/>
      <c r="H220" s="39"/>
      <c r="I220" s="39"/>
      <c r="J220" s="46"/>
      <c r="K220" s="43"/>
    </row>
    <row r="221" spans="1:11" s="40" customFormat="1" x14ac:dyDescent="0.35">
      <c r="A221" s="39"/>
      <c r="B221" s="39"/>
      <c r="C221" s="39"/>
      <c r="D221" s="39"/>
      <c r="E221" s="39"/>
      <c r="F221" s="39"/>
      <c r="G221" s="39"/>
      <c r="H221" s="39"/>
      <c r="I221" s="39"/>
      <c r="J221" s="46"/>
      <c r="K221" s="43"/>
    </row>
    <row r="222" spans="1:11" s="40" customFormat="1" x14ac:dyDescent="0.35">
      <c r="A222" s="39"/>
      <c r="B222" s="39"/>
      <c r="C222" s="39"/>
      <c r="D222" s="39"/>
      <c r="E222" s="39"/>
      <c r="F222" s="39"/>
      <c r="G222" s="39"/>
      <c r="H222" s="39"/>
      <c r="I222" s="39"/>
      <c r="J222" s="46"/>
      <c r="K222" s="43"/>
    </row>
    <row r="223" spans="1:11" s="40" customFormat="1" x14ac:dyDescent="0.35">
      <c r="A223" s="39"/>
      <c r="B223" s="39"/>
      <c r="C223" s="39"/>
      <c r="D223" s="39"/>
      <c r="E223" s="39"/>
      <c r="F223" s="39"/>
      <c r="G223" s="39"/>
      <c r="H223" s="39"/>
      <c r="I223" s="39"/>
      <c r="J223" s="46"/>
      <c r="K223" s="43"/>
    </row>
    <row r="224" spans="1:11" s="40" customFormat="1" x14ac:dyDescent="0.35">
      <c r="A224" s="39"/>
      <c r="B224" s="39"/>
      <c r="C224" s="39"/>
      <c r="D224" s="39"/>
      <c r="E224" s="39"/>
      <c r="F224" s="39"/>
      <c r="G224" s="39"/>
      <c r="H224" s="39"/>
      <c r="I224" s="39"/>
      <c r="J224" s="46"/>
      <c r="K224" s="43"/>
    </row>
    <row r="225" spans="1:11" s="40" customFormat="1" x14ac:dyDescent="0.35">
      <c r="A225" s="39"/>
      <c r="B225" s="39"/>
      <c r="C225" s="39"/>
      <c r="D225" s="39"/>
      <c r="E225" s="39"/>
      <c r="F225" s="39"/>
      <c r="G225" s="39"/>
      <c r="H225" s="39"/>
      <c r="I225" s="39"/>
      <c r="J225" s="46"/>
      <c r="K225" s="43"/>
    </row>
    <row r="226" spans="1:11" s="40" customFormat="1" x14ac:dyDescent="0.35">
      <c r="A226" s="39"/>
      <c r="B226" s="39"/>
      <c r="C226" s="39"/>
      <c r="D226" s="39"/>
      <c r="E226" s="39"/>
      <c r="F226" s="39"/>
      <c r="G226" s="39"/>
      <c r="H226" s="39"/>
      <c r="I226" s="39"/>
      <c r="J226" s="46"/>
      <c r="K226" s="43"/>
    </row>
    <row r="227" spans="1:11" s="40" customFormat="1" x14ac:dyDescent="0.35">
      <c r="A227" s="39"/>
      <c r="B227" s="39"/>
      <c r="C227" s="39"/>
      <c r="D227" s="39"/>
      <c r="E227" s="39"/>
      <c r="F227" s="39"/>
      <c r="G227" s="39"/>
      <c r="H227" s="39"/>
      <c r="I227" s="39"/>
      <c r="J227" s="46"/>
      <c r="K227" s="43"/>
    </row>
    <row r="228" spans="1:11" s="40" customFormat="1" x14ac:dyDescent="0.35">
      <c r="A228" s="39"/>
      <c r="B228" s="39"/>
      <c r="C228" s="39"/>
      <c r="D228" s="39"/>
      <c r="E228" s="39"/>
      <c r="F228" s="39"/>
      <c r="G228" s="39"/>
      <c r="H228" s="39"/>
      <c r="I228" s="39"/>
      <c r="J228" s="46"/>
      <c r="K228" s="43"/>
    </row>
    <row r="229" spans="1:11" s="40" customFormat="1" x14ac:dyDescent="0.35">
      <c r="A229" s="39"/>
      <c r="B229" s="39"/>
      <c r="C229" s="39"/>
      <c r="D229" s="39"/>
      <c r="E229" s="39"/>
      <c r="F229" s="39"/>
      <c r="G229" s="39"/>
      <c r="H229" s="39"/>
      <c r="I229" s="39"/>
      <c r="J229" s="46"/>
      <c r="K229" s="43"/>
    </row>
    <row r="230" spans="1:11" s="40" customFormat="1" x14ac:dyDescent="0.35">
      <c r="A230" s="39"/>
      <c r="B230" s="39"/>
      <c r="C230" s="39"/>
      <c r="D230" s="39"/>
      <c r="E230" s="39"/>
      <c r="F230" s="39"/>
      <c r="G230" s="39"/>
      <c r="H230" s="39"/>
      <c r="I230" s="39"/>
      <c r="J230" s="46"/>
      <c r="K230" s="43"/>
    </row>
    <row r="231" spans="1:11" s="40" customFormat="1" x14ac:dyDescent="0.35">
      <c r="A231" s="39"/>
      <c r="B231" s="39"/>
      <c r="C231" s="39"/>
      <c r="D231" s="39"/>
      <c r="E231" s="39"/>
      <c r="F231" s="39"/>
      <c r="G231" s="39"/>
      <c r="H231" s="39"/>
      <c r="I231" s="39"/>
      <c r="J231" s="46"/>
      <c r="K231" s="43"/>
    </row>
    <row r="232" spans="1:11" s="40" customFormat="1" x14ac:dyDescent="0.35">
      <c r="A232" s="39"/>
      <c r="B232" s="39"/>
      <c r="C232" s="39"/>
      <c r="D232" s="39"/>
      <c r="E232" s="39"/>
      <c r="F232" s="39"/>
      <c r="G232" s="39"/>
      <c r="H232" s="39"/>
      <c r="I232" s="39"/>
      <c r="J232" s="46"/>
      <c r="K232" s="43"/>
    </row>
    <row r="233" spans="1:11" s="40" customFormat="1" x14ac:dyDescent="0.35">
      <c r="A233" s="39"/>
      <c r="B233" s="39"/>
      <c r="C233" s="39"/>
      <c r="D233" s="39"/>
      <c r="E233" s="39"/>
      <c r="F233" s="39"/>
      <c r="G233" s="39"/>
      <c r="H233" s="39"/>
      <c r="I233" s="39"/>
      <c r="J233" s="46"/>
      <c r="K233" s="43"/>
    </row>
    <row r="234" spans="1:11" s="40" customFormat="1" x14ac:dyDescent="0.35">
      <c r="A234" s="39"/>
      <c r="B234" s="39"/>
      <c r="C234" s="39"/>
      <c r="D234" s="39"/>
      <c r="E234" s="39"/>
      <c r="F234" s="39"/>
      <c r="G234" s="39"/>
      <c r="H234" s="39"/>
      <c r="I234" s="39"/>
      <c r="J234" s="46"/>
      <c r="K234" s="43"/>
    </row>
    <row r="235" spans="1:11" s="40" customFormat="1" x14ac:dyDescent="0.35">
      <c r="A235" s="39"/>
      <c r="B235" s="39"/>
      <c r="C235" s="39"/>
      <c r="D235" s="39"/>
      <c r="E235" s="39"/>
      <c r="F235" s="39"/>
      <c r="G235" s="39"/>
      <c r="H235" s="39"/>
      <c r="I235" s="39"/>
      <c r="J235" s="46"/>
      <c r="K235" s="43"/>
    </row>
    <row r="236" spans="1:11" s="40" customFormat="1" x14ac:dyDescent="0.35">
      <c r="A236" s="39"/>
      <c r="B236" s="39"/>
      <c r="C236" s="39"/>
      <c r="D236" s="39"/>
      <c r="E236" s="39"/>
      <c r="F236" s="39"/>
      <c r="G236" s="39"/>
      <c r="H236" s="39"/>
      <c r="I236" s="39"/>
      <c r="J236" s="46"/>
      <c r="K236" s="43"/>
    </row>
    <row r="237" spans="1:11" s="40" customFormat="1" x14ac:dyDescent="0.35">
      <c r="A237" s="39"/>
      <c r="B237" s="39"/>
      <c r="C237" s="39"/>
      <c r="D237" s="39"/>
      <c r="E237" s="39"/>
      <c r="F237" s="39"/>
      <c r="G237" s="39"/>
      <c r="H237" s="39"/>
      <c r="I237" s="39"/>
      <c r="J237" s="46"/>
      <c r="K237" s="43"/>
    </row>
    <row r="238" spans="1:11" s="40" customFormat="1" x14ac:dyDescent="0.35">
      <c r="A238" s="39"/>
      <c r="B238" s="39"/>
      <c r="C238" s="39"/>
      <c r="D238" s="39"/>
      <c r="E238" s="39"/>
      <c r="F238" s="39"/>
      <c r="G238" s="39"/>
      <c r="H238" s="39"/>
      <c r="I238" s="39"/>
      <c r="J238" s="46"/>
      <c r="K238" s="43"/>
    </row>
    <row r="239" spans="1:11" s="40" customFormat="1" x14ac:dyDescent="0.35">
      <c r="A239" s="39"/>
      <c r="B239" s="39"/>
      <c r="C239" s="39"/>
      <c r="D239" s="39"/>
      <c r="E239" s="39"/>
      <c r="F239" s="39"/>
      <c r="G239" s="39"/>
      <c r="H239" s="39"/>
      <c r="I239" s="39"/>
      <c r="J239" s="46"/>
      <c r="K239" s="43"/>
    </row>
    <row r="240" spans="1:11" s="40" customFormat="1" x14ac:dyDescent="0.35">
      <c r="A240" s="39"/>
      <c r="B240" s="39"/>
      <c r="C240" s="39"/>
      <c r="D240" s="39"/>
      <c r="E240" s="39"/>
      <c r="F240" s="39"/>
      <c r="G240" s="39"/>
      <c r="H240" s="39"/>
      <c r="I240" s="39"/>
      <c r="J240" s="46"/>
      <c r="K240" s="43"/>
    </row>
    <row r="241" spans="1:11" s="40" customFormat="1" x14ac:dyDescent="0.35">
      <c r="A241" s="39"/>
      <c r="B241" s="39"/>
      <c r="C241" s="39"/>
      <c r="D241" s="39"/>
      <c r="E241" s="39"/>
      <c r="F241" s="39"/>
      <c r="G241" s="39"/>
      <c r="H241" s="39"/>
      <c r="I241" s="39"/>
      <c r="J241" s="46"/>
      <c r="K241" s="43"/>
    </row>
    <row r="242" spans="1:11" s="40" customFormat="1" x14ac:dyDescent="0.35">
      <c r="A242" s="39"/>
      <c r="B242" s="39"/>
      <c r="C242" s="39"/>
      <c r="D242" s="39"/>
      <c r="E242" s="39"/>
      <c r="F242" s="39"/>
      <c r="G242" s="39"/>
      <c r="H242" s="39"/>
      <c r="I242" s="39"/>
      <c r="J242" s="46"/>
      <c r="K242" s="43"/>
    </row>
    <row r="243" spans="1:11" s="40" customFormat="1" x14ac:dyDescent="0.35">
      <c r="A243" s="39"/>
      <c r="B243" s="39"/>
      <c r="C243" s="39"/>
      <c r="D243" s="39"/>
      <c r="E243" s="39"/>
      <c r="F243" s="39"/>
      <c r="G243" s="39"/>
      <c r="H243" s="39"/>
      <c r="I243" s="39"/>
      <c r="J243" s="46"/>
      <c r="K243" s="43"/>
    </row>
    <row r="244" spans="1:11" s="40" customFormat="1" x14ac:dyDescent="0.35">
      <c r="A244" s="39"/>
      <c r="B244" s="39"/>
      <c r="C244" s="39"/>
      <c r="D244" s="39"/>
      <c r="E244" s="39"/>
      <c r="F244" s="39"/>
      <c r="G244" s="39"/>
      <c r="H244" s="39"/>
      <c r="I244" s="39"/>
      <c r="J244" s="46"/>
      <c r="K244" s="43"/>
    </row>
    <row r="245" spans="1:11" s="40" customFormat="1" x14ac:dyDescent="0.35">
      <c r="A245" s="39"/>
      <c r="B245" s="39"/>
      <c r="C245" s="39"/>
      <c r="D245" s="39"/>
      <c r="E245" s="39"/>
      <c r="F245" s="39"/>
      <c r="G245" s="39"/>
      <c r="H245" s="39"/>
      <c r="I245" s="39"/>
      <c r="J245" s="46"/>
      <c r="K245" s="43"/>
    </row>
    <row r="246" spans="1:11" s="40" customFormat="1" x14ac:dyDescent="0.35">
      <c r="A246" s="39"/>
      <c r="B246" s="39"/>
      <c r="C246" s="39"/>
      <c r="D246" s="39"/>
      <c r="E246" s="39"/>
      <c r="F246" s="39"/>
      <c r="G246" s="39"/>
      <c r="H246" s="39"/>
      <c r="I246" s="39"/>
      <c r="J246" s="46"/>
      <c r="K246" s="43"/>
    </row>
    <row r="247" spans="1:11" s="40" customFormat="1" x14ac:dyDescent="0.35">
      <c r="A247" s="39"/>
      <c r="B247" s="39"/>
      <c r="C247" s="39"/>
      <c r="D247" s="39"/>
      <c r="E247" s="39"/>
      <c r="F247" s="39"/>
      <c r="G247" s="39"/>
      <c r="H247" s="39"/>
      <c r="I247" s="39"/>
      <c r="J247" s="46"/>
      <c r="K247" s="43"/>
    </row>
    <row r="248" spans="1:11" s="40" customFormat="1" x14ac:dyDescent="0.35">
      <c r="A248" s="39"/>
      <c r="B248" s="39"/>
      <c r="C248" s="39"/>
      <c r="D248" s="39"/>
      <c r="E248" s="39"/>
      <c r="F248" s="39"/>
      <c r="G248" s="39"/>
      <c r="H248" s="39"/>
      <c r="I248" s="39"/>
      <c r="J248" s="46"/>
      <c r="K248" s="43"/>
    </row>
    <row r="249" spans="1:11" s="40" customFormat="1" x14ac:dyDescent="0.35">
      <c r="A249" s="39"/>
      <c r="B249" s="39"/>
      <c r="C249" s="39"/>
      <c r="D249" s="39"/>
      <c r="E249" s="39"/>
      <c r="F249" s="39"/>
      <c r="G249" s="39"/>
      <c r="H249" s="39"/>
      <c r="I249" s="39"/>
      <c r="J249" s="46"/>
      <c r="K249" s="43"/>
    </row>
    <row r="250" spans="1:11" s="40" customFormat="1" x14ac:dyDescent="0.35">
      <c r="A250" s="39"/>
      <c r="B250" s="39"/>
      <c r="C250" s="39"/>
      <c r="D250" s="39"/>
      <c r="E250" s="39"/>
      <c r="F250" s="39"/>
      <c r="G250" s="39"/>
      <c r="H250" s="39"/>
      <c r="I250" s="39"/>
      <c r="J250" s="46"/>
      <c r="K250" s="43"/>
    </row>
    <row r="251" spans="1:11" s="40" customFormat="1" x14ac:dyDescent="0.35">
      <c r="A251" s="39"/>
      <c r="B251" s="39"/>
      <c r="C251" s="39"/>
      <c r="D251" s="39"/>
      <c r="E251" s="39"/>
      <c r="F251" s="39"/>
      <c r="G251" s="39"/>
      <c r="H251" s="39"/>
      <c r="I251" s="39"/>
      <c r="J251" s="46"/>
      <c r="K251" s="43"/>
    </row>
    <row r="252" spans="1:11" s="40" customFormat="1" x14ac:dyDescent="0.35">
      <c r="A252" s="39"/>
      <c r="B252" s="39"/>
      <c r="C252" s="39"/>
      <c r="D252" s="39"/>
      <c r="E252" s="39"/>
      <c r="F252" s="39"/>
      <c r="G252" s="39"/>
      <c r="H252" s="39"/>
      <c r="I252" s="39"/>
      <c r="J252" s="46"/>
      <c r="K252" s="43"/>
    </row>
    <row r="253" spans="1:11" s="40" customFormat="1" x14ac:dyDescent="0.35">
      <c r="A253" s="39"/>
      <c r="B253" s="39"/>
      <c r="C253" s="39"/>
      <c r="D253" s="39"/>
      <c r="E253" s="39"/>
      <c r="F253" s="39"/>
      <c r="G253" s="39"/>
      <c r="H253" s="39"/>
      <c r="I253" s="39"/>
      <c r="J253" s="46"/>
      <c r="K253" s="43"/>
    </row>
    <row r="254" spans="1:11" s="40" customFormat="1" x14ac:dyDescent="0.35">
      <c r="A254" s="39"/>
      <c r="B254" s="39"/>
      <c r="C254" s="39"/>
      <c r="D254" s="39"/>
      <c r="E254" s="39"/>
      <c r="F254" s="39"/>
      <c r="G254" s="39"/>
      <c r="H254" s="39"/>
      <c r="I254" s="39"/>
      <c r="J254" s="46"/>
      <c r="K254" s="43"/>
    </row>
    <row r="255" spans="1:11" s="40" customFormat="1" x14ac:dyDescent="0.35">
      <c r="A255" s="39"/>
      <c r="B255" s="39"/>
      <c r="C255" s="39"/>
      <c r="D255" s="39"/>
      <c r="E255" s="39"/>
      <c r="F255" s="39"/>
      <c r="G255" s="39"/>
      <c r="H255" s="39"/>
      <c r="I255" s="39"/>
      <c r="J255" s="46"/>
      <c r="K255" s="43"/>
    </row>
    <row r="256" spans="1:11" s="40" customFormat="1" x14ac:dyDescent="0.35">
      <c r="A256" s="39"/>
      <c r="B256" s="39"/>
      <c r="C256" s="39"/>
      <c r="D256" s="39"/>
      <c r="E256" s="39"/>
      <c r="F256" s="39"/>
      <c r="G256" s="39"/>
      <c r="H256" s="39"/>
      <c r="I256" s="39"/>
      <c r="J256" s="46"/>
      <c r="K256" s="43"/>
    </row>
    <row r="257" spans="1:11" s="40" customFormat="1" x14ac:dyDescent="0.35">
      <c r="A257" s="39"/>
      <c r="B257" s="39"/>
      <c r="C257" s="39"/>
      <c r="D257" s="39"/>
      <c r="E257" s="39"/>
      <c r="F257" s="39"/>
      <c r="G257" s="39"/>
      <c r="H257" s="39"/>
      <c r="I257" s="39"/>
      <c r="J257" s="46"/>
      <c r="K257" s="43"/>
    </row>
    <row r="258" spans="1:11" s="40" customFormat="1" x14ac:dyDescent="0.35">
      <c r="A258" s="39"/>
      <c r="B258" s="39"/>
      <c r="C258" s="39"/>
      <c r="D258" s="39"/>
      <c r="E258" s="39"/>
      <c r="F258" s="39"/>
      <c r="G258" s="39"/>
      <c r="H258" s="39"/>
      <c r="I258" s="39"/>
      <c r="J258" s="46"/>
      <c r="K258" s="43"/>
    </row>
    <row r="259" spans="1:11" s="40" customFormat="1" x14ac:dyDescent="0.35">
      <c r="A259" s="39"/>
      <c r="B259" s="39"/>
      <c r="C259" s="39"/>
      <c r="D259" s="39"/>
      <c r="E259" s="39"/>
      <c r="F259" s="39"/>
      <c r="G259" s="39"/>
      <c r="H259" s="39"/>
      <c r="I259" s="39"/>
      <c r="J259" s="46"/>
      <c r="K259" s="43"/>
    </row>
  </sheetData>
  <mergeCells count="1">
    <mergeCell ref="K4:L4"/>
  </mergeCells>
  <conditionalFormatting sqref="B61:B10485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{3E03E9C4-6DA3-4CBD-8223-195CD1642940}</x14:id>
        </ext>
      </extLst>
    </cfRule>
  </conditionalFormatting>
  <conditionalFormatting sqref="E61:E1048576 E5:E9 E11:E14 E16:E17 E31:E34 E19:E26 E28:E29">
    <cfRule type="cellIs" dxfId="11" priority="76" operator="equal">
      <formula>"Yes"</formula>
    </cfRule>
  </conditionalFormatting>
  <conditionalFormatting sqref="I61:I104857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{C3370CA8-88FC-4E40-8B6C-39AFAC240A68}</x14:id>
        </ext>
      </extLst>
    </cfRule>
  </conditionalFormatting>
  <conditionalFormatting sqref="B35:B5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{9D31412F-AA1F-4AD6-9368-9A7727A36E99}</x14:id>
        </ext>
      </extLst>
    </cfRule>
  </conditionalFormatting>
  <conditionalFormatting sqref="E35:E59">
    <cfRule type="cellIs" dxfId="10" priority="63" operator="equal">
      <formula>"Yes"</formula>
    </cfRule>
  </conditionalFormatting>
  <conditionalFormatting sqref="M6:AY59">
    <cfRule type="expression" dxfId="9" priority="60">
      <formula>AND(M$4&gt;=$F6,M$4&lt;$G6)</formula>
    </cfRule>
  </conditionalFormatting>
  <conditionalFormatting sqref="I32:I59 I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{A153AB58-3DB5-459B-BF2C-75B66B13D864}</x14:id>
        </ext>
      </extLst>
    </cfRule>
  </conditionalFormatting>
  <conditionalFormatting sqref="I6:I3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{51D41E6A-6BF9-4C72-B24E-3092806FC880}</x14:id>
        </ext>
      </extLst>
    </cfRule>
  </conditionalFormatting>
  <conditionalFormatting sqref="E10">
    <cfRule type="cellIs" dxfId="8" priority="26" operator="equal">
      <formula>"Yes"</formula>
    </cfRule>
  </conditionalFormatting>
  <conditionalFormatting sqref="E15">
    <cfRule type="cellIs" dxfId="7" priority="21" operator="equal">
      <formula>"Yes"</formula>
    </cfRule>
  </conditionalFormatting>
  <conditionalFormatting sqref="E18">
    <cfRule type="cellIs" dxfId="6" priority="17" operator="equal">
      <formula>"Yes"</formula>
    </cfRule>
  </conditionalFormatting>
  <conditionalFormatting sqref="E30">
    <cfRule type="cellIs" dxfId="5" priority="13" operator="equal">
      <formula>"Yes"</formula>
    </cfRule>
  </conditionalFormatting>
  <conditionalFormatting sqref="E27">
    <cfRule type="cellIs" dxfId="4" priority="9" operator="equal">
      <formula>"Yes"</formula>
    </cfRule>
  </conditionalFormatting>
  <conditionalFormatting sqref="B5:B3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{53BB6F61-7D8F-4055-AE96-5E95093EBB9C}</x14:id>
        </ext>
      </extLst>
    </cfRule>
  </conditionalFormatting>
  <conditionalFormatting sqref="B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{AC8BFCE6-201C-4578-BDEE-46859FF7DD8D}</x14:id>
        </ext>
      </extLst>
    </cfRule>
  </conditionalFormatting>
  <conditionalFormatting sqref="E60">
    <cfRule type="cellIs" dxfId="0" priority="2" operator="equal">
      <formula>"Yes"</formula>
    </cfRule>
  </conditionalFormatting>
  <conditionalFormatting sqref="I6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{4D461603-2BDD-48BD-B24A-935B316C1D13}</x14:id>
        </ext>
      </extLst>
    </cfRule>
  </conditionalFormatting>
  <pageMargins left="0.7" right="0.7" top="0.75" bottom="0.75" header="0.3" footer="0.3"/>
  <pageSetup paperSize="3" scale="81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3E9C4-6DA3-4CBD-8223-195CD1642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B61:B1048576</xm:sqref>
        </x14:conditionalFormatting>
        <x14:conditionalFormatting xmlns:xm="http://schemas.microsoft.com/office/excel/2006/main">
          <x14:cfRule type="dataBar" id="{C3370CA8-88FC-4E40-8B6C-39AFAC240A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I61:I1048576</xm:sqref>
        </x14:conditionalFormatting>
        <x14:conditionalFormatting xmlns:xm="http://schemas.microsoft.com/office/excel/2006/main">
          <x14:cfRule type="dataBar" id="{9D31412F-AA1F-4AD6-9368-9A7727A36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B35:B59</xm:sqref>
        </x14:conditionalFormatting>
        <x14:conditionalFormatting xmlns:xm="http://schemas.microsoft.com/office/excel/2006/main">
          <x14:cfRule type="dataBar" id="{A153AB58-3DB5-459B-BF2C-75B66B13D8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I32:I59 I5</xm:sqref>
        </x14:conditionalFormatting>
        <x14:conditionalFormatting xmlns:xm="http://schemas.microsoft.com/office/excel/2006/main">
          <x14:cfRule type="dataBar" id="{51D41E6A-6BF9-4C72-B24E-3092806FC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I6:I31</xm:sqref>
        </x14:conditionalFormatting>
        <x14:conditionalFormatting xmlns:xm="http://schemas.microsoft.com/office/excel/2006/main">
          <x14:cfRule type="dataBar" id="{53BB6F61-7D8F-4055-AE96-5E95093EB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B5:B34</xm:sqref>
        </x14:conditionalFormatting>
        <x14:conditionalFormatting xmlns:xm="http://schemas.microsoft.com/office/excel/2006/main">
          <x14:cfRule type="dataBar" id="{AC8BFCE6-201C-4578-BDEE-46859FF7D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4D461603-2BDD-48BD-B24A-935B316C1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J25" sqref="J25"/>
    </sheetView>
  </sheetViews>
  <sheetFormatPr defaultRowHeight="14.5" x14ac:dyDescent="0.35"/>
  <cols>
    <col min="1" max="1" width="11" style="1" customWidth="1"/>
    <col min="2" max="2" width="13.7265625" style="1" customWidth="1"/>
    <col min="3" max="3" width="12.1796875" style="1" customWidth="1"/>
    <col min="4" max="4" width="13.81640625" style="1" customWidth="1"/>
    <col min="5" max="5" width="16.1796875" style="1" customWidth="1"/>
    <col min="6" max="6" width="14.26953125" style="1" customWidth="1"/>
    <col min="7" max="7" width="13.26953125" style="1" customWidth="1"/>
    <col min="8" max="8" width="20" style="32" customWidth="1"/>
    <col min="9" max="9" width="24.7265625" customWidth="1"/>
    <col min="10" max="10" width="11.7265625" customWidth="1"/>
    <col min="11" max="11" width="13.26953125" customWidth="1"/>
    <col min="12" max="12" width="14" customWidth="1"/>
    <col min="13" max="13" width="13.453125" customWidth="1"/>
    <col min="14" max="14" width="14.81640625" customWidth="1"/>
    <col min="15" max="15" width="12.26953125" customWidth="1"/>
    <col min="16" max="16" width="12.1796875" customWidth="1"/>
    <col min="17" max="17" width="12.54296875" customWidth="1"/>
    <col min="18" max="18" width="12.81640625" customWidth="1"/>
    <col min="19" max="19" width="12.1796875" customWidth="1"/>
    <col min="20" max="20" width="21.26953125" customWidth="1"/>
    <col min="21" max="21" width="18.453125" customWidth="1"/>
    <col min="22" max="22" width="5" customWidth="1"/>
    <col min="23" max="25" width="4" customWidth="1"/>
    <col min="26" max="26" width="0" hidden="1" customWidth="1"/>
  </cols>
  <sheetData>
    <row r="1" spans="1:21" s="2" customFormat="1" ht="15" thickBot="1" x14ac:dyDescent="0.4">
      <c r="A1" s="6" t="s">
        <v>83</v>
      </c>
      <c r="B1" s="5" t="s">
        <v>14</v>
      </c>
      <c r="C1" s="6" t="s">
        <v>13</v>
      </c>
      <c r="D1" s="6" t="s">
        <v>60</v>
      </c>
      <c r="E1" s="6" t="s">
        <v>63</v>
      </c>
      <c r="F1" s="6" t="s">
        <v>37</v>
      </c>
      <c r="G1" s="6" t="s">
        <v>38</v>
      </c>
      <c r="H1" s="31" t="s">
        <v>81</v>
      </c>
      <c r="I1" s="6" t="s">
        <v>11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8</v>
      </c>
      <c r="R1" s="6" t="s">
        <v>7</v>
      </c>
      <c r="S1" s="6" t="s">
        <v>9</v>
      </c>
      <c r="T1" s="7" t="s">
        <v>67</v>
      </c>
      <c r="U1" s="7" t="s">
        <v>68</v>
      </c>
    </row>
    <row r="2" spans="1:21" x14ac:dyDescent="0.35">
      <c r="A2" s="13"/>
      <c r="B2" s="9">
        <v>1</v>
      </c>
      <c r="C2" s="9">
        <v>1</v>
      </c>
      <c r="D2" s="9" t="s">
        <v>61</v>
      </c>
      <c r="E2" s="9" t="s">
        <v>61</v>
      </c>
      <c r="F2" s="13"/>
      <c r="G2" s="8">
        <f>B2*30</f>
        <v>30</v>
      </c>
      <c r="H2" s="14" t="str">
        <f>IF(F2="","",F2+G2)</f>
        <v/>
      </c>
      <c r="I2" s="3" t="s">
        <v>42</v>
      </c>
      <c r="J2" s="11">
        <v>0.5</v>
      </c>
      <c r="K2" s="11"/>
      <c r="L2" s="11"/>
      <c r="M2" s="11"/>
      <c r="N2" s="11">
        <v>0.25</v>
      </c>
      <c r="O2" s="11"/>
      <c r="P2" s="11"/>
      <c r="Q2" s="11"/>
      <c r="R2" s="11"/>
      <c r="S2" s="11"/>
      <c r="T2" s="11">
        <f t="shared" ref="T2:T46" si="0">SUM(J2:S2)</f>
        <v>0.75</v>
      </c>
      <c r="U2" s="11">
        <f>T2*8</f>
        <v>6</v>
      </c>
    </row>
    <row r="3" spans="1:21" x14ac:dyDescent="0.35">
      <c r="A3" s="13"/>
      <c r="B3" s="9">
        <v>1</v>
      </c>
      <c r="C3" s="9">
        <v>1</v>
      </c>
      <c r="D3" s="9" t="s">
        <v>61</v>
      </c>
      <c r="E3" s="9" t="s">
        <v>61</v>
      </c>
      <c r="F3" s="13"/>
      <c r="G3" s="8">
        <f t="shared" ref="G3:G41" si="1">B3*30</f>
        <v>30</v>
      </c>
      <c r="H3" s="14" t="str">
        <f t="shared" ref="H3:H46" si="2">IF(F3="","",F3+G3)</f>
        <v/>
      </c>
      <c r="I3" s="3" t="s">
        <v>43</v>
      </c>
      <c r="J3" s="11"/>
      <c r="K3" s="11"/>
      <c r="L3" s="11">
        <v>0.5</v>
      </c>
      <c r="M3" s="11"/>
      <c r="N3" s="11"/>
      <c r="O3" s="11">
        <v>0.35</v>
      </c>
      <c r="P3" s="11"/>
      <c r="Q3" s="11"/>
      <c r="R3" s="11"/>
      <c r="S3" s="11"/>
      <c r="T3" s="11">
        <f t="shared" si="0"/>
        <v>0.85</v>
      </c>
      <c r="U3" s="11">
        <f t="shared" ref="U3:U46" si="3">T3*8</f>
        <v>6.8</v>
      </c>
    </row>
    <row r="4" spans="1:21" x14ac:dyDescent="0.35">
      <c r="A4" s="13"/>
      <c r="B4" s="9">
        <v>2</v>
      </c>
      <c r="C4" s="9">
        <v>1</v>
      </c>
      <c r="D4" s="9" t="s">
        <v>61</v>
      </c>
      <c r="E4" s="9" t="s">
        <v>61</v>
      </c>
      <c r="F4" s="13"/>
      <c r="G4" s="8">
        <f t="shared" si="1"/>
        <v>60</v>
      </c>
      <c r="H4" s="14" t="str">
        <f t="shared" si="2"/>
        <v/>
      </c>
      <c r="I4" s="3" t="s">
        <v>44</v>
      </c>
      <c r="J4" s="11"/>
      <c r="K4" s="11"/>
      <c r="L4" s="11"/>
      <c r="M4" s="11">
        <v>1</v>
      </c>
      <c r="N4" s="11">
        <v>1</v>
      </c>
      <c r="O4" s="11">
        <v>1</v>
      </c>
      <c r="P4" s="11">
        <v>2</v>
      </c>
      <c r="Q4" s="11">
        <v>2</v>
      </c>
      <c r="R4" s="11">
        <v>2</v>
      </c>
      <c r="S4" s="11">
        <v>1</v>
      </c>
      <c r="T4" s="11">
        <f t="shared" si="0"/>
        <v>10</v>
      </c>
      <c r="U4" s="11">
        <f t="shared" si="3"/>
        <v>80</v>
      </c>
    </row>
    <row r="5" spans="1:21" x14ac:dyDescent="0.35">
      <c r="A5" s="13"/>
      <c r="B5" s="9">
        <v>2</v>
      </c>
      <c r="C5" s="9">
        <v>1</v>
      </c>
      <c r="D5" s="9" t="s">
        <v>61</v>
      </c>
      <c r="E5" s="9" t="s">
        <v>61</v>
      </c>
      <c r="F5" s="13"/>
      <c r="G5" s="8">
        <f t="shared" si="1"/>
        <v>60</v>
      </c>
      <c r="H5" s="14" t="str">
        <f t="shared" si="2"/>
        <v/>
      </c>
      <c r="I5" s="3" t="s">
        <v>45</v>
      </c>
      <c r="J5" s="11"/>
      <c r="K5" s="11"/>
      <c r="L5" s="11"/>
      <c r="M5" s="11"/>
      <c r="N5" s="11"/>
      <c r="O5" s="11"/>
      <c r="P5" s="11">
        <v>2</v>
      </c>
      <c r="Q5" s="11">
        <v>2</v>
      </c>
      <c r="R5" s="11">
        <v>2</v>
      </c>
      <c r="S5" s="11"/>
      <c r="T5" s="11">
        <f t="shared" si="0"/>
        <v>6</v>
      </c>
      <c r="U5" s="11">
        <f t="shared" si="3"/>
        <v>48</v>
      </c>
    </row>
    <row r="6" spans="1:21" x14ac:dyDescent="0.35">
      <c r="A6" s="13"/>
      <c r="B6" s="9">
        <v>1</v>
      </c>
      <c r="C6" s="9">
        <v>1</v>
      </c>
      <c r="D6" s="9" t="s">
        <v>61</v>
      </c>
      <c r="E6" s="9" t="s">
        <v>61</v>
      </c>
      <c r="F6" s="13"/>
      <c r="G6" s="8">
        <f t="shared" si="1"/>
        <v>30</v>
      </c>
      <c r="H6" s="14" t="str">
        <f t="shared" si="2"/>
        <v/>
      </c>
      <c r="I6" s="3" t="s">
        <v>80</v>
      </c>
      <c r="J6" s="11"/>
      <c r="K6" s="11"/>
      <c r="L6" s="11"/>
      <c r="M6" s="11"/>
      <c r="N6" s="11"/>
      <c r="O6" s="11"/>
      <c r="P6" s="11"/>
      <c r="Q6" s="11">
        <v>0.5</v>
      </c>
      <c r="R6" s="11"/>
      <c r="S6" s="11"/>
      <c r="T6" s="11">
        <f t="shared" si="0"/>
        <v>0.5</v>
      </c>
      <c r="U6" s="11">
        <f t="shared" si="3"/>
        <v>4</v>
      </c>
    </row>
    <row r="7" spans="1:21" x14ac:dyDescent="0.35">
      <c r="A7" s="13"/>
      <c r="B7" s="9">
        <v>1</v>
      </c>
      <c r="C7" s="9">
        <v>1</v>
      </c>
      <c r="D7" s="9" t="s">
        <v>61</v>
      </c>
      <c r="E7" s="9" t="s">
        <v>61</v>
      </c>
      <c r="F7" s="13"/>
      <c r="G7" s="8">
        <f t="shared" si="1"/>
        <v>30</v>
      </c>
      <c r="H7" s="14" t="str">
        <f t="shared" si="2"/>
        <v/>
      </c>
      <c r="I7" s="3" t="s">
        <v>46</v>
      </c>
      <c r="J7" s="11"/>
      <c r="K7" s="11"/>
      <c r="L7" s="11"/>
      <c r="M7" s="11">
        <v>2.5</v>
      </c>
      <c r="N7" s="11"/>
      <c r="O7" s="11"/>
      <c r="P7" s="11"/>
      <c r="Q7" s="11"/>
      <c r="R7" s="11"/>
      <c r="S7" s="11"/>
      <c r="T7" s="11">
        <f t="shared" si="0"/>
        <v>2.5</v>
      </c>
      <c r="U7" s="11">
        <f t="shared" si="3"/>
        <v>20</v>
      </c>
    </row>
    <row r="8" spans="1:21" x14ac:dyDescent="0.35">
      <c r="A8" s="13"/>
      <c r="B8" s="9">
        <v>2</v>
      </c>
      <c r="C8" s="9">
        <v>1</v>
      </c>
      <c r="D8" s="9" t="s">
        <v>61</v>
      </c>
      <c r="E8" s="9" t="s">
        <v>61</v>
      </c>
      <c r="F8" s="13"/>
      <c r="G8" s="8">
        <f>B8*30</f>
        <v>60</v>
      </c>
      <c r="H8" s="14" t="str">
        <f t="shared" si="2"/>
        <v/>
      </c>
      <c r="I8" s="3" t="s">
        <v>72</v>
      </c>
      <c r="J8" s="11"/>
      <c r="K8" s="11"/>
      <c r="L8" s="11"/>
      <c r="M8" s="11"/>
      <c r="N8" s="11"/>
      <c r="O8" s="11">
        <v>0.25</v>
      </c>
      <c r="P8" s="11">
        <v>0.25</v>
      </c>
      <c r="Q8" s="11"/>
      <c r="R8" s="11"/>
      <c r="S8" s="11"/>
      <c r="T8" s="11">
        <f t="shared" si="0"/>
        <v>0.5</v>
      </c>
      <c r="U8" s="11">
        <f>T8*8</f>
        <v>4</v>
      </c>
    </row>
    <row r="9" spans="1:21" x14ac:dyDescent="0.35">
      <c r="A9" s="13"/>
      <c r="B9" s="9">
        <v>0.25</v>
      </c>
      <c r="C9" s="9">
        <v>1</v>
      </c>
      <c r="D9" s="9" t="s">
        <v>61</v>
      </c>
      <c r="E9" s="9" t="s">
        <v>61</v>
      </c>
      <c r="F9" s="13"/>
      <c r="G9" s="8">
        <f>B9*30</f>
        <v>7.5</v>
      </c>
      <c r="H9" s="14" t="str">
        <f t="shared" si="2"/>
        <v/>
      </c>
      <c r="I9" s="3" t="s">
        <v>47</v>
      </c>
      <c r="J9" s="11"/>
      <c r="K9" s="11"/>
      <c r="L9" s="11"/>
      <c r="M9" s="11"/>
      <c r="N9" s="11"/>
      <c r="O9" s="15">
        <v>0.1</v>
      </c>
      <c r="P9" s="11"/>
      <c r="Q9" s="11"/>
      <c r="R9" s="11"/>
      <c r="S9" s="11"/>
      <c r="T9" s="11">
        <f t="shared" si="0"/>
        <v>0.1</v>
      </c>
      <c r="U9" s="11">
        <f>T9*8</f>
        <v>0.8</v>
      </c>
    </row>
    <row r="10" spans="1:21" x14ac:dyDescent="0.35">
      <c r="A10" s="13"/>
      <c r="B10" s="9">
        <v>0.25</v>
      </c>
      <c r="C10" s="9">
        <v>1</v>
      </c>
      <c r="D10" s="9" t="s">
        <v>61</v>
      </c>
      <c r="E10" s="9" t="s">
        <v>61</v>
      </c>
      <c r="F10" s="13"/>
      <c r="G10" s="8">
        <f>B10*30</f>
        <v>7.5</v>
      </c>
      <c r="H10" s="14" t="str">
        <f t="shared" si="2"/>
        <v/>
      </c>
      <c r="I10" s="3" t="s">
        <v>41</v>
      </c>
      <c r="J10" s="15"/>
      <c r="K10" s="15"/>
      <c r="L10" s="15">
        <v>0.1</v>
      </c>
      <c r="M10" s="15"/>
      <c r="N10" s="15">
        <v>0.1</v>
      </c>
      <c r="O10" s="15"/>
      <c r="P10" s="15"/>
      <c r="Q10" s="15"/>
      <c r="R10" s="15"/>
      <c r="S10" s="15"/>
      <c r="T10" s="15">
        <f t="shared" si="0"/>
        <v>0.2</v>
      </c>
      <c r="U10" s="15">
        <f>T10*8</f>
        <v>1.6</v>
      </c>
    </row>
    <row r="11" spans="1:21" x14ac:dyDescent="0.35">
      <c r="A11" s="13"/>
      <c r="B11" s="9">
        <v>5</v>
      </c>
      <c r="C11" s="9">
        <v>1</v>
      </c>
      <c r="D11" s="9" t="s">
        <v>61</v>
      </c>
      <c r="E11" s="9" t="s">
        <v>61</v>
      </c>
      <c r="F11" s="13"/>
      <c r="G11" s="8">
        <f>B11*30</f>
        <v>150</v>
      </c>
      <c r="H11" s="14" t="str">
        <f t="shared" si="2"/>
        <v/>
      </c>
      <c r="I11" s="3" t="s">
        <v>78</v>
      </c>
      <c r="J11" s="11"/>
      <c r="K11" s="11"/>
      <c r="L11" s="11"/>
      <c r="M11" s="11"/>
      <c r="N11" s="11"/>
      <c r="O11" s="11"/>
      <c r="P11" s="11"/>
      <c r="Q11" s="11">
        <v>0.25</v>
      </c>
      <c r="R11" s="11"/>
      <c r="S11" s="11"/>
      <c r="T11" s="11">
        <f t="shared" si="0"/>
        <v>0.25</v>
      </c>
      <c r="U11" s="11">
        <f>T11*8</f>
        <v>2</v>
      </c>
    </row>
    <row r="12" spans="1:21" x14ac:dyDescent="0.35">
      <c r="A12" s="36"/>
      <c r="B12" s="9">
        <v>12</v>
      </c>
      <c r="C12" s="9">
        <v>1</v>
      </c>
      <c r="D12" s="9"/>
      <c r="E12" s="9" t="s">
        <v>65</v>
      </c>
      <c r="F12" s="12">
        <v>42644</v>
      </c>
      <c r="G12" s="8">
        <f t="shared" si="1"/>
        <v>360</v>
      </c>
      <c r="H12" s="14">
        <f t="shared" si="2"/>
        <v>43004</v>
      </c>
      <c r="I12" s="3" t="s">
        <v>53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f t="shared" si="0"/>
        <v>0</v>
      </c>
      <c r="U12" s="11">
        <f t="shared" si="3"/>
        <v>0</v>
      </c>
    </row>
    <row r="13" spans="1:21" x14ac:dyDescent="0.35">
      <c r="A13" s="38"/>
      <c r="B13" s="9">
        <v>5</v>
      </c>
      <c r="C13" s="9">
        <v>1</v>
      </c>
      <c r="D13" s="9"/>
      <c r="E13" s="9" t="s">
        <v>61</v>
      </c>
      <c r="F13" s="12">
        <v>42826</v>
      </c>
      <c r="G13" s="8">
        <f t="shared" si="1"/>
        <v>150</v>
      </c>
      <c r="H13" s="14">
        <f t="shared" si="2"/>
        <v>42976</v>
      </c>
      <c r="I13" s="3" t="s">
        <v>57</v>
      </c>
      <c r="J13" s="11"/>
      <c r="K13" s="11">
        <v>0.5</v>
      </c>
      <c r="L13" s="11">
        <v>1</v>
      </c>
      <c r="M13" s="11"/>
      <c r="N13" s="11"/>
      <c r="O13" s="11">
        <v>0.5</v>
      </c>
      <c r="P13" s="11"/>
      <c r="Q13" s="11"/>
      <c r="R13" s="11"/>
      <c r="S13" s="11"/>
      <c r="T13" s="11">
        <f t="shared" si="0"/>
        <v>2</v>
      </c>
      <c r="U13" s="11">
        <f t="shared" si="3"/>
        <v>16</v>
      </c>
    </row>
    <row r="14" spans="1:21" x14ac:dyDescent="0.35">
      <c r="A14" s="38"/>
      <c r="B14" s="9">
        <v>5</v>
      </c>
      <c r="C14" s="9">
        <v>1</v>
      </c>
      <c r="D14" s="9"/>
      <c r="E14" s="9" t="s">
        <v>61</v>
      </c>
      <c r="F14" s="12">
        <v>43101</v>
      </c>
      <c r="G14" s="8">
        <f t="shared" si="1"/>
        <v>150</v>
      </c>
      <c r="H14" s="14">
        <f t="shared" si="2"/>
        <v>43251</v>
      </c>
      <c r="I14" s="3" t="s">
        <v>58</v>
      </c>
      <c r="J14" s="11"/>
      <c r="K14" s="11"/>
      <c r="L14" s="11">
        <v>1</v>
      </c>
      <c r="M14" s="11"/>
      <c r="N14" s="11"/>
      <c r="O14" s="11">
        <v>0.5</v>
      </c>
      <c r="P14" s="11"/>
      <c r="Q14" s="11"/>
      <c r="R14" s="11"/>
      <c r="S14" s="11"/>
      <c r="T14" s="11">
        <f t="shared" si="0"/>
        <v>1.5</v>
      </c>
      <c r="U14" s="11">
        <f t="shared" si="3"/>
        <v>12</v>
      </c>
    </row>
    <row r="15" spans="1:21" x14ac:dyDescent="0.35">
      <c r="A15" s="13"/>
      <c r="B15" s="9">
        <v>5</v>
      </c>
      <c r="C15" s="9">
        <v>1</v>
      </c>
      <c r="D15" s="9"/>
      <c r="E15" s="9" t="s">
        <v>61</v>
      </c>
      <c r="F15" s="12">
        <v>42948</v>
      </c>
      <c r="G15" s="8">
        <f t="shared" si="1"/>
        <v>150</v>
      </c>
      <c r="H15" s="14">
        <f t="shared" si="2"/>
        <v>43098</v>
      </c>
      <c r="I15" s="3" t="s">
        <v>49</v>
      </c>
      <c r="J15" s="11">
        <v>1.5</v>
      </c>
      <c r="K15" s="11">
        <v>2</v>
      </c>
      <c r="L15" s="11"/>
      <c r="M15" s="11"/>
      <c r="N15" s="11"/>
      <c r="O15" s="11"/>
      <c r="P15" s="11"/>
      <c r="Q15" s="11"/>
      <c r="R15" s="11"/>
      <c r="S15" s="11"/>
      <c r="T15" s="11">
        <f t="shared" si="0"/>
        <v>3.5</v>
      </c>
      <c r="U15" s="11">
        <f t="shared" si="3"/>
        <v>28</v>
      </c>
    </row>
    <row r="16" spans="1:21" x14ac:dyDescent="0.35">
      <c r="A16" s="13"/>
      <c r="B16" s="9">
        <v>5</v>
      </c>
      <c r="C16" s="9">
        <v>1</v>
      </c>
      <c r="D16" s="9"/>
      <c r="E16" s="9" t="s">
        <v>61</v>
      </c>
      <c r="F16" s="12">
        <v>42948</v>
      </c>
      <c r="G16" s="8">
        <f t="shared" si="1"/>
        <v>150</v>
      </c>
      <c r="H16" s="14">
        <f t="shared" si="2"/>
        <v>43098</v>
      </c>
      <c r="I16" s="3" t="s">
        <v>50</v>
      </c>
      <c r="J16" s="11"/>
      <c r="K16" s="11"/>
      <c r="L16" s="11"/>
      <c r="M16" s="11"/>
      <c r="N16" s="11">
        <v>3</v>
      </c>
      <c r="O16" s="11"/>
      <c r="P16" s="11"/>
      <c r="Q16" s="11"/>
      <c r="R16" s="11"/>
      <c r="S16" s="11"/>
      <c r="T16" s="11">
        <f t="shared" si="0"/>
        <v>3</v>
      </c>
      <c r="U16" s="11">
        <f t="shared" si="3"/>
        <v>24</v>
      </c>
    </row>
    <row r="17" spans="1:25" x14ac:dyDescent="0.35">
      <c r="A17" s="13"/>
      <c r="B17" s="9">
        <v>5</v>
      </c>
      <c r="C17" s="9">
        <v>1</v>
      </c>
      <c r="D17" s="9"/>
      <c r="E17" s="9" t="s">
        <v>61</v>
      </c>
      <c r="F17" s="12">
        <v>42948</v>
      </c>
      <c r="G17" s="8">
        <f t="shared" si="1"/>
        <v>150</v>
      </c>
      <c r="H17" s="14">
        <f t="shared" si="2"/>
        <v>43098</v>
      </c>
      <c r="I17" s="3" t="s">
        <v>51</v>
      </c>
      <c r="J17" s="11">
        <v>1</v>
      </c>
      <c r="K17" s="11"/>
      <c r="L17" s="11"/>
      <c r="M17" s="11">
        <v>0.5</v>
      </c>
      <c r="N17" s="11"/>
      <c r="O17" s="11"/>
      <c r="P17" s="11"/>
      <c r="Q17" s="11"/>
      <c r="R17" s="11"/>
      <c r="S17" s="11"/>
      <c r="T17" s="11">
        <f t="shared" si="0"/>
        <v>1.5</v>
      </c>
      <c r="U17" s="11">
        <f t="shared" si="3"/>
        <v>12</v>
      </c>
    </row>
    <row r="18" spans="1:25" x14ac:dyDescent="0.35">
      <c r="A18" s="13"/>
      <c r="B18" s="8">
        <v>5</v>
      </c>
      <c r="C18" s="8">
        <v>1</v>
      </c>
      <c r="D18" s="8"/>
      <c r="E18" s="8" t="s">
        <v>61</v>
      </c>
      <c r="F18" s="12">
        <v>43009</v>
      </c>
      <c r="G18" s="8">
        <f t="shared" si="1"/>
        <v>150</v>
      </c>
      <c r="H18" s="14">
        <f t="shared" si="2"/>
        <v>43159</v>
      </c>
      <c r="I18" s="4" t="s">
        <v>54</v>
      </c>
      <c r="J18" s="10">
        <v>0.1</v>
      </c>
      <c r="K18" s="10">
        <v>0.1</v>
      </c>
      <c r="L18" s="10"/>
      <c r="M18" s="10">
        <v>0.1</v>
      </c>
      <c r="N18" s="10">
        <v>0.1</v>
      </c>
      <c r="O18" s="10"/>
      <c r="P18" s="10"/>
      <c r="Q18" s="10"/>
      <c r="R18" s="10"/>
      <c r="S18" s="10"/>
      <c r="T18" s="10">
        <f t="shared" si="0"/>
        <v>0.4</v>
      </c>
      <c r="U18" s="10">
        <f t="shared" si="3"/>
        <v>3.2</v>
      </c>
      <c r="V18" t="s">
        <v>77</v>
      </c>
      <c r="W18">
        <f>(40*9)</f>
        <v>360</v>
      </c>
      <c r="X18">
        <v>0.9</v>
      </c>
      <c r="Y18">
        <f>W18*X18</f>
        <v>324</v>
      </c>
    </row>
    <row r="19" spans="1:25" x14ac:dyDescent="0.35">
      <c r="A19" s="37"/>
      <c r="B19" s="8">
        <v>12</v>
      </c>
      <c r="C19" s="8">
        <v>1</v>
      </c>
      <c r="D19" s="8"/>
      <c r="E19" s="8" t="s">
        <v>61</v>
      </c>
      <c r="F19" s="12">
        <v>42644</v>
      </c>
      <c r="G19" s="8">
        <f t="shared" si="1"/>
        <v>360</v>
      </c>
      <c r="H19" s="14">
        <f t="shared" si="2"/>
        <v>43004</v>
      </c>
      <c r="I19" s="4" t="s">
        <v>73</v>
      </c>
      <c r="J19" s="10">
        <v>0.25</v>
      </c>
      <c r="K19" s="10"/>
      <c r="L19" s="10"/>
      <c r="M19" s="10"/>
      <c r="N19" s="10"/>
      <c r="O19" s="10">
        <v>1</v>
      </c>
      <c r="P19" s="10"/>
      <c r="Q19" s="10"/>
      <c r="R19" s="10"/>
      <c r="S19" s="10"/>
      <c r="T19" s="10">
        <f t="shared" si="0"/>
        <v>1.25</v>
      </c>
      <c r="U19" s="10">
        <f t="shared" si="3"/>
        <v>10</v>
      </c>
    </row>
    <row r="20" spans="1:25" x14ac:dyDescent="0.35">
      <c r="A20" s="13"/>
      <c r="B20" s="9">
        <v>9</v>
      </c>
      <c r="C20" s="9">
        <v>1</v>
      </c>
      <c r="D20" s="9"/>
      <c r="E20" s="9" t="s">
        <v>61</v>
      </c>
      <c r="F20" s="12">
        <v>42826</v>
      </c>
      <c r="G20" s="8">
        <f>B20*30</f>
        <v>270</v>
      </c>
      <c r="H20" s="14">
        <f t="shared" si="2"/>
        <v>43096</v>
      </c>
      <c r="I20" s="3" t="s">
        <v>29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>
        <f t="shared" si="0"/>
        <v>1</v>
      </c>
      <c r="U20" s="11">
        <f>T20*8</f>
        <v>8</v>
      </c>
    </row>
    <row r="21" spans="1:25" x14ac:dyDescent="0.35">
      <c r="A21" s="37"/>
      <c r="B21" s="9">
        <v>3</v>
      </c>
      <c r="C21" s="9">
        <v>1</v>
      </c>
      <c r="D21" s="9"/>
      <c r="E21" s="9" t="s">
        <v>61</v>
      </c>
      <c r="F21" s="12">
        <v>42826</v>
      </c>
      <c r="G21" s="8">
        <v>180</v>
      </c>
      <c r="H21" s="14">
        <f t="shared" si="2"/>
        <v>43006</v>
      </c>
      <c r="I21" s="3" t="s">
        <v>16</v>
      </c>
      <c r="J21" s="11"/>
      <c r="K21" s="11">
        <v>1</v>
      </c>
      <c r="L21" s="11"/>
      <c r="M21" s="11"/>
      <c r="N21" s="11"/>
      <c r="O21" s="11"/>
      <c r="P21" s="11">
        <v>0.5</v>
      </c>
      <c r="Q21" s="11"/>
      <c r="R21" s="11">
        <v>0.5</v>
      </c>
      <c r="S21" s="11"/>
      <c r="T21" s="11">
        <f t="shared" si="0"/>
        <v>2</v>
      </c>
      <c r="U21" s="11">
        <f t="shared" si="3"/>
        <v>16</v>
      </c>
    </row>
    <row r="22" spans="1:25" x14ac:dyDescent="0.35">
      <c r="A22" s="36"/>
      <c r="B22" s="9">
        <v>5</v>
      </c>
      <c r="C22" s="9">
        <v>1</v>
      </c>
      <c r="D22" s="9"/>
      <c r="E22" s="9" t="s">
        <v>64</v>
      </c>
      <c r="F22" s="12">
        <v>42917</v>
      </c>
      <c r="G22" s="8">
        <f t="shared" ref="G22:G28" si="4">B22*30</f>
        <v>150</v>
      </c>
      <c r="H22" s="14">
        <f t="shared" si="2"/>
        <v>43067</v>
      </c>
      <c r="I22" s="3" t="s">
        <v>15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f t="shared" si="0"/>
        <v>0</v>
      </c>
      <c r="U22" s="11">
        <f t="shared" si="3"/>
        <v>0</v>
      </c>
    </row>
    <row r="23" spans="1:25" x14ac:dyDescent="0.35">
      <c r="A23" s="13"/>
      <c r="B23" s="9">
        <v>1</v>
      </c>
      <c r="C23" s="9">
        <v>2</v>
      </c>
      <c r="D23" s="9"/>
      <c r="E23" s="9" t="s">
        <v>64</v>
      </c>
      <c r="F23" s="12">
        <v>42826</v>
      </c>
      <c r="G23" s="8">
        <f t="shared" si="4"/>
        <v>30</v>
      </c>
      <c r="H23" s="14">
        <f t="shared" si="2"/>
        <v>42856</v>
      </c>
      <c r="I23" s="3" t="s">
        <v>32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f t="shared" si="0"/>
        <v>0</v>
      </c>
      <c r="U23" s="11">
        <f t="shared" si="3"/>
        <v>0</v>
      </c>
    </row>
    <row r="24" spans="1:25" x14ac:dyDescent="0.35">
      <c r="A24" s="13"/>
      <c r="B24" s="9">
        <v>2</v>
      </c>
      <c r="C24" s="9">
        <v>2</v>
      </c>
      <c r="D24" s="9"/>
      <c r="E24" s="9" t="s">
        <v>64</v>
      </c>
      <c r="F24" s="12">
        <v>42826</v>
      </c>
      <c r="G24" s="8">
        <f t="shared" si="4"/>
        <v>60</v>
      </c>
      <c r="H24" s="14">
        <f t="shared" si="2"/>
        <v>42886</v>
      </c>
      <c r="I24" s="3" t="s">
        <v>33</v>
      </c>
      <c r="J24" s="11"/>
      <c r="K24" s="11">
        <v>0.2</v>
      </c>
      <c r="L24" s="11"/>
      <c r="M24" s="11"/>
      <c r="N24" s="11"/>
      <c r="O24" s="11"/>
      <c r="P24" s="11"/>
      <c r="Q24" s="11"/>
      <c r="R24" s="11"/>
      <c r="S24" s="11"/>
      <c r="T24" s="11">
        <f t="shared" si="0"/>
        <v>0.2</v>
      </c>
      <c r="U24" s="11">
        <f t="shared" si="3"/>
        <v>1.6</v>
      </c>
    </row>
    <row r="25" spans="1:25" x14ac:dyDescent="0.35">
      <c r="A25" s="13"/>
      <c r="B25" s="9">
        <v>1</v>
      </c>
      <c r="C25" s="9">
        <v>2</v>
      </c>
      <c r="D25" s="9"/>
      <c r="E25" s="9" t="s">
        <v>64</v>
      </c>
      <c r="F25" s="12">
        <v>42736</v>
      </c>
      <c r="G25" s="8">
        <f t="shared" si="4"/>
        <v>30</v>
      </c>
      <c r="H25" s="14">
        <f t="shared" si="2"/>
        <v>42766</v>
      </c>
      <c r="I25" s="3" t="s">
        <v>34</v>
      </c>
      <c r="J25" s="11"/>
      <c r="K25" s="11">
        <v>0.2</v>
      </c>
      <c r="L25" s="11"/>
      <c r="M25" s="11"/>
      <c r="N25" s="11"/>
      <c r="O25" s="11"/>
      <c r="P25" s="11"/>
      <c r="Q25" s="11"/>
      <c r="R25" s="11"/>
      <c r="S25" s="11"/>
      <c r="T25" s="11">
        <f t="shared" si="0"/>
        <v>0.2</v>
      </c>
      <c r="U25" s="11">
        <f t="shared" si="3"/>
        <v>1.6</v>
      </c>
    </row>
    <row r="26" spans="1:25" x14ac:dyDescent="0.35">
      <c r="A26" s="13"/>
      <c r="B26" s="9">
        <v>5</v>
      </c>
      <c r="C26" s="9">
        <v>2</v>
      </c>
      <c r="D26" s="9"/>
      <c r="E26" s="9" t="s">
        <v>64</v>
      </c>
      <c r="F26" s="12">
        <v>42887</v>
      </c>
      <c r="G26" s="8">
        <f t="shared" si="4"/>
        <v>150</v>
      </c>
      <c r="H26" s="14">
        <f t="shared" si="2"/>
        <v>43037</v>
      </c>
      <c r="I26" s="3" t="s">
        <v>62</v>
      </c>
      <c r="J26" s="11"/>
      <c r="K26" s="11">
        <v>0.2</v>
      </c>
      <c r="L26" s="11"/>
      <c r="M26" s="11"/>
      <c r="N26" s="11"/>
      <c r="O26" s="11"/>
      <c r="P26" s="11"/>
      <c r="Q26" s="11"/>
      <c r="R26" s="11"/>
      <c r="S26" s="11"/>
      <c r="T26" s="11">
        <f t="shared" si="0"/>
        <v>0.2</v>
      </c>
      <c r="U26" s="11">
        <f t="shared" si="3"/>
        <v>1.6</v>
      </c>
    </row>
    <row r="27" spans="1:25" x14ac:dyDescent="0.35">
      <c r="A27" s="13"/>
      <c r="B27" s="9">
        <v>1</v>
      </c>
      <c r="C27" s="9">
        <v>2</v>
      </c>
      <c r="D27" s="9"/>
      <c r="E27" s="9" t="s">
        <v>64</v>
      </c>
      <c r="F27" s="12">
        <v>42917</v>
      </c>
      <c r="G27" s="8">
        <f t="shared" si="4"/>
        <v>30</v>
      </c>
      <c r="H27" s="14">
        <f t="shared" si="2"/>
        <v>42947</v>
      </c>
      <c r="I27" s="3" t="s">
        <v>31</v>
      </c>
      <c r="J27" s="11"/>
      <c r="K27" s="11">
        <v>0.2</v>
      </c>
      <c r="L27" s="11"/>
      <c r="M27" s="11"/>
      <c r="N27" s="11"/>
      <c r="O27" s="11"/>
      <c r="P27" s="11"/>
      <c r="Q27" s="11"/>
      <c r="R27" s="11"/>
      <c r="S27" s="11"/>
      <c r="T27" s="11">
        <f t="shared" si="0"/>
        <v>0.2</v>
      </c>
      <c r="U27" s="11">
        <f t="shared" si="3"/>
        <v>1.6</v>
      </c>
    </row>
    <row r="28" spans="1:25" x14ac:dyDescent="0.35">
      <c r="A28" s="13"/>
      <c r="B28" s="9"/>
      <c r="C28" s="9">
        <v>2</v>
      </c>
      <c r="D28" s="9"/>
      <c r="E28" s="9" t="s">
        <v>64</v>
      </c>
      <c r="F28" s="12">
        <v>42917</v>
      </c>
      <c r="G28" s="8">
        <f t="shared" si="4"/>
        <v>0</v>
      </c>
      <c r="H28" s="14">
        <f t="shared" si="2"/>
        <v>42917</v>
      </c>
      <c r="I28" s="3" t="s">
        <v>79</v>
      </c>
      <c r="J28" s="11"/>
      <c r="K28" s="11">
        <v>0.2</v>
      </c>
      <c r="L28" s="11"/>
      <c r="M28" s="11"/>
      <c r="N28" s="11"/>
      <c r="O28" s="11"/>
      <c r="P28" s="11"/>
      <c r="Q28" s="11"/>
      <c r="R28" s="11"/>
      <c r="S28" s="11"/>
      <c r="T28" s="11">
        <f t="shared" si="0"/>
        <v>0.2</v>
      </c>
      <c r="U28" s="11">
        <f t="shared" si="3"/>
        <v>1.6</v>
      </c>
    </row>
    <row r="29" spans="1:25" x14ac:dyDescent="0.35">
      <c r="A29" s="13"/>
      <c r="B29" s="9">
        <v>2</v>
      </c>
      <c r="C29" s="9">
        <v>2</v>
      </c>
      <c r="D29" s="9"/>
      <c r="E29" s="9" t="s">
        <v>64</v>
      </c>
      <c r="F29" s="12">
        <v>43009</v>
      </c>
      <c r="G29" s="8">
        <f t="shared" si="1"/>
        <v>60</v>
      </c>
      <c r="H29" s="14">
        <f t="shared" si="2"/>
        <v>43069</v>
      </c>
      <c r="I29" s="3" t="s">
        <v>17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>
        <f t="shared" si="0"/>
        <v>0</v>
      </c>
      <c r="U29" s="11">
        <f t="shared" si="3"/>
        <v>0</v>
      </c>
    </row>
    <row r="30" spans="1:25" x14ac:dyDescent="0.35">
      <c r="A30" s="37"/>
      <c r="B30" s="9">
        <v>2</v>
      </c>
      <c r="C30" s="9">
        <v>2</v>
      </c>
      <c r="D30" s="9"/>
      <c r="E30" s="9" t="s">
        <v>64</v>
      </c>
      <c r="F30" s="12">
        <v>42736</v>
      </c>
      <c r="G30" s="8">
        <v>365</v>
      </c>
      <c r="H30" s="14">
        <f t="shared" si="2"/>
        <v>43101</v>
      </c>
      <c r="I30" s="3" t="s">
        <v>28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>
        <f t="shared" si="0"/>
        <v>0</v>
      </c>
      <c r="U30" s="11">
        <f>T30*8</f>
        <v>0</v>
      </c>
    </row>
    <row r="31" spans="1:25" x14ac:dyDescent="0.35">
      <c r="A31" s="37"/>
      <c r="B31" s="9">
        <v>5</v>
      </c>
      <c r="C31" s="9">
        <v>2</v>
      </c>
      <c r="D31" s="9"/>
      <c r="E31" s="9" t="s">
        <v>64</v>
      </c>
      <c r="F31" s="12">
        <v>42552</v>
      </c>
      <c r="G31" s="8">
        <f>365*3</f>
        <v>1095</v>
      </c>
      <c r="H31" s="14">
        <f t="shared" si="2"/>
        <v>43647</v>
      </c>
      <c r="I31" s="3" t="s">
        <v>55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>
        <f t="shared" si="0"/>
        <v>0</v>
      </c>
      <c r="U31" s="11">
        <f>T31*8</f>
        <v>0</v>
      </c>
    </row>
    <row r="32" spans="1:25" x14ac:dyDescent="0.35">
      <c r="A32" s="36"/>
      <c r="B32" s="9">
        <v>20</v>
      </c>
      <c r="C32" s="9">
        <v>2</v>
      </c>
      <c r="D32" s="9"/>
      <c r="E32" s="9" t="s">
        <v>64</v>
      </c>
      <c r="F32" s="12">
        <v>42826</v>
      </c>
      <c r="G32" s="8">
        <f>B32*30</f>
        <v>600</v>
      </c>
      <c r="H32" s="14">
        <f t="shared" si="2"/>
        <v>43426</v>
      </c>
      <c r="I32" s="3" t="s">
        <v>56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f t="shared" si="0"/>
        <v>0</v>
      </c>
      <c r="U32" s="11">
        <f>T32*8</f>
        <v>0</v>
      </c>
    </row>
    <row r="33" spans="1:21" x14ac:dyDescent="0.35">
      <c r="A33" s="37"/>
      <c r="B33" s="9">
        <v>5</v>
      </c>
      <c r="C33" s="9">
        <v>2</v>
      </c>
      <c r="D33" s="9"/>
      <c r="E33" s="9" t="s">
        <v>61</v>
      </c>
      <c r="F33" s="12">
        <v>42856</v>
      </c>
      <c r="G33" s="8">
        <f t="shared" si="1"/>
        <v>150</v>
      </c>
      <c r="H33" s="14">
        <f t="shared" si="2"/>
        <v>43006</v>
      </c>
      <c r="I33" s="3" t="s">
        <v>18</v>
      </c>
      <c r="J33" s="11"/>
      <c r="K33" s="11"/>
      <c r="L33" s="11">
        <v>1</v>
      </c>
      <c r="M33" s="11"/>
      <c r="N33" s="11"/>
      <c r="O33" s="11">
        <v>0.5</v>
      </c>
      <c r="P33" s="11"/>
      <c r="Q33" s="11"/>
      <c r="R33" s="11"/>
      <c r="S33" s="11"/>
      <c r="T33" s="11">
        <f t="shared" si="0"/>
        <v>1.5</v>
      </c>
      <c r="U33" s="11">
        <f t="shared" si="3"/>
        <v>12</v>
      </c>
    </row>
    <row r="34" spans="1:21" x14ac:dyDescent="0.35">
      <c r="A34" s="13"/>
      <c r="B34" s="9">
        <v>5</v>
      </c>
      <c r="C34" s="9">
        <v>3</v>
      </c>
      <c r="D34" s="9"/>
      <c r="E34" s="9" t="s">
        <v>64</v>
      </c>
      <c r="F34" s="12">
        <v>43009</v>
      </c>
      <c r="G34" s="8">
        <f t="shared" si="1"/>
        <v>150</v>
      </c>
      <c r="H34" s="14">
        <f t="shared" si="2"/>
        <v>43159</v>
      </c>
      <c r="I34" s="3" t="s">
        <v>19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>
        <f t="shared" si="0"/>
        <v>0</v>
      </c>
      <c r="U34" s="11">
        <f t="shared" si="3"/>
        <v>0</v>
      </c>
    </row>
    <row r="35" spans="1:21" x14ac:dyDescent="0.35">
      <c r="A35" s="36"/>
      <c r="B35" s="9">
        <v>3</v>
      </c>
      <c r="C35" s="9">
        <v>4</v>
      </c>
      <c r="D35" s="9"/>
      <c r="E35" s="9" t="s">
        <v>64</v>
      </c>
      <c r="F35" s="12">
        <v>42736</v>
      </c>
      <c r="G35" s="8">
        <f>B35*30</f>
        <v>90</v>
      </c>
      <c r="H35" s="14">
        <f t="shared" si="2"/>
        <v>42826</v>
      </c>
      <c r="I35" s="3" t="s">
        <v>36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>
        <f t="shared" si="0"/>
        <v>0</v>
      </c>
      <c r="U35" s="11">
        <f t="shared" si="3"/>
        <v>0</v>
      </c>
    </row>
    <row r="36" spans="1:21" x14ac:dyDescent="0.35">
      <c r="A36" s="13"/>
      <c r="B36" s="9">
        <v>4</v>
      </c>
      <c r="C36" s="9">
        <v>5</v>
      </c>
      <c r="D36" s="9"/>
      <c r="E36" s="9" t="s">
        <v>64</v>
      </c>
      <c r="F36" s="12">
        <v>43101</v>
      </c>
      <c r="G36" s="8">
        <f t="shared" ref="G36" si="5">B36*30</f>
        <v>120</v>
      </c>
      <c r="H36" s="14">
        <f t="shared" si="2"/>
        <v>43221</v>
      </c>
      <c r="I36" s="3" t="s">
        <v>39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>
        <f t="shared" si="0"/>
        <v>0</v>
      </c>
      <c r="U36" s="11">
        <f t="shared" si="3"/>
        <v>0</v>
      </c>
    </row>
    <row r="37" spans="1:21" x14ac:dyDescent="0.35">
      <c r="A37" s="13"/>
      <c r="B37" s="9">
        <v>4</v>
      </c>
      <c r="C37" s="9">
        <v>4</v>
      </c>
      <c r="D37" s="9"/>
      <c r="E37" s="9" t="s">
        <v>61</v>
      </c>
      <c r="F37" s="12">
        <v>43040</v>
      </c>
      <c r="G37" s="8">
        <f t="shared" si="1"/>
        <v>120</v>
      </c>
      <c r="H37" s="14">
        <f t="shared" si="2"/>
        <v>43160</v>
      </c>
      <c r="I37" s="3" t="s">
        <v>71</v>
      </c>
      <c r="J37" s="11">
        <v>0.25</v>
      </c>
      <c r="K37" s="11"/>
      <c r="L37" s="11">
        <v>1</v>
      </c>
      <c r="M37" s="11">
        <v>0.5</v>
      </c>
      <c r="N37" s="11"/>
      <c r="O37" s="11"/>
      <c r="P37" s="11"/>
      <c r="Q37" s="11"/>
      <c r="R37" s="11"/>
      <c r="S37" s="11"/>
      <c r="T37" s="11">
        <f t="shared" si="0"/>
        <v>1.75</v>
      </c>
      <c r="U37" s="11">
        <f t="shared" si="3"/>
        <v>14</v>
      </c>
    </row>
    <row r="38" spans="1:21" x14ac:dyDescent="0.35">
      <c r="A38" s="37"/>
      <c r="B38" s="9">
        <v>1</v>
      </c>
      <c r="C38" s="9">
        <v>4</v>
      </c>
      <c r="D38" s="9"/>
      <c r="E38" s="9" t="s">
        <v>64</v>
      </c>
      <c r="F38" s="12">
        <v>42461</v>
      </c>
      <c r="G38" s="8">
        <f t="shared" si="1"/>
        <v>30</v>
      </c>
      <c r="H38" s="14">
        <f t="shared" si="2"/>
        <v>42491</v>
      </c>
      <c r="I38" s="3" t="s">
        <v>22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>
        <f t="shared" si="0"/>
        <v>0</v>
      </c>
      <c r="U38" s="11">
        <f t="shared" si="3"/>
        <v>0</v>
      </c>
    </row>
    <row r="39" spans="1:21" x14ac:dyDescent="0.35">
      <c r="A39" s="37"/>
      <c r="B39" s="9">
        <v>3</v>
      </c>
      <c r="C39" s="9">
        <v>4</v>
      </c>
      <c r="D39" s="9"/>
      <c r="E39" s="9" t="s">
        <v>64</v>
      </c>
      <c r="F39" s="12">
        <v>42917</v>
      </c>
      <c r="G39" s="8">
        <f t="shared" si="1"/>
        <v>90</v>
      </c>
      <c r="H39" s="14">
        <f t="shared" si="2"/>
        <v>43007</v>
      </c>
      <c r="I39" s="3" t="s">
        <v>23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>
        <f t="shared" si="0"/>
        <v>0</v>
      </c>
      <c r="U39" s="11">
        <f t="shared" si="3"/>
        <v>0</v>
      </c>
    </row>
    <row r="40" spans="1:21" x14ac:dyDescent="0.35">
      <c r="A40" s="37"/>
      <c r="B40" s="9">
        <v>3</v>
      </c>
      <c r="C40" s="9">
        <v>4</v>
      </c>
      <c r="D40" s="9"/>
      <c r="E40" s="9" t="s">
        <v>61</v>
      </c>
      <c r="F40" s="12">
        <v>42826</v>
      </c>
      <c r="G40" s="8">
        <f t="shared" si="1"/>
        <v>90</v>
      </c>
      <c r="H40" s="14">
        <f t="shared" si="2"/>
        <v>42916</v>
      </c>
      <c r="I40" s="3" t="s">
        <v>24</v>
      </c>
      <c r="J40" s="11"/>
      <c r="K40" s="11"/>
      <c r="L40" s="11"/>
      <c r="M40" s="11">
        <v>0.1</v>
      </c>
      <c r="N40" s="11"/>
      <c r="O40" s="11"/>
      <c r="P40" s="11"/>
      <c r="Q40" s="11"/>
      <c r="R40" s="11"/>
      <c r="S40" s="11"/>
      <c r="T40" s="11">
        <f t="shared" si="0"/>
        <v>0.1</v>
      </c>
      <c r="U40" s="11">
        <f t="shared" si="3"/>
        <v>0.8</v>
      </c>
    </row>
    <row r="41" spans="1:21" x14ac:dyDescent="0.35">
      <c r="A41" s="37"/>
      <c r="B41" s="9">
        <v>4</v>
      </c>
      <c r="C41" s="9">
        <v>4</v>
      </c>
      <c r="D41" s="9"/>
      <c r="E41" s="9" t="s">
        <v>64</v>
      </c>
      <c r="F41" s="12">
        <v>42856</v>
      </c>
      <c r="G41" s="8">
        <f t="shared" si="1"/>
        <v>120</v>
      </c>
      <c r="H41" s="14">
        <f t="shared" si="2"/>
        <v>42976</v>
      </c>
      <c r="I41" s="3" t="s">
        <v>26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>
        <f t="shared" si="0"/>
        <v>0</v>
      </c>
      <c r="U41" s="11">
        <f t="shared" si="3"/>
        <v>0</v>
      </c>
    </row>
    <row r="42" spans="1:21" x14ac:dyDescent="0.35">
      <c r="A42" s="37"/>
      <c r="B42" s="9">
        <v>1</v>
      </c>
      <c r="C42" s="9">
        <v>5</v>
      </c>
      <c r="D42" s="9"/>
      <c r="E42" s="9" t="s">
        <v>64</v>
      </c>
      <c r="F42" s="12">
        <v>42917</v>
      </c>
      <c r="G42" s="8">
        <v>365</v>
      </c>
      <c r="H42" s="14">
        <f t="shared" si="2"/>
        <v>43282</v>
      </c>
      <c r="I42" s="3" t="s">
        <v>27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f t="shared" si="0"/>
        <v>0</v>
      </c>
      <c r="U42" s="11">
        <f t="shared" si="3"/>
        <v>0</v>
      </c>
    </row>
    <row r="43" spans="1:21" x14ac:dyDescent="0.35">
      <c r="A43" s="37"/>
      <c r="B43" s="9">
        <v>1</v>
      </c>
      <c r="C43" s="9">
        <v>5</v>
      </c>
      <c r="D43" s="9"/>
      <c r="E43" s="9" t="s">
        <v>64</v>
      </c>
      <c r="F43" s="12">
        <v>42856</v>
      </c>
      <c r="G43" s="8">
        <v>365</v>
      </c>
      <c r="H43" s="14">
        <f t="shared" si="2"/>
        <v>43221</v>
      </c>
      <c r="I43" s="3" t="s">
        <v>35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f t="shared" si="0"/>
        <v>0</v>
      </c>
      <c r="U43" s="11">
        <f>T43*8</f>
        <v>0</v>
      </c>
    </row>
    <row r="44" spans="1:21" x14ac:dyDescent="0.35">
      <c r="A44" s="37"/>
      <c r="B44" s="9">
        <v>1</v>
      </c>
      <c r="C44" s="9">
        <v>5</v>
      </c>
      <c r="D44" s="9"/>
      <c r="E44" s="9" t="s">
        <v>64</v>
      </c>
      <c r="F44" s="12">
        <v>42917</v>
      </c>
      <c r="G44" s="8">
        <v>180</v>
      </c>
      <c r="H44" s="14">
        <f t="shared" si="2"/>
        <v>43097</v>
      </c>
      <c r="I44" s="3" t="s">
        <v>48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f t="shared" si="0"/>
        <v>0</v>
      </c>
      <c r="U44" s="11">
        <f>T44*8</f>
        <v>0</v>
      </c>
    </row>
    <row r="45" spans="1:21" x14ac:dyDescent="0.35">
      <c r="A45" s="37"/>
      <c r="B45" s="9">
        <v>2</v>
      </c>
      <c r="C45" s="9">
        <v>7</v>
      </c>
      <c r="D45" s="9"/>
      <c r="E45" s="9" t="s">
        <v>65</v>
      </c>
      <c r="F45" s="12">
        <v>42917</v>
      </c>
      <c r="G45" s="8">
        <v>180</v>
      </c>
      <c r="H45" s="14">
        <f t="shared" si="2"/>
        <v>43097</v>
      </c>
      <c r="I45" s="3" t="s">
        <v>25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>
        <f t="shared" si="0"/>
        <v>0</v>
      </c>
      <c r="U45" s="11">
        <f>T45*8</f>
        <v>0</v>
      </c>
    </row>
    <row r="46" spans="1:21" ht="15" thickBot="1" x14ac:dyDescent="0.4">
      <c r="A46" s="37"/>
      <c r="B46" s="9">
        <v>1</v>
      </c>
      <c r="C46" s="9">
        <v>8</v>
      </c>
      <c r="D46" s="9"/>
      <c r="E46" s="9" t="s">
        <v>64</v>
      </c>
      <c r="F46" s="12">
        <v>42826</v>
      </c>
      <c r="G46" s="8">
        <v>180</v>
      </c>
      <c r="H46" s="14">
        <f t="shared" si="2"/>
        <v>43006</v>
      </c>
      <c r="I46" s="3" t="s">
        <v>30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>
        <f t="shared" si="0"/>
        <v>0</v>
      </c>
      <c r="U46" s="11">
        <f t="shared" si="3"/>
        <v>0</v>
      </c>
    </row>
    <row r="47" spans="1:21" ht="15" thickBot="1" x14ac:dyDescent="0.4">
      <c r="I47" s="19" t="s">
        <v>40</v>
      </c>
      <c r="J47" s="20">
        <f t="shared" ref="J47:U47" si="6">SUM(J2:J46)</f>
        <v>4.5999999999999996</v>
      </c>
      <c r="K47" s="21">
        <f t="shared" si="6"/>
        <v>4.6000000000000005</v>
      </c>
      <c r="L47" s="21">
        <f t="shared" si="6"/>
        <v>4.5999999999999996</v>
      </c>
      <c r="M47" s="21">
        <f t="shared" si="6"/>
        <v>4.6999999999999993</v>
      </c>
      <c r="N47" s="21">
        <f t="shared" si="6"/>
        <v>4.4499999999999993</v>
      </c>
      <c r="O47" s="21">
        <f t="shared" si="6"/>
        <v>4.2</v>
      </c>
      <c r="P47" s="21">
        <f t="shared" si="6"/>
        <v>4.75</v>
      </c>
      <c r="Q47" s="21">
        <f t="shared" si="6"/>
        <v>4.75</v>
      </c>
      <c r="R47" s="21">
        <f t="shared" si="6"/>
        <v>4.5</v>
      </c>
      <c r="S47" s="21">
        <f t="shared" si="6"/>
        <v>1</v>
      </c>
      <c r="T47" s="18">
        <f t="shared" si="6"/>
        <v>42.15000000000002</v>
      </c>
      <c r="U47" s="18">
        <f t="shared" si="6"/>
        <v>337.20000000000016</v>
      </c>
    </row>
    <row r="48" spans="1:21" x14ac:dyDescent="0.35">
      <c r="I48" s="29" t="s">
        <v>74</v>
      </c>
      <c r="J48" s="22">
        <f>J47*8</f>
        <v>36.799999999999997</v>
      </c>
      <c r="K48" s="22">
        <f t="shared" ref="K48:S48" si="7">K47*8</f>
        <v>36.800000000000004</v>
      </c>
      <c r="L48" s="22">
        <f t="shared" si="7"/>
        <v>36.799999999999997</v>
      </c>
      <c r="M48" s="22">
        <f t="shared" si="7"/>
        <v>37.599999999999994</v>
      </c>
      <c r="N48" s="22">
        <f t="shared" si="7"/>
        <v>35.599999999999994</v>
      </c>
      <c r="O48" s="22">
        <f t="shared" si="7"/>
        <v>33.6</v>
      </c>
      <c r="P48" s="22">
        <f t="shared" si="7"/>
        <v>38</v>
      </c>
      <c r="Q48" s="22">
        <f t="shared" si="7"/>
        <v>38</v>
      </c>
      <c r="R48" s="22">
        <f t="shared" si="7"/>
        <v>36</v>
      </c>
      <c r="S48" s="22">
        <f t="shared" si="7"/>
        <v>8</v>
      </c>
      <c r="T48" s="30" t="s">
        <v>69</v>
      </c>
      <c r="U48" s="24">
        <f>Y18</f>
        <v>324</v>
      </c>
    </row>
    <row r="49" spans="9:21" ht="15" thickBot="1" x14ac:dyDescent="0.4">
      <c r="I49" s="26" t="s">
        <v>75</v>
      </c>
      <c r="J49" s="23">
        <v>40</v>
      </c>
      <c r="K49" s="23">
        <v>40</v>
      </c>
      <c r="L49" s="23">
        <v>40</v>
      </c>
      <c r="M49" s="23">
        <v>40</v>
      </c>
      <c r="N49" s="23">
        <v>40</v>
      </c>
      <c r="O49" s="23">
        <v>40</v>
      </c>
      <c r="P49" s="23">
        <v>40</v>
      </c>
      <c r="Q49" s="23">
        <v>40</v>
      </c>
      <c r="R49" s="23">
        <v>40</v>
      </c>
      <c r="S49" s="23">
        <v>40</v>
      </c>
      <c r="T49" s="30" t="s">
        <v>70</v>
      </c>
      <c r="U49" s="25">
        <f>U48-U47</f>
        <v>-13.200000000000159</v>
      </c>
    </row>
    <row r="50" spans="9:21" ht="15" thickBot="1" x14ac:dyDescent="0.4">
      <c r="I50" s="26" t="s">
        <v>76</v>
      </c>
      <c r="J50" s="27">
        <f>J48/J49</f>
        <v>0.91999999999999993</v>
      </c>
      <c r="K50" s="28">
        <f t="shared" ref="K50:S50" si="8">K48/K49</f>
        <v>0.92000000000000015</v>
      </c>
      <c r="L50" s="28">
        <f t="shared" si="8"/>
        <v>0.91999999999999993</v>
      </c>
      <c r="M50" s="28">
        <f t="shared" si="8"/>
        <v>0.93999999999999984</v>
      </c>
      <c r="N50" s="28">
        <f t="shared" si="8"/>
        <v>0.8899999999999999</v>
      </c>
      <c r="O50" s="28">
        <f t="shared" si="8"/>
        <v>0.84000000000000008</v>
      </c>
      <c r="P50" s="28">
        <f t="shared" si="8"/>
        <v>0.95</v>
      </c>
      <c r="Q50" s="28">
        <f t="shared" si="8"/>
        <v>0.95</v>
      </c>
      <c r="R50" s="28">
        <f t="shared" si="8"/>
        <v>0.9</v>
      </c>
      <c r="S50" s="28">
        <f t="shared" si="8"/>
        <v>0.2</v>
      </c>
    </row>
  </sheetData>
  <conditionalFormatting sqref="B1:B21 B47:B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{318CE815-15BC-4ACD-9DDF-BB33034EC82F}</x14:id>
        </ext>
      </extLst>
    </cfRule>
  </conditionalFormatting>
  <conditionalFormatting sqref="E1:E21 E47:E1048576">
    <cfRule type="cellIs" dxfId="3" priority="5" operator="equal">
      <formula>"Yes"</formula>
    </cfRule>
  </conditionalFormatting>
  <conditionalFormatting sqref="G1:G21 G47:G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{957310B6-AF9B-4C85-AA0A-15A9693AE62F}</x14:id>
        </ext>
      </extLst>
    </cfRule>
  </conditionalFormatting>
  <conditionalFormatting sqref="B22:B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{F0B065E4-7766-4DD9-AEA1-278AE359466D}</x14:id>
        </ext>
      </extLst>
    </cfRule>
  </conditionalFormatting>
  <conditionalFormatting sqref="E22:E46">
    <cfRule type="cellIs" dxfId="2" priority="2" operator="equal">
      <formula>"Yes"</formula>
    </cfRule>
  </conditionalFormatting>
  <conditionalFormatting sqref="G22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{0ED6B086-9578-4CB5-961F-3508888DEAEF}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8CE815-15BC-4ACD-9DDF-BB33034EC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B1:B21 B47:B1048576</xm:sqref>
        </x14:conditionalFormatting>
        <x14:conditionalFormatting xmlns:xm="http://schemas.microsoft.com/office/excel/2006/main">
          <x14:cfRule type="dataBar" id="{957310B6-AF9B-4C85-AA0A-15A9693AE6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G1:G21 G47:G1048576</xm:sqref>
        </x14:conditionalFormatting>
        <x14:conditionalFormatting xmlns:xm="http://schemas.microsoft.com/office/excel/2006/main">
          <x14:cfRule type="dataBar" id="{F0B065E4-7766-4DD9-AEA1-278AE3594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B22:B46</xm:sqref>
        </x14:conditionalFormatting>
        <x14:conditionalFormatting xmlns:xm="http://schemas.microsoft.com/office/excel/2006/main">
          <x14:cfRule type="dataBar" id="{0ED6B086-9578-4CB5-961F-3508888DEA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G22:G46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C2" sqref="C2"/>
    </sheetView>
  </sheetViews>
  <sheetFormatPr defaultRowHeight="14.5" x14ac:dyDescent="0.35"/>
  <cols>
    <col min="2" max="3" width="9.7265625" bestFit="1" customWidth="1"/>
    <col min="6" max="13" width="9.26953125" bestFit="1" customWidth="1"/>
    <col min="14" max="34" width="9.7265625" bestFit="1" customWidth="1"/>
  </cols>
  <sheetData>
    <row r="1" spans="1:34" x14ac:dyDescent="0.35">
      <c r="A1" t="s">
        <v>84</v>
      </c>
      <c r="B1" t="s">
        <v>37</v>
      </c>
      <c r="C1" t="s">
        <v>85</v>
      </c>
      <c r="D1" t="s">
        <v>38</v>
      </c>
      <c r="E1" s="41">
        <f>B2</f>
        <v>42736</v>
      </c>
      <c r="F1" s="41">
        <f>E1+1</f>
        <v>42737</v>
      </c>
      <c r="G1" s="41">
        <f t="shared" ref="G1:AH1" si="0">F1+1</f>
        <v>42738</v>
      </c>
      <c r="H1" s="41">
        <f t="shared" si="0"/>
        <v>42739</v>
      </c>
      <c r="I1" s="41">
        <f t="shared" si="0"/>
        <v>42740</v>
      </c>
      <c r="J1" s="41">
        <f t="shared" si="0"/>
        <v>42741</v>
      </c>
      <c r="K1" s="41">
        <f t="shared" si="0"/>
        <v>42742</v>
      </c>
      <c r="L1" s="41">
        <f t="shared" si="0"/>
        <v>42743</v>
      </c>
      <c r="M1" s="41">
        <f t="shared" si="0"/>
        <v>42744</v>
      </c>
      <c r="N1" s="41">
        <f t="shared" si="0"/>
        <v>42745</v>
      </c>
      <c r="O1" s="41">
        <f t="shared" si="0"/>
        <v>42746</v>
      </c>
      <c r="P1" s="41">
        <f t="shared" si="0"/>
        <v>42747</v>
      </c>
      <c r="Q1" s="41">
        <f t="shared" si="0"/>
        <v>42748</v>
      </c>
      <c r="R1" s="41">
        <f t="shared" si="0"/>
        <v>42749</v>
      </c>
      <c r="S1" s="41">
        <f t="shared" si="0"/>
        <v>42750</v>
      </c>
      <c r="T1" s="41">
        <f t="shared" si="0"/>
        <v>42751</v>
      </c>
      <c r="U1" s="41">
        <f t="shared" si="0"/>
        <v>42752</v>
      </c>
      <c r="V1" s="41">
        <f t="shared" si="0"/>
        <v>42753</v>
      </c>
      <c r="W1" s="41">
        <f t="shared" si="0"/>
        <v>42754</v>
      </c>
      <c r="X1" s="41">
        <f t="shared" si="0"/>
        <v>42755</v>
      </c>
      <c r="Y1" s="41">
        <f t="shared" si="0"/>
        <v>42756</v>
      </c>
      <c r="Z1" s="41">
        <f t="shared" si="0"/>
        <v>42757</v>
      </c>
      <c r="AA1" s="41">
        <f t="shared" si="0"/>
        <v>42758</v>
      </c>
      <c r="AB1" s="41">
        <f t="shared" si="0"/>
        <v>42759</v>
      </c>
      <c r="AC1" s="41">
        <f t="shared" si="0"/>
        <v>42760</v>
      </c>
      <c r="AD1" s="41">
        <f t="shared" si="0"/>
        <v>42761</v>
      </c>
      <c r="AE1" s="41">
        <f t="shared" si="0"/>
        <v>42762</v>
      </c>
      <c r="AF1" s="41">
        <f t="shared" si="0"/>
        <v>42763</v>
      </c>
      <c r="AG1" s="41">
        <f t="shared" si="0"/>
        <v>42764</v>
      </c>
      <c r="AH1" s="41">
        <f t="shared" si="0"/>
        <v>42765</v>
      </c>
    </row>
    <row r="2" spans="1:34" x14ac:dyDescent="0.35">
      <c r="B2" s="41">
        <v>42736</v>
      </c>
      <c r="C2" s="41">
        <v>42737</v>
      </c>
      <c r="D2">
        <f>C2-B2</f>
        <v>1</v>
      </c>
    </row>
    <row r="3" spans="1:34" x14ac:dyDescent="0.35">
      <c r="B3" s="41">
        <v>42737</v>
      </c>
      <c r="C3" s="41">
        <v>42747</v>
      </c>
      <c r="D3">
        <f t="shared" ref="D3:D16" si="1">C3-B3</f>
        <v>10</v>
      </c>
    </row>
    <row r="4" spans="1:34" x14ac:dyDescent="0.35">
      <c r="B4" s="41">
        <v>42738</v>
      </c>
      <c r="C4" s="41">
        <v>42756</v>
      </c>
      <c r="D4">
        <f t="shared" si="1"/>
        <v>18</v>
      </c>
    </row>
    <row r="5" spans="1:34" x14ac:dyDescent="0.35">
      <c r="B5" s="41">
        <v>42739</v>
      </c>
      <c r="C5" s="41">
        <v>42757</v>
      </c>
      <c r="D5">
        <f t="shared" si="1"/>
        <v>18</v>
      </c>
    </row>
    <row r="6" spans="1:34" x14ac:dyDescent="0.35">
      <c r="B6" s="41">
        <v>42740</v>
      </c>
      <c r="C6" s="41">
        <v>42758</v>
      </c>
      <c r="D6">
        <f t="shared" si="1"/>
        <v>18</v>
      </c>
    </row>
    <row r="7" spans="1:34" x14ac:dyDescent="0.35">
      <c r="B7" s="41">
        <v>42741</v>
      </c>
      <c r="C7" s="41">
        <v>42759</v>
      </c>
      <c r="D7">
        <f t="shared" si="1"/>
        <v>18</v>
      </c>
    </row>
    <row r="8" spans="1:34" x14ac:dyDescent="0.35">
      <c r="B8" s="41">
        <v>42742</v>
      </c>
      <c r="C8" s="41">
        <v>42760</v>
      </c>
      <c r="D8">
        <f t="shared" si="1"/>
        <v>18</v>
      </c>
    </row>
    <row r="9" spans="1:34" x14ac:dyDescent="0.35">
      <c r="B9" s="41">
        <v>42743</v>
      </c>
      <c r="C9" s="41">
        <v>42761</v>
      </c>
      <c r="D9">
        <f t="shared" si="1"/>
        <v>18</v>
      </c>
    </row>
    <row r="10" spans="1:34" x14ac:dyDescent="0.35">
      <c r="B10" s="41">
        <v>42744</v>
      </c>
      <c r="C10" s="41">
        <v>42762</v>
      </c>
      <c r="D10">
        <f t="shared" si="1"/>
        <v>18</v>
      </c>
    </row>
    <row r="11" spans="1:34" x14ac:dyDescent="0.35">
      <c r="B11" s="41">
        <v>42745</v>
      </c>
      <c r="C11" s="41">
        <v>42763</v>
      </c>
      <c r="D11">
        <f t="shared" si="1"/>
        <v>18</v>
      </c>
    </row>
    <row r="12" spans="1:34" x14ac:dyDescent="0.35">
      <c r="B12" s="41">
        <v>42746</v>
      </c>
      <c r="C12" s="41">
        <v>42764</v>
      </c>
      <c r="D12">
        <f t="shared" si="1"/>
        <v>18</v>
      </c>
    </row>
    <row r="13" spans="1:34" x14ac:dyDescent="0.35">
      <c r="B13" s="41">
        <v>42747</v>
      </c>
      <c r="C13" s="41">
        <v>42765</v>
      </c>
      <c r="D13">
        <f t="shared" si="1"/>
        <v>18</v>
      </c>
    </row>
    <row r="14" spans="1:34" x14ac:dyDescent="0.35">
      <c r="B14" s="41">
        <v>42748</v>
      </c>
      <c r="C14" s="41">
        <v>42766</v>
      </c>
      <c r="D14">
        <f t="shared" si="1"/>
        <v>18</v>
      </c>
    </row>
    <row r="15" spans="1:34" x14ac:dyDescent="0.35">
      <c r="B15" s="41">
        <v>42749</v>
      </c>
      <c r="C15" s="41">
        <v>42767</v>
      </c>
      <c r="D15">
        <f t="shared" si="1"/>
        <v>18</v>
      </c>
    </row>
    <row r="16" spans="1:34" x14ac:dyDescent="0.35">
      <c r="B16" s="41">
        <v>42750</v>
      </c>
      <c r="C16" s="41">
        <v>42768</v>
      </c>
      <c r="D16">
        <f t="shared" si="1"/>
        <v>18</v>
      </c>
    </row>
    <row r="17" spans="2:3" x14ac:dyDescent="0.35">
      <c r="B17" s="41">
        <v>42751</v>
      </c>
      <c r="C17" s="41">
        <v>42769</v>
      </c>
    </row>
  </sheetData>
  <conditionalFormatting sqref="E2:AB11">
    <cfRule type="expression" dxfId="1" priority="1">
      <formula>AND(E$1&gt;=$B2, E$1&lt;=$C2)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Actual</vt:lpstr>
      <vt:lpstr>Timeline</vt:lpstr>
      <vt:lpstr>Prioritization</vt:lpstr>
      <vt:lpstr>Example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Marcellus</dc:creator>
  <cp:lastModifiedBy>John Marcellus</cp:lastModifiedBy>
  <cp:lastPrinted>2017-08-18T16:40:56Z</cp:lastPrinted>
  <dcterms:created xsi:type="dcterms:W3CDTF">2017-07-25T13:55:14Z</dcterms:created>
  <dcterms:modified xsi:type="dcterms:W3CDTF">2017-09-01T14:59:19Z</dcterms:modified>
</cp:coreProperties>
</file>