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좌표" sheetId="1" r:id="rId4"/>
    <sheet state="visible" name="Copy of 좌표" sheetId="2" r:id="rId5"/>
    <sheet state="visible" name="좌표 (논문용)" sheetId="3" r:id="rId6"/>
    <sheet state="visible" name="방형구" sheetId="4" r:id="rId7"/>
    <sheet state="visible" name="그래프" sheetId="5" r:id="rId8"/>
    <sheet state="visible" name="Pivot Table 1" sheetId="6" r:id="rId9"/>
    <sheet state="visible" name="Detail1" sheetId="7" r:id="rId10"/>
  </sheets>
  <definedNames/>
  <calcPr/>
  <pivotCaches>
    <pivotCache cacheId="0" r:id="rId11"/>
  </pivotCaches>
</workbook>
</file>

<file path=xl/sharedStrings.xml><?xml version="1.0" encoding="utf-8"?>
<sst xmlns="http://schemas.openxmlformats.org/spreadsheetml/2006/main" count="616" uniqueCount="145">
  <si>
    <t>격자번호</t>
  </si>
  <si>
    <t>가시박 함량</t>
  </si>
  <si>
    <t>분류</t>
  </si>
  <si>
    <t>위치</t>
  </si>
  <si>
    <t>방형구 조사 여부</t>
  </si>
  <si>
    <t>하천 (임진강)</t>
  </si>
  <si>
    <t>37°54'20.19"N 126°44'32.22"E</t>
  </si>
  <si>
    <t>37°54'21.49"N 126°44'32.24"E</t>
  </si>
  <si>
    <t>37°54'19.93"N 126°44'30.26"E</t>
  </si>
  <si>
    <t>37°54'22.90"N 126°44'36.43"E</t>
  </si>
  <si>
    <t>37°54'21.98"N 126°44'35.97"E</t>
  </si>
  <si>
    <t>37°54'21.53"N 126°44'34.31"E</t>
  </si>
  <si>
    <t>37°54'20.60"N 126°44'33.43"E</t>
  </si>
  <si>
    <t>37°54'24.41"N 126°44'39.75"E</t>
  </si>
  <si>
    <t>37°54'23.89"N 126°44'39.59"E</t>
  </si>
  <si>
    <t>37°54'23.26"N 126°44'38.38"E</t>
  </si>
  <si>
    <t>하천</t>
  </si>
  <si>
    <t>37°54'24.29"N 126°44'39.04"E</t>
  </si>
  <si>
    <t>37°54'26.43"N 126°44'42.42"E</t>
  </si>
  <si>
    <t>37°54'25.17"N 126°44'42.36"E</t>
  </si>
  <si>
    <t>37°54'23.13"N 126°44'28.10"E</t>
  </si>
  <si>
    <t>O</t>
  </si>
  <si>
    <t>산 가장자리</t>
  </si>
  <si>
    <t>37°56'14.00"N 126°49'28.78"E</t>
  </si>
  <si>
    <t>평지</t>
  </si>
  <si>
    <t>37°56'12.46"N 126°49'28.75"E</t>
  </si>
  <si>
    <t xml:space="preserve"> 37°56'10.82"N 126°49'26.78"E</t>
  </si>
  <si>
    <t xml:space="preserve"> 37°56'13.94"N 126°49'30.90"E</t>
  </si>
  <si>
    <t>37°56'31.93"N 126°49'34.87"E</t>
  </si>
  <si>
    <t>37°56'28.67"N 126°49'32.74"E</t>
  </si>
  <si>
    <t>37°56'14.08"N 126°49'32.87"E</t>
  </si>
  <si>
    <t>37°56'14.05"N 126°49'39.02"E</t>
  </si>
  <si>
    <t>37°56'12.47"N 126°49'38.92"E</t>
  </si>
  <si>
    <t xml:space="preserve"> 37°56'14.06"N 126°49'37.01"E</t>
  </si>
  <si>
    <t xml:space="preserve"> 37°56'15.74"N 126°49'36.95"E</t>
  </si>
  <si>
    <t>37°56'10.75"N 126°49'12.41"E</t>
  </si>
  <si>
    <t xml:space="preserve"> 37°56'10.84"N 126°49'16.50"E</t>
  </si>
  <si>
    <t xml:space="preserve"> 37°56'10.79"N 126°49'14.43"E</t>
  </si>
  <si>
    <t xml:space="preserve"> 37°56'10.90"N 126°49'21.04"E</t>
  </si>
  <si>
    <t>_x0008_O</t>
  </si>
  <si>
    <t>37°56'10.95"N 126°49'21.06"E</t>
  </si>
  <si>
    <t xml:space="preserve"> 37°56'10.49"N 126°49'18.30"E</t>
  </si>
  <si>
    <t>37°56'7.59"N 126°49'24.70"E</t>
  </si>
  <si>
    <t>37°56'10.70"N 126°49'24.68"E</t>
  </si>
  <si>
    <t>37°56'9.50"N 126°49'24.50"E</t>
  </si>
  <si>
    <t>37°56'20.59"N 126°49'22.57"E</t>
  </si>
  <si>
    <t>37°56'10"N 126°49'22"E</t>
  </si>
  <si>
    <t>37°56'09"N 126°49'22"E</t>
  </si>
  <si>
    <t>37°56'07"N 126°49'22"E</t>
  </si>
  <si>
    <t>37°54'30.35"N 126°45'0.85"E</t>
  </si>
  <si>
    <t>37°56'31.79"N 126°49'2.10"E</t>
  </si>
  <si>
    <t xml:space="preserve"> 37°56'31.42"N 126°49'6.16"E</t>
  </si>
  <si>
    <t>37°57'20"N 126°47'07"E</t>
  </si>
  <si>
    <t>37°55'16"N 126°45'06"E</t>
  </si>
  <si>
    <t>37°54'29"N 126°44'46"E</t>
  </si>
  <si>
    <t>37°54'27.70"N 126°44'46.25"E</t>
  </si>
  <si>
    <t>37°54'26.75"N 126°44'46.41"E</t>
  </si>
  <si>
    <t>37°54'26.40"N 126°44'44.76"E</t>
  </si>
  <si>
    <t>37°54'29"N 126°44'44"E</t>
  </si>
  <si>
    <t>37°54'28.05"N 126°44'44.51"E</t>
  </si>
  <si>
    <t>37°54'29.64"N 126°44'50.73"E</t>
  </si>
  <si>
    <t>37°54'31"N 126°44'50"E</t>
  </si>
  <si>
    <t>37°54'28.00"N 126°44'48.68"E</t>
  </si>
  <si>
    <t>37°54'27.14"N 126°44'47.80"E</t>
  </si>
  <si>
    <t>37°54'31"N 126°44'54"E</t>
  </si>
  <si>
    <t>37°54'29"N 126°44'54"E</t>
  </si>
  <si>
    <t>37°56'33.55"N 126°48'51.36"E</t>
  </si>
  <si>
    <t>37°56'31"N 126°48'51"E</t>
  </si>
  <si>
    <t>37°56'28"N 126°48'49"E</t>
  </si>
  <si>
    <t>37°54'29"N 126°44'58"E</t>
  </si>
  <si>
    <t>37°56'39.46"N 126°48'56.09"E</t>
  </si>
  <si>
    <t>37°56'37.80"N 126°48'55.52"E</t>
  </si>
  <si>
    <t>_x0008_</t>
  </si>
  <si>
    <t>37°56'38"N 126°48'54"E</t>
  </si>
  <si>
    <t>37°54'31.30"N 126°44'56.77"E</t>
  </si>
  <si>
    <t>37°54'29"N 126°44'56"E</t>
  </si>
  <si>
    <t>3594 (산 가장자리)</t>
  </si>
  <si>
    <t>2608 (산 가장자리) 4-2</t>
  </si>
  <si>
    <t>1770 (산 가장자리)</t>
  </si>
  <si>
    <t>날짜</t>
  </si>
  <si>
    <t>2024.8.11</t>
  </si>
  <si>
    <t>2024.8.15</t>
  </si>
  <si>
    <t>_x0008_식물</t>
  </si>
  <si>
    <t>피도</t>
  </si>
  <si>
    <t>Pi</t>
  </si>
  <si>
    <t>ln(Pi)</t>
  </si>
  <si>
    <t>Pi * ln(Pi)</t>
  </si>
  <si>
    <t>가시박</t>
  </si>
  <si>
    <t xml:space="preserve">_x0008_가시박 </t>
  </si>
  <si>
    <t>환삼덩굴</t>
  </si>
  <si>
    <t>신나무 (밑)</t>
  </si>
  <si>
    <t>붉은서나물</t>
  </si>
  <si>
    <t>쇠별꽃</t>
  </si>
  <si>
    <t>여뀌</t>
  </si>
  <si>
    <t>청가시덩굴</t>
  </si>
  <si>
    <t>_x0008_쇠뜨기</t>
  </si>
  <si>
    <t>새콩</t>
  </si>
  <si>
    <t>애기똥풀</t>
  </si>
  <si>
    <t>단풍잎돼지풀</t>
  </si>
  <si>
    <t>노박덩굴</t>
  </si>
  <si>
    <t>물봉선</t>
  </si>
  <si>
    <t>사위질빵</t>
  </si>
  <si>
    <t xml:space="preserve">총합: </t>
  </si>
  <si>
    <t>Shannon Index:</t>
  </si>
  <si>
    <t>총합:</t>
  </si>
  <si>
    <t>4171 (하천)</t>
  </si>
  <si>
    <t>4603 (하천)</t>
  </si>
  <si>
    <t>3583 (하천)</t>
  </si>
  <si>
    <t>_x0008_가시박</t>
  </si>
  <si>
    <t>좀돌팥</t>
  </si>
  <si>
    <t>돌피</t>
  </si>
  <si>
    <t>족제비싸리</t>
  </si>
  <si>
    <t>칡</t>
  </si>
  <si>
    <t>새모래덩굴</t>
  </si>
  <si>
    <t>개망초</t>
  </si>
  <si>
    <t xml:space="preserve">_x001f_마</t>
  </si>
  <si>
    <t>쇠뜨기</t>
  </si>
  <si>
    <t>달뿌리풀</t>
  </si>
  <si>
    <t>닭의장풀</t>
  </si>
  <si>
    <t>인동덩굴</t>
  </si>
  <si>
    <t>757 (평지)</t>
  </si>
  <si>
    <t>4503 (평지)</t>
  </si>
  <si>
    <t>2466 (평지)</t>
  </si>
  <si>
    <t>쉽싸리</t>
  </si>
  <si>
    <t>가는잎쐐기풀</t>
  </si>
  <si>
    <t>귀룽나무</t>
  </si>
  <si>
    <t>아까시나무</t>
  </si>
  <si>
    <t xml:space="preserve">개머루 </t>
  </si>
  <si>
    <t>긴병꽃풀</t>
  </si>
  <si>
    <t xml:space="preserve">산가장자리: </t>
  </si>
  <si>
    <t>평균:</t>
  </si>
  <si>
    <t xml:space="preserve">_x0008_하천: </t>
  </si>
  <si>
    <t>평지:</t>
  </si>
  <si>
    <t xml:space="preserve">Why </t>
  </si>
  <si>
    <t>tf</t>
  </si>
  <si>
    <t xml:space="preserve">u </t>
  </si>
  <si>
    <t>down</t>
  </si>
  <si>
    <t>here</t>
  </si>
  <si>
    <t xml:space="preserve">BRUH </t>
  </si>
  <si>
    <t>장소</t>
  </si>
  <si>
    <t>H'</t>
  </si>
  <si>
    <t>가시박%</t>
  </si>
  <si>
    <t>산가장자리</t>
  </si>
  <si>
    <t>AVERAGE of H'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</si>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</sst>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b/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</fills>
  <borders count="7">
    <border/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right" vertical="bottom"/>
    </xf>
    <xf borderId="0" fillId="0" fontId="2" numFmtId="10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2" fontId="2" numFmtId="0" xfId="0" applyAlignment="1" applyFill="1" applyFont="1">
      <alignment horizontal="right" vertical="bottom"/>
    </xf>
    <xf borderId="0" fillId="2" fontId="2" numFmtId="10" xfId="0" applyAlignment="1" applyFont="1" applyNumberFormat="1">
      <alignment horizontal="right"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0" fontId="2" numFmtId="10" xfId="0" applyAlignment="1" applyFont="1" applyNumberFormat="1">
      <alignment horizontal="right" readingOrder="0" vertical="bottom"/>
    </xf>
    <xf borderId="0" fillId="0" fontId="2" numFmtId="4" xfId="0" applyAlignment="1" applyFont="1" applyNumberFormat="1">
      <alignment horizontal="right" vertical="bottom"/>
    </xf>
    <xf borderId="0" fillId="2" fontId="2" numFmtId="4" xfId="0" applyAlignment="1" applyFont="1" applyNumberFormat="1">
      <alignment horizontal="right" vertical="bottom"/>
    </xf>
    <xf borderId="0" fillId="0" fontId="2" numFmtId="4" xfId="0" applyAlignment="1" applyFont="1" applyNumberFormat="1">
      <alignment horizontal="right" readingOrder="0" vertical="bottom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3" fontId="2" numFmtId="0" xfId="0" applyAlignment="1" applyFont="1">
      <alignment horizontal="right" vertical="bottom"/>
    </xf>
    <xf borderId="0" fillId="3" fontId="2" numFmtId="10" xfId="0" applyAlignment="1" applyFont="1" applyNumberFormat="1">
      <alignment horizontal="right" vertical="bottom"/>
    </xf>
    <xf borderId="0" fillId="3" fontId="2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0" fillId="3" fontId="2" numFmtId="10" xfId="0" applyAlignment="1" applyFont="1" applyNumberFormat="1">
      <alignment horizontal="right" readingOrder="0" vertical="bottom"/>
    </xf>
    <xf borderId="0" fillId="0" fontId="3" numFmtId="0" xfId="0" applyAlignment="1" applyFont="1">
      <alignment readingOrder="0"/>
    </xf>
    <xf borderId="0" fillId="4" fontId="2" numFmtId="0" xfId="0" applyAlignment="1" applyFill="1" applyFont="1">
      <alignment vertical="bottom"/>
    </xf>
    <xf borderId="0" fillId="0" fontId="2" numFmtId="10" xfId="0" applyAlignment="1" applyFont="1" applyNumberFormat="1">
      <alignment vertical="bottom"/>
    </xf>
    <xf borderId="0" fillId="5" fontId="2" numFmtId="0" xfId="0" applyAlignment="1" applyFill="1" applyFont="1">
      <alignment vertical="bottom"/>
    </xf>
    <xf borderId="0" fillId="5" fontId="2" numFmtId="0" xfId="0" applyAlignment="1" applyFont="1">
      <alignment readingOrder="0" vertical="bottom"/>
    </xf>
    <xf borderId="0" fillId="5" fontId="3" numFmtId="0" xfId="0" applyAlignment="1" applyFont="1">
      <alignment readingOrder="0"/>
    </xf>
    <xf borderId="0" fillId="6" fontId="2" numFmtId="0" xfId="0" applyAlignment="1" applyFill="1" applyFont="1">
      <alignment horizontal="center" shrinkToFit="0" vertical="bottom" wrapText="1"/>
    </xf>
    <xf borderId="0" fillId="6" fontId="2" numFmtId="0" xfId="0" applyAlignment="1" applyFont="1">
      <alignment horizontal="center" readingOrder="0" shrinkToFit="0" vertical="bottom" wrapText="1"/>
    </xf>
    <xf borderId="0" fillId="6" fontId="2" numFmtId="0" xfId="0" applyAlignment="1" applyFont="1">
      <alignment readingOrder="0" vertical="bottom"/>
    </xf>
    <xf borderId="0" fillId="6" fontId="3" numFmtId="0" xfId="0" applyFont="1"/>
    <xf borderId="0" fillId="6" fontId="2" numFmtId="0" xfId="0" applyAlignment="1" applyFont="1">
      <alignment vertical="bottom"/>
    </xf>
    <xf borderId="0" fillId="0" fontId="2" numFmtId="0" xfId="0" applyAlignment="1" applyFont="1">
      <alignment horizontal="center" readingOrder="0" vertical="bottom"/>
    </xf>
    <xf borderId="0" fillId="6" fontId="2" numFmtId="0" xfId="0" applyAlignment="1" applyFont="1">
      <alignment horizontal="center" vertical="bottom"/>
    </xf>
    <xf borderId="0" fillId="0" fontId="2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3" numFmtId="0" xfId="0" applyFont="1"/>
    <xf borderId="0" fillId="7" fontId="2" numFmtId="0" xfId="0" applyAlignment="1" applyFill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9" xfId="0" applyAlignment="1" applyFont="1" applyNumberFormat="1">
      <alignment readingOrder="0" vertical="bottom"/>
    </xf>
    <xf borderId="0" fillId="6" fontId="2" numFmtId="9" xfId="0" applyAlignment="1" applyFont="1" applyNumberFormat="1">
      <alignment vertical="bottom"/>
    </xf>
    <xf borderId="0" fillId="6" fontId="2" numFmtId="0" xfId="0" applyAlignment="1" applyFont="1">
      <alignment horizontal="center" readingOrder="0" vertical="bottom"/>
    </xf>
    <xf borderId="0" fillId="8" fontId="2" numFmtId="0" xfId="0" applyAlignment="1" applyFill="1" applyFont="1">
      <alignment readingOrder="0" vertical="bottom"/>
    </xf>
    <xf borderId="0" fillId="8" fontId="2" numFmtId="0" xfId="0" applyAlignment="1" applyFont="1">
      <alignment vertical="bottom"/>
    </xf>
    <xf borderId="0" fillId="8" fontId="3" numFmtId="0" xfId="0" applyFont="1"/>
    <xf borderId="0" fillId="0" fontId="4" numFmtId="0" xfId="0" applyAlignment="1" applyFont="1">
      <alignment horizontal="left" readingOrder="0"/>
    </xf>
    <xf borderId="0" fillId="6" fontId="2" numFmtId="0" xfId="0" applyAlignment="1" applyFont="1">
      <alignment horizontal="right" vertical="bottom"/>
    </xf>
    <xf borderId="0" fillId="7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left" readingOrder="0" vertical="bottom"/>
    </xf>
    <xf borderId="0" fillId="6" fontId="3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6" fontId="2" numFmtId="9" xfId="0" applyAlignment="1" applyFont="1" applyNumberFormat="1">
      <alignment horizontal="center" vertical="bottom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right" readingOrder="0"/>
    </xf>
    <xf borderId="0" fillId="0" fontId="2" numFmtId="0" xfId="0" applyAlignment="1" applyFont="1">
      <alignment horizontal="right" vertical="bottom"/>
    </xf>
    <xf borderId="0" fillId="7" fontId="3" numFmtId="0" xfId="0" applyAlignment="1" applyFont="1">
      <alignment readingOrder="0"/>
    </xf>
    <xf borderId="1" fillId="0" fontId="5" numFmtId="0" xfId="0" applyAlignment="1" applyBorder="1" applyFont="1">
      <alignment horizontal="center" readingOrder="0"/>
    </xf>
    <xf borderId="2" fillId="0" fontId="5" numFmtId="0" xfId="0" applyAlignment="1" applyBorder="1" applyFont="1">
      <alignment horizontal="center" readingOrder="0"/>
    </xf>
    <xf borderId="3" fillId="0" fontId="5" numFmtId="0" xfId="0" applyAlignment="1" applyBorder="1" applyFont="1">
      <alignment horizontal="center" readingOrder="0"/>
    </xf>
    <xf borderId="4" fillId="0" fontId="3" numFmtId="0" xfId="0" applyAlignment="1" applyBorder="1" applyFont="1">
      <alignment readingOrder="0"/>
    </xf>
    <xf borderId="5" fillId="0" fontId="3" numFmtId="0" xfId="0" applyAlignment="1" applyBorder="1" applyFont="1">
      <alignment readingOrder="0"/>
    </xf>
    <xf borderId="6" fillId="0" fontId="3" numFmtId="0" xfId="0" applyAlignment="1" applyBorder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3" pivot="0" name="Detail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H' vs 장소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'Pivot Table 1'!$A$2:$A$4</c:f>
            </c:strRef>
          </c:cat>
          <c:val>
            <c:numRef>
              <c:f>'Pivot Table 1'!$B$2:$B$4</c:f>
              <c:numCache/>
            </c:numRef>
          </c:val>
        </c:ser>
        <c:axId val="1535804027"/>
        <c:axId val="1377530862"/>
      </c:bar3DChart>
      <c:catAx>
        <c:axId val="15358040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장소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7530862"/>
      </c:catAx>
      <c:valAx>
        <c:axId val="13775308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H'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58040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123825</xdr:colOff>
      <xdr:row>0</xdr:row>
      <xdr:rowOff>38100</xdr:rowOff>
    </xdr:from>
    <xdr:ext cx="5438775" cy="45815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10" sheet="그래프"/>
  </cacheSource>
  <cacheFields>
    <cacheField name="장소" numFmtId="0">
      <sharedItems>
        <s v="산가장자리"/>
        <s v="하천"/>
        <s v="평지"/>
      </sharedItems>
    </cacheField>
    <cacheField name="H'" numFmtId="0">
      <sharedItems containsSemiMixedTypes="0" containsString="0" containsNumber="1">
        <n v="0.8054138281"/>
        <n v="1.357319714"/>
        <n v="0.2797041726"/>
        <n v="1.126043207"/>
        <n v="1.11745343297834"/>
        <n v="1.6273788577562782"/>
        <n v="0.607133844585979"/>
        <n v="1.229034297"/>
        <n v="1.13899389"/>
      </sharedItems>
    </cacheField>
    <cacheField name="가시박%" numFmtId="0">
      <sharedItems containsSemiMixedTypes="0" containsString="0" containsNumber="1" containsInteger="1">
        <n v="90.0"/>
        <n v="100.0"/>
        <n v="50.0"/>
        <n v="85.0"/>
        <n v="30.0"/>
        <n v="8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5" firstHeaderRow="0" firstDataRow="1" firstDataCol="0"/>
  <pivotFields>
    <pivotField name="장소" axis="axisRow" compact="0" outline="0" multipleItemSelectionAllowed="1" showAll="0" sortType="ascending">
      <items>
        <item x="0"/>
        <item x="2"/>
        <item x="1"/>
        <item t="default"/>
      </items>
    </pivotField>
    <pivotField name="H'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가시박%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0"/>
  </rowFields>
  <dataFields>
    <dataField name="AVERAGE of H'" fld="1" subtotal="average" baseField="0"/>
  </dataFields>
</pivotTableDefinition>
</file>

<file path=xl/tables/table1.xml><?xml version="1.0" encoding="utf-8"?>
<table xmlns="http://schemas.openxmlformats.org/spreadsheetml/2006/main" ref="A1:C10" displayName="Table_1" name="Table_1" id="1">
  <tableColumns count="3">
    <tableColumn name="장소" id="1"/>
    <tableColumn name="H'" id="2"/>
    <tableColumn name="가시박%" id="3"/>
  </tableColumns>
  <tableStyleInfo name="Detail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1" t="s">
        <v>4</v>
      </c>
    </row>
    <row r="2">
      <c r="A2" s="3">
        <v>83.0</v>
      </c>
      <c r="B2" s="4">
        <v>0.01</v>
      </c>
      <c r="C2" s="5" t="s">
        <v>5</v>
      </c>
      <c r="D2" s="6" t="s">
        <v>6</v>
      </c>
      <c r="E2" s="5"/>
      <c r="F2" s="5"/>
      <c r="G2" s="5"/>
    </row>
    <row r="3">
      <c r="A3" s="3">
        <v>88.0</v>
      </c>
      <c r="B3" s="4">
        <v>0.01</v>
      </c>
      <c r="C3" s="5" t="s">
        <v>5</v>
      </c>
      <c r="D3" s="6" t="s">
        <v>7</v>
      </c>
      <c r="E3" s="5"/>
      <c r="F3" s="5"/>
      <c r="G3" s="5"/>
    </row>
    <row r="4">
      <c r="A4" s="3">
        <v>126.0</v>
      </c>
      <c r="B4" s="4">
        <v>0.01</v>
      </c>
      <c r="C4" s="5" t="s">
        <v>5</v>
      </c>
      <c r="D4" s="6" t="s">
        <v>8</v>
      </c>
      <c r="E4" s="5"/>
      <c r="F4" s="5"/>
      <c r="G4" s="5"/>
    </row>
    <row r="5">
      <c r="A5" s="3">
        <v>192.0</v>
      </c>
      <c r="B5" s="4">
        <v>0.01</v>
      </c>
      <c r="C5" s="5" t="s">
        <v>5</v>
      </c>
      <c r="D5" s="6" t="s">
        <v>9</v>
      </c>
      <c r="E5" s="5"/>
      <c r="F5" s="5"/>
      <c r="G5" s="5"/>
    </row>
    <row r="6">
      <c r="A6" s="3">
        <v>193.0</v>
      </c>
      <c r="B6" s="4">
        <v>0.01</v>
      </c>
      <c r="C6" s="5" t="s">
        <v>5</v>
      </c>
      <c r="D6" s="6" t="s">
        <v>10</v>
      </c>
      <c r="E6" s="5"/>
      <c r="F6" s="5"/>
      <c r="G6" s="5"/>
    </row>
    <row r="7">
      <c r="A7" s="3">
        <v>244.0</v>
      </c>
      <c r="B7" s="4">
        <v>0.01</v>
      </c>
      <c r="C7" s="5" t="s">
        <v>5</v>
      </c>
      <c r="D7" s="6" t="s">
        <v>11</v>
      </c>
      <c r="E7" s="5"/>
      <c r="F7" s="5"/>
      <c r="G7" s="5"/>
    </row>
    <row r="8">
      <c r="A8" s="3">
        <v>245.0</v>
      </c>
      <c r="B8" s="4">
        <v>0.01</v>
      </c>
      <c r="C8" s="5" t="s">
        <v>5</v>
      </c>
      <c r="D8" s="6" t="s">
        <v>12</v>
      </c>
      <c r="E8" s="5"/>
      <c r="F8" s="5"/>
      <c r="G8" s="5"/>
    </row>
    <row r="9">
      <c r="A9" s="3">
        <v>313.0</v>
      </c>
      <c r="B9" s="4">
        <v>0.01</v>
      </c>
      <c r="C9" s="5" t="s">
        <v>5</v>
      </c>
      <c r="D9" s="6" t="s">
        <v>13</v>
      </c>
      <c r="E9" s="5"/>
      <c r="F9" s="5"/>
      <c r="G9" s="5"/>
    </row>
    <row r="10">
      <c r="A10" s="3">
        <v>314.0</v>
      </c>
      <c r="B10" s="4">
        <v>0.01</v>
      </c>
      <c r="C10" s="5" t="s">
        <v>5</v>
      </c>
      <c r="D10" s="6" t="s">
        <v>14</v>
      </c>
      <c r="E10" s="5"/>
      <c r="F10" s="5"/>
      <c r="G10" s="5"/>
    </row>
    <row r="11">
      <c r="A11" s="3">
        <v>371.0</v>
      </c>
      <c r="B11" s="4">
        <v>0.01</v>
      </c>
      <c r="C11" s="5" t="s">
        <v>5</v>
      </c>
      <c r="D11" s="6" t="s">
        <v>15</v>
      </c>
      <c r="E11" s="5"/>
      <c r="F11" s="5"/>
      <c r="G11" s="5"/>
    </row>
    <row r="12">
      <c r="A12" s="3">
        <v>377.0</v>
      </c>
      <c r="B12" s="4">
        <v>0.01</v>
      </c>
      <c r="C12" s="5" t="s">
        <v>16</v>
      </c>
      <c r="D12" s="6" t="s">
        <v>17</v>
      </c>
      <c r="E12" s="5"/>
      <c r="F12" s="5"/>
      <c r="G12" s="5"/>
    </row>
    <row r="13">
      <c r="A13" s="3">
        <v>519.0</v>
      </c>
      <c r="B13" s="4">
        <v>0.01</v>
      </c>
      <c r="C13" s="5" t="s">
        <v>5</v>
      </c>
      <c r="D13" s="6" t="s">
        <v>18</v>
      </c>
      <c r="E13" s="5"/>
      <c r="F13" s="5"/>
      <c r="G13" s="5"/>
    </row>
    <row r="14">
      <c r="A14" s="3">
        <v>520.0</v>
      </c>
      <c r="B14" s="4">
        <v>0.01</v>
      </c>
      <c r="C14" s="5" t="s">
        <v>5</v>
      </c>
      <c r="D14" s="6" t="s">
        <v>19</v>
      </c>
      <c r="E14" s="5"/>
      <c r="F14" s="5"/>
      <c r="G14" s="5"/>
    </row>
    <row r="15">
      <c r="A15" s="7">
        <v>757.0</v>
      </c>
      <c r="B15" s="8">
        <v>0.001</v>
      </c>
      <c r="C15" s="9" t="s">
        <v>5</v>
      </c>
      <c r="D15" s="10" t="s">
        <v>20</v>
      </c>
      <c r="E15" s="9"/>
      <c r="F15" s="6" t="s">
        <v>21</v>
      </c>
      <c r="G15" s="5"/>
    </row>
    <row r="16">
      <c r="A16" s="3">
        <v>1112.0</v>
      </c>
      <c r="B16" s="4">
        <v>0.01</v>
      </c>
      <c r="C16" s="6" t="s">
        <v>22</v>
      </c>
      <c r="D16" s="6" t="s">
        <v>23</v>
      </c>
      <c r="E16" s="5"/>
      <c r="F16" s="5"/>
      <c r="G16" s="5"/>
    </row>
    <row r="17">
      <c r="A17" s="3">
        <v>1113.0</v>
      </c>
      <c r="B17" s="11">
        <v>0.04</v>
      </c>
      <c r="C17" s="6" t="s">
        <v>24</v>
      </c>
      <c r="D17" s="6" t="s">
        <v>25</v>
      </c>
      <c r="E17" s="5"/>
      <c r="F17" s="5"/>
      <c r="G17" s="5"/>
    </row>
    <row r="18">
      <c r="A18" s="3">
        <v>1258.0</v>
      </c>
      <c r="B18" s="11">
        <v>0.2</v>
      </c>
      <c r="C18" s="6" t="s">
        <v>22</v>
      </c>
      <c r="D18" s="6" t="s">
        <v>26</v>
      </c>
      <c r="E18" s="5"/>
      <c r="F18" s="5"/>
      <c r="G18" s="5"/>
    </row>
    <row r="19">
      <c r="A19" s="3">
        <v>1410.0</v>
      </c>
      <c r="B19" s="4">
        <v>0.2</v>
      </c>
      <c r="C19" s="6" t="s">
        <v>22</v>
      </c>
      <c r="D19" s="6" t="s">
        <v>27</v>
      </c>
      <c r="E19" s="5"/>
      <c r="F19" s="5"/>
      <c r="G19" s="5"/>
    </row>
    <row r="20">
      <c r="A20" s="3">
        <v>1547.0</v>
      </c>
      <c r="B20" s="4">
        <v>0.3</v>
      </c>
      <c r="C20" s="6" t="s">
        <v>22</v>
      </c>
      <c r="D20" s="6" t="s">
        <v>28</v>
      </c>
      <c r="E20" s="5"/>
      <c r="F20" s="5"/>
      <c r="G20" s="5"/>
    </row>
    <row r="21">
      <c r="A21" s="3">
        <v>1548.0</v>
      </c>
      <c r="B21" s="11">
        <v>0.03</v>
      </c>
      <c r="C21" s="6" t="s">
        <v>22</v>
      </c>
      <c r="D21" s="6" t="s">
        <v>29</v>
      </c>
      <c r="E21" s="5"/>
      <c r="F21" s="5"/>
      <c r="G21" s="5"/>
    </row>
    <row r="22">
      <c r="A22" s="3">
        <v>1643.0</v>
      </c>
      <c r="B22" s="4">
        <v>0.03</v>
      </c>
      <c r="C22" s="5" t="s">
        <v>22</v>
      </c>
      <c r="D22" s="6" t="s">
        <v>30</v>
      </c>
      <c r="E22" s="5"/>
      <c r="F22" s="5"/>
      <c r="G22" s="5"/>
    </row>
    <row r="23">
      <c r="A23" s="3">
        <v>1690.0</v>
      </c>
      <c r="B23" s="4">
        <v>0.35</v>
      </c>
      <c r="C23" s="5" t="s">
        <v>5</v>
      </c>
      <c r="D23" s="6" t="s">
        <v>31</v>
      </c>
      <c r="E23" s="5"/>
      <c r="F23" s="5"/>
      <c r="G23" s="5"/>
    </row>
    <row r="24">
      <c r="A24" s="3">
        <v>1691.0</v>
      </c>
      <c r="B24" s="4">
        <v>0.35</v>
      </c>
      <c r="C24" s="5" t="s">
        <v>5</v>
      </c>
      <c r="D24" s="6" t="s">
        <v>32</v>
      </c>
      <c r="E24" s="5"/>
      <c r="F24" s="5"/>
      <c r="G24" s="5"/>
    </row>
    <row r="25">
      <c r="A25" s="3">
        <v>1761.0</v>
      </c>
      <c r="B25" s="4">
        <v>0.35</v>
      </c>
      <c r="C25" s="6" t="s">
        <v>22</v>
      </c>
      <c r="D25" s="6" t="s">
        <v>33</v>
      </c>
      <c r="E25" s="5"/>
      <c r="F25" s="5"/>
      <c r="G25" s="5"/>
    </row>
    <row r="26">
      <c r="A26" s="7">
        <v>1770.0</v>
      </c>
      <c r="B26" s="8">
        <v>0.2</v>
      </c>
      <c r="C26" s="10" t="s">
        <v>22</v>
      </c>
      <c r="D26" s="10" t="s">
        <v>34</v>
      </c>
      <c r="E26" s="9"/>
      <c r="F26" s="6" t="s">
        <v>21</v>
      </c>
      <c r="G26" s="5"/>
    </row>
    <row r="27">
      <c r="A27" s="3">
        <v>1950.0</v>
      </c>
      <c r="B27" s="4">
        <v>0.2</v>
      </c>
      <c r="C27" s="6" t="s">
        <v>22</v>
      </c>
      <c r="D27" s="6" t="s">
        <v>35</v>
      </c>
      <c r="E27" s="5"/>
      <c r="F27" s="5"/>
      <c r="G27" s="5"/>
    </row>
    <row r="28">
      <c r="A28" s="3">
        <v>2213.0</v>
      </c>
      <c r="B28" s="4">
        <v>0.7</v>
      </c>
      <c r="C28" s="6" t="s">
        <v>22</v>
      </c>
      <c r="D28" s="6" t="s">
        <v>36</v>
      </c>
      <c r="E28" s="5"/>
      <c r="F28" s="5"/>
      <c r="G28" s="5"/>
    </row>
    <row r="29">
      <c r="A29" s="3">
        <v>2352.0</v>
      </c>
      <c r="B29" s="4">
        <v>0.04</v>
      </c>
      <c r="C29" s="6" t="s">
        <v>22</v>
      </c>
      <c r="D29" s="6" t="s">
        <v>37</v>
      </c>
      <c r="E29" s="5"/>
      <c r="F29" s="5"/>
      <c r="G29" s="5"/>
    </row>
    <row r="30">
      <c r="A30" s="7">
        <v>2466.0</v>
      </c>
      <c r="B30" s="8">
        <v>0.35</v>
      </c>
      <c r="C30" s="9" t="s">
        <v>5</v>
      </c>
      <c r="D30" s="10" t="s">
        <v>38</v>
      </c>
      <c r="E30" s="9"/>
      <c r="F30" s="6" t="s">
        <v>39</v>
      </c>
      <c r="G30" s="5"/>
    </row>
    <row r="31">
      <c r="A31" s="3">
        <v>2468.0</v>
      </c>
      <c r="B31" s="4">
        <v>0.01</v>
      </c>
      <c r="C31" s="5" t="s">
        <v>24</v>
      </c>
      <c r="D31" s="6" t="s">
        <v>40</v>
      </c>
      <c r="E31" s="5"/>
      <c r="F31" s="5"/>
      <c r="G31" s="5"/>
    </row>
    <row r="32">
      <c r="A32" s="7">
        <v>2608.0</v>
      </c>
      <c r="B32" s="8">
        <v>0.3</v>
      </c>
      <c r="C32" s="10" t="s">
        <v>22</v>
      </c>
      <c r="D32" s="10" t="s">
        <v>41</v>
      </c>
      <c r="E32" s="9"/>
      <c r="F32" s="6" t="s">
        <v>21</v>
      </c>
      <c r="G32" s="5"/>
    </row>
    <row r="33">
      <c r="A33" s="3">
        <v>2713.0</v>
      </c>
      <c r="B33" s="4">
        <v>0.3</v>
      </c>
      <c r="C33" s="6" t="s">
        <v>22</v>
      </c>
      <c r="D33" s="6" t="s">
        <v>42</v>
      </c>
      <c r="E33" s="5"/>
      <c r="F33" s="5"/>
      <c r="G33" s="5"/>
    </row>
    <row r="34">
      <c r="A34" s="3">
        <v>2717.0</v>
      </c>
      <c r="B34" s="4">
        <v>0.01</v>
      </c>
      <c r="C34" s="5" t="s">
        <v>24</v>
      </c>
      <c r="D34" s="6" t="s">
        <v>43</v>
      </c>
      <c r="E34" s="5"/>
      <c r="F34" s="5"/>
      <c r="G34" s="5"/>
    </row>
    <row r="35">
      <c r="A35" s="3">
        <v>2718.0</v>
      </c>
      <c r="B35" s="4">
        <v>0.001</v>
      </c>
      <c r="C35" s="6" t="s">
        <v>22</v>
      </c>
      <c r="D35" s="6" t="s">
        <v>44</v>
      </c>
      <c r="E35" s="5"/>
      <c r="F35" s="5"/>
      <c r="G35" s="5"/>
    </row>
    <row r="36">
      <c r="A36" s="3">
        <v>2868.0</v>
      </c>
      <c r="B36" s="4">
        <v>0.01</v>
      </c>
      <c r="C36" s="5" t="s">
        <v>24</v>
      </c>
      <c r="D36" s="6" t="s">
        <v>45</v>
      </c>
      <c r="E36" s="5"/>
      <c r="F36" s="5"/>
      <c r="G36" s="5"/>
    </row>
    <row r="37">
      <c r="A37" s="3">
        <v>2874.0</v>
      </c>
      <c r="B37" s="4">
        <v>0.05</v>
      </c>
      <c r="C37" s="6" t="s">
        <v>24</v>
      </c>
      <c r="D37" s="5" t="s">
        <v>46</v>
      </c>
      <c r="E37" s="5"/>
      <c r="F37" s="5"/>
      <c r="G37" s="5"/>
    </row>
    <row r="38">
      <c r="A38" s="3">
        <v>2875.0</v>
      </c>
      <c r="B38" s="4">
        <v>0.45</v>
      </c>
      <c r="C38" s="6" t="s">
        <v>22</v>
      </c>
      <c r="D38" s="5" t="s">
        <v>47</v>
      </c>
      <c r="E38" s="5"/>
      <c r="F38" s="5"/>
      <c r="G38" s="5"/>
    </row>
    <row r="39">
      <c r="A39" s="3">
        <v>2876.0</v>
      </c>
      <c r="B39" s="4">
        <v>0.05</v>
      </c>
      <c r="C39" s="6" t="s">
        <v>22</v>
      </c>
      <c r="D39" s="5" t="s">
        <v>48</v>
      </c>
      <c r="E39" s="5"/>
      <c r="F39" s="5"/>
      <c r="G39" s="5"/>
    </row>
    <row r="40">
      <c r="A40" s="3">
        <v>3039.0</v>
      </c>
      <c r="B40" s="4">
        <v>1.0E-4</v>
      </c>
      <c r="C40" s="5" t="s">
        <v>5</v>
      </c>
      <c r="D40" s="6" t="s">
        <v>49</v>
      </c>
      <c r="E40" s="5"/>
      <c r="F40" s="5"/>
      <c r="G40" s="5"/>
    </row>
    <row r="41">
      <c r="A41" s="3">
        <v>3276.0</v>
      </c>
      <c r="B41" s="4">
        <v>0.01</v>
      </c>
      <c r="C41" s="6" t="s">
        <v>16</v>
      </c>
      <c r="D41" s="6" t="s">
        <v>50</v>
      </c>
      <c r="E41" s="5"/>
      <c r="F41" s="5"/>
      <c r="G41" s="5"/>
    </row>
    <row r="42">
      <c r="A42" s="7">
        <v>3583.0</v>
      </c>
      <c r="B42" s="8">
        <v>0.005</v>
      </c>
      <c r="C42" s="9" t="s">
        <v>16</v>
      </c>
      <c r="D42" s="9" t="s">
        <v>51</v>
      </c>
      <c r="E42" s="9"/>
      <c r="F42" s="6" t="s">
        <v>21</v>
      </c>
      <c r="G42" s="5"/>
    </row>
    <row r="43">
      <c r="A43" s="7">
        <v>3594.0</v>
      </c>
      <c r="B43" s="8">
        <v>0.1</v>
      </c>
      <c r="C43" s="10" t="s">
        <v>22</v>
      </c>
      <c r="D43" s="9" t="s">
        <v>52</v>
      </c>
      <c r="E43" s="9"/>
      <c r="F43" s="6" t="s">
        <v>21</v>
      </c>
      <c r="G43" s="5"/>
    </row>
    <row r="44">
      <c r="A44" s="3">
        <v>3671.0</v>
      </c>
      <c r="B44" s="4">
        <v>0.01</v>
      </c>
      <c r="C44" s="6" t="s">
        <v>16</v>
      </c>
      <c r="D44" s="5" t="s">
        <v>53</v>
      </c>
      <c r="E44" s="5"/>
      <c r="F44" s="5"/>
      <c r="G44" s="5"/>
    </row>
    <row r="45">
      <c r="A45" s="3">
        <v>4033.0</v>
      </c>
      <c r="B45" s="4">
        <v>0.05</v>
      </c>
      <c r="C45" s="5" t="s">
        <v>24</v>
      </c>
      <c r="D45" s="5" t="s">
        <v>54</v>
      </c>
      <c r="E45" s="5"/>
      <c r="F45" s="5"/>
      <c r="G45" s="5"/>
    </row>
    <row r="46">
      <c r="A46" s="3">
        <v>4034.0</v>
      </c>
      <c r="B46" s="4">
        <v>0.01</v>
      </c>
      <c r="C46" s="5" t="s">
        <v>5</v>
      </c>
      <c r="D46" s="6" t="s">
        <v>55</v>
      </c>
      <c r="E46" s="5"/>
      <c r="F46" s="5"/>
      <c r="G46" s="5"/>
    </row>
    <row r="47">
      <c r="A47" s="3">
        <v>4035.0</v>
      </c>
      <c r="B47" s="4">
        <v>0.01</v>
      </c>
      <c r="C47" s="5" t="s">
        <v>5</v>
      </c>
      <c r="D47" s="6" t="s">
        <v>56</v>
      </c>
      <c r="E47" s="5"/>
      <c r="F47" s="5"/>
      <c r="G47" s="5"/>
    </row>
    <row r="48">
      <c r="A48" s="3">
        <v>4090.0</v>
      </c>
      <c r="B48" s="4">
        <v>0.01</v>
      </c>
      <c r="C48" s="5" t="s">
        <v>5</v>
      </c>
      <c r="D48" s="6" t="s">
        <v>57</v>
      </c>
      <c r="E48" s="5"/>
      <c r="F48" s="5"/>
      <c r="G48" s="5"/>
    </row>
    <row r="49">
      <c r="A49" s="3">
        <v>4095.0</v>
      </c>
      <c r="B49" s="4">
        <v>0.03</v>
      </c>
      <c r="C49" s="6" t="s">
        <v>24</v>
      </c>
      <c r="D49" s="5" t="s">
        <v>58</v>
      </c>
      <c r="E49" s="5"/>
      <c r="F49" s="5"/>
      <c r="G49" s="5"/>
    </row>
    <row r="50">
      <c r="A50" s="3">
        <v>4096.0</v>
      </c>
      <c r="B50" s="4">
        <v>0.01</v>
      </c>
      <c r="C50" s="5" t="s">
        <v>5</v>
      </c>
      <c r="D50" s="6" t="s">
        <v>59</v>
      </c>
      <c r="E50" s="5"/>
      <c r="F50" s="5"/>
      <c r="G50" s="5"/>
    </row>
    <row r="51">
      <c r="A51" s="7">
        <v>4171.0</v>
      </c>
      <c r="B51" s="8">
        <v>0.001</v>
      </c>
      <c r="C51" s="9" t="s">
        <v>5</v>
      </c>
      <c r="D51" s="10" t="s">
        <v>60</v>
      </c>
      <c r="E51" s="9"/>
      <c r="F51" s="6" t="s">
        <v>21</v>
      </c>
      <c r="G51" s="5"/>
    </row>
    <row r="52">
      <c r="A52" s="3">
        <v>4177.0</v>
      </c>
      <c r="B52" s="4">
        <v>0.03</v>
      </c>
      <c r="C52" s="6" t="s">
        <v>22</v>
      </c>
      <c r="D52" s="5" t="s">
        <v>61</v>
      </c>
      <c r="E52" s="5"/>
      <c r="F52" s="5"/>
      <c r="G52" s="5"/>
    </row>
    <row r="53">
      <c r="A53" s="3">
        <v>4257.0</v>
      </c>
      <c r="B53" s="4">
        <v>0.01</v>
      </c>
      <c r="C53" s="5" t="s">
        <v>5</v>
      </c>
      <c r="D53" s="6" t="s">
        <v>62</v>
      </c>
      <c r="E53" s="5"/>
      <c r="F53" s="5"/>
      <c r="G53" s="5"/>
    </row>
    <row r="54">
      <c r="A54" s="3">
        <v>4262.0</v>
      </c>
      <c r="B54" s="4">
        <v>0.01</v>
      </c>
      <c r="C54" s="5" t="s">
        <v>5</v>
      </c>
      <c r="D54" s="6" t="s">
        <v>63</v>
      </c>
      <c r="E54" s="5"/>
      <c r="F54" s="5"/>
      <c r="G54" s="5"/>
    </row>
    <row r="55">
      <c r="A55" s="3">
        <v>4347.0</v>
      </c>
      <c r="B55" s="4">
        <v>0.08</v>
      </c>
      <c r="C55" s="6" t="s">
        <v>5</v>
      </c>
      <c r="D55" s="5" t="s">
        <v>64</v>
      </c>
      <c r="E55" s="5"/>
      <c r="F55" s="5"/>
      <c r="G55" s="5"/>
    </row>
    <row r="56">
      <c r="A56" s="3">
        <v>4352.0</v>
      </c>
      <c r="B56" s="4">
        <v>0.05</v>
      </c>
      <c r="C56" s="6" t="s">
        <v>16</v>
      </c>
      <c r="D56" s="5" t="s">
        <v>65</v>
      </c>
      <c r="E56" s="5"/>
      <c r="F56" s="5"/>
      <c r="G56" s="5"/>
    </row>
    <row r="57">
      <c r="A57" s="3">
        <v>4400.0</v>
      </c>
      <c r="B57" s="4">
        <v>0.001</v>
      </c>
      <c r="C57" s="6" t="s">
        <v>22</v>
      </c>
      <c r="D57" s="6" t="s">
        <v>66</v>
      </c>
      <c r="E57" s="5"/>
      <c r="F57" s="5"/>
      <c r="G57" s="5"/>
    </row>
    <row r="58">
      <c r="A58" s="3">
        <v>4402.0</v>
      </c>
      <c r="B58" s="4">
        <v>0.01</v>
      </c>
      <c r="C58" s="5" t="s">
        <v>24</v>
      </c>
      <c r="D58" s="5" t="s">
        <v>67</v>
      </c>
      <c r="E58" s="5"/>
      <c r="F58" s="5"/>
      <c r="G58" s="5"/>
    </row>
    <row r="59">
      <c r="A59" s="7">
        <v>4503.0</v>
      </c>
      <c r="B59" s="8">
        <v>0.01</v>
      </c>
      <c r="C59" s="9" t="s">
        <v>24</v>
      </c>
      <c r="D59" s="9" t="s">
        <v>68</v>
      </c>
      <c r="E59" s="9"/>
      <c r="F59" s="6" t="s">
        <v>21</v>
      </c>
      <c r="G59" s="5"/>
    </row>
    <row r="60">
      <c r="A60" s="3">
        <v>4557.0</v>
      </c>
      <c r="B60" s="4">
        <v>0.01</v>
      </c>
      <c r="C60" s="5" t="s">
        <v>5</v>
      </c>
      <c r="D60" s="5" t="s">
        <v>69</v>
      </c>
      <c r="E60" s="5"/>
      <c r="F60" s="5"/>
      <c r="G60" s="5"/>
    </row>
    <row r="61">
      <c r="A61" s="3">
        <v>4600.0</v>
      </c>
      <c r="B61" s="4">
        <v>0.001</v>
      </c>
      <c r="C61" s="6" t="s">
        <v>16</v>
      </c>
      <c r="D61" s="6" t="s">
        <v>70</v>
      </c>
      <c r="E61" s="5"/>
      <c r="F61" s="5"/>
      <c r="G61" s="5"/>
    </row>
    <row r="62">
      <c r="A62" s="7">
        <v>4603.0</v>
      </c>
      <c r="B62" s="8">
        <v>0.01</v>
      </c>
      <c r="C62" s="10" t="s">
        <v>16</v>
      </c>
      <c r="D62" s="10" t="s">
        <v>71</v>
      </c>
      <c r="E62" s="9"/>
      <c r="F62" s="6" t="s">
        <v>72</v>
      </c>
      <c r="G62" s="5"/>
    </row>
    <row r="63">
      <c r="A63" s="3">
        <v>4707.0</v>
      </c>
      <c r="B63" s="4">
        <v>0.01</v>
      </c>
      <c r="C63" s="6" t="s">
        <v>22</v>
      </c>
      <c r="D63" s="5" t="s">
        <v>73</v>
      </c>
      <c r="E63" s="5"/>
      <c r="F63" s="6" t="s">
        <v>21</v>
      </c>
      <c r="G63" s="5"/>
    </row>
    <row r="64">
      <c r="A64" s="3">
        <v>4746.0</v>
      </c>
      <c r="B64" s="4">
        <v>0.002</v>
      </c>
      <c r="C64" s="5" t="s">
        <v>5</v>
      </c>
      <c r="D64" s="6" t="s">
        <v>74</v>
      </c>
      <c r="E64" s="5"/>
      <c r="F64" s="5"/>
      <c r="G64" s="5"/>
    </row>
    <row r="65">
      <c r="A65" s="3">
        <v>4747.0</v>
      </c>
      <c r="B65" s="4">
        <v>0.05</v>
      </c>
      <c r="C65" s="6" t="s">
        <v>16</v>
      </c>
      <c r="D65" s="5" t="s">
        <v>75</v>
      </c>
      <c r="E65" s="5"/>
      <c r="F65" s="5"/>
      <c r="G65" s="5"/>
    </row>
    <row r="66">
      <c r="E66" s="5"/>
      <c r="F66" s="5"/>
      <c r="G66" s="5"/>
    </row>
  </sheetData>
  <dataValidations>
    <dataValidation type="list" allowBlank="1" showErrorMessage="1" sqref="C2:C65">
      <formula1>"산 가장자리,평지,하천 (임진강),하천,미정"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1" t="s">
        <v>4</v>
      </c>
    </row>
    <row r="2">
      <c r="A2" s="3">
        <v>83.0</v>
      </c>
      <c r="B2" s="12">
        <v>0.01</v>
      </c>
      <c r="C2" s="5" t="s">
        <v>5</v>
      </c>
      <c r="D2" s="6" t="s">
        <v>6</v>
      </c>
      <c r="E2" s="5"/>
      <c r="F2" s="5"/>
      <c r="G2" s="5"/>
    </row>
    <row r="3">
      <c r="A3" s="3">
        <v>88.0</v>
      </c>
      <c r="B3" s="12">
        <v>0.01</v>
      </c>
      <c r="C3" s="5" t="s">
        <v>5</v>
      </c>
      <c r="D3" s="6" t="s">
        <v>7</v>
      </c>
      <c r="E3" s="5"/>
      <c r="F3" s="5"/>
      <c r="G3" s="5"/>
    </row>
    <row r="4">
      <c r="A4" s="3">
        <v>126.0</v>
      </c>
      <c r="B4" s="12">
        <v>0.01</v>
      </c>
      <c r="C4" s="5" t="s">
        <v>5</v>
      </c>
      <c r="D4" s="6" t="s">
        <v>8</v>
      </c>
      <c r="E4" s="5"/>
      <c r="F4" s="5"/>
      <c r="G4" s="5"/>
    </row>
    <row r="5">
      <c r="A5" s="3">
        <v>192.0</v>
      </c>
      <c r="B5" s="12">
        <v>0.01</v>
      </c>
      <c r="C5" s="5" t="s">
        <v>5</v>
      </c>
      <c r="D5" s="6" t="s">
        <v>9</v>
      </c>
      <c r="E5" s="5"/>
      <c r="F5" s="5"/>
      <c r="G5" s="5"/>
    </row>
    <row r="6">
      <c r="A6" s="3">
        <v>193.0</v>
      </c>
      <c r="B6" s="12">
        <v>0.01</v>
      </c>
      <c r="C6" s="5" t="s">
        <v>5</v>
      </c>
      <c r="D6" s="6" t="s">
        <v>10</v>
      </c>
      <c r="E6" s="5"/>
      <c r="F6" s="5"/>
      <c r="G6" s="5"/>
    </row>
    <row r="7">
      <c r="A7" s="3">
        <v>244.0</v>
      </c>
      <c r="B7" s="12">
        <v>0.01</v>
      </c>
      <c r="C7" s="5" t="s">
        <v>5</v>
      </c>
      <c r="D7" s="6" t="s">
        <v>11</v>
      </c>
      <c r="E7" s="5"/>
      <c r="F7" s="5"/>
      <c r="G7" s="5"/>
    </row>
    <row r="8">
      <c r="A8" s="3">
        <v>245.0</v>
      </c>
      <c r="B8" s="12">
        <v>0.01</v>
      </c>
      <c r="C8" s="5" t="s">
        <v>5</v>
      </c>
      <c r="D8" s="6" t="s">
        <v>12</v>
      </c>
      <c r="E8" s="5"/>
      <c r="F8" s="5"/>
      <c r="G8" s="5"/>
    </row>
    <row r="9">
      <c r="A9" s="3">
        <v>313.0</v>
      </c>
      <c r="B9" s="12">
        <v>0.01</v>
      </c>
      <c r="C9" s="5" t="s">
        <v>5</v>
      </c>
      <c r="D9" s="6" t="s">
        <v>13</v>
      </c>
      <c r="E9" s="5"/>
      <c r="F9" s="5"/>
      <c r="G9" s="5"/>
    </row>
    <row r="10">
      <c r="A10" s="3">
        <v>314.0</v>
      </c>
      <c r="B10" s="12">
        <v>0.01</v>
      </c>
      <c r="C10" s="5" t="s">
        <v>5</v>
      </c>
      <c r="D10" s="6" t="s">
        <v>14</v>
      </c>
      <c r="E10" s="5"/>
      <c r="F10" s="5"/>
      <c r="G10" s="5"/>
    </row>
    <row r="11">
      <c r="A11" s="3">
        <v>371.0</v>
      </c>
      <c r="B11" s="12">
        <v>0.01</v>
      </c>
      <c r="C11" s="5" t="s">
        <v>5</v>
      </c>
      <c r="D11" s="6" t="s">
        <v>15</v>
      </c>
      <c r="E11" s="5"/>
      <c r="F11" s="5"/>
      <c r="G11" s="5"/>
    </row>
    <row r="12">
      <c r="A12" s="3">
        <v>377.0</v>
      </c>
      <c r="B12" s="12">
        <v>0.01</v>
      </c>
      <c r="C12" s="5" t="s">
        <v>16</v>
      </c>
      <c r="D12" s="6" t="s">
        <v>17</v>
      </c>
      <c r="E12" s="5"/>
      <c r="F12" s="5"/>
      <c r="G12" s="5"/>
    </row>
    <row r="13">
      <c r="A13" s="3">
        <v>519.0</v>
      </c>
      <c r="B13" s="12">
        <v>0.01</v>
      </c>
      <c r="C13" s="5" t="s">
        <v>5</v>
      </c>
      <c r="D13" s="6" t="s">
        <v>18</v>
      </c>
      <c r="E13" s="5"/>
      <c r="F13" s="5"/>
      <c r="G13" s="5"/>
    </row>
    <row r="14">
      <c r="A14" s="3">
        <v>520.0</v>
      </c>
      <c r="B14" s="12">
        <v>0.01</v>
      </c>
      <c r="C14" s="5" t="s">
        <v>5</v>
      </c>
      <c r="D14" s="6" t="s">
        <v>19</v>
      </c>
      <c r="E14" s="5"/>
      <c r="F14" s="5"/>
      <c r="G14" s="5"/>
    </row>
    <row r="15">
      <c r="A15" s="7">
        <v>757.0</v>
      </c>
      <c r="B15" s="13">
        <v>0.001</v>
      </c>
      <c r="C15" s="9" t="s">
        <v>5</v>
      </c>
      <c r="D15" s="10" t="s">
        <v>20</v>
      </c>
      <c r="E15" s="9"/>
      <c r="F15" s="6" t="s">
        <v>21</v>
      </c>
      <c r="G15" s="5"/>
    </row>
    <row r="16">
      <c r="A16" s="3">
        <v>1112.0</v>
      </c>
      <c r="B16" s="12">
        <v>0.01</v>
      </c>
      <c r="C16" s="6" t="s">
        <v>22</v>
      </c>
      <c r="D16" s="6" t="s">
        <v>23</v>
      </c>
      <c r="E16" s="5"/>
      <c r="F16" s="5"/>
      <c r="G16" s="5"/>
    </row>
    <row r="17">
      <c r="A17" s="3">
        <v>1113.0</v>
      </c>
      <c r="B17" s="14">
        <v>0.04</v>
      </c>
      <c r="C17" s="6" t="s">
        <v>24</v>
      </c>
      <c r="D17" s="6" t="s">
        <v>25</v>
      </c>
      <c r="E17" s="5"/>
      <c r="F17" s="5"/>
      <c r="G17" s="5"/>
    </row>
    <row r="18">
      <c r="A18" s="3">
        <v>1258.0</v>
      </c>
      <c r="B18" s="14">
        <v>0.2</v>
      </c>
      <c r="C18" s="6" t="s">
        <v>22</v>
      </c>
      <c r="D18" s="6" t="s">
        <v>26</v>
      </c>
      <c r="E18" s="5"/>
      <c r="F18" s="5"/>
      <c r="G18" s="5"/>
    </row>
    <row r="19">
      <c r="A19" s="3">
        <v>1410.0</v>
      </c>
      <c r="B19" s="12">
        <v>0.2</v>
      </c>
      <c r="C19" s="6" t="s">
        <v>22</v>
      </c>
      <c r="D19" s="6" t="s">
        <v>27</v>
      </c>
      <c r="E19" s="5"/>
      <c r="F19" s="5"/>
      <c r="G19" s="5"/>
    </row>
    <row r="20">
      <c r="A20" s="3">
        <v>1547.0</v>
      </c>
      <c r="B20" s="12">
        <v>0.3</v>
      </c>
      <c r="C20" s="6" t="s">
        <v>22</v>
      </c>
      <c r="D20" s="6" t="s">
        <v>28</v>
      </c>
      <c r="E20" s="5"/>
      <c r="F20" s="5"/>
      <c r="G20" s="5"/>
    </row>
    <row r="21">
      <c r="A21" s="3">
        <v>1548.0</v>
      </c>
      <c r="B21" s="14">
        <v>0.03</v>
      </c>
      <c r="C21" s="6" t="s">
        <v>22</v>
      </c>
      <c r="D21" s="6" t="s">
        <v>29</v>
      </c>
      <c r="E21" s="5"/>
      <c r="F21" s="5"/>
      <c r="G21" s="5"/>
    </row>
    <row r="22">
      <c r="A22" s="3">
        <v>1643.0</v>
      </c>
      <c r="B22" s="12">
        <v>0.03</v>
      </c>
      <c r="C22" s="5" t="s">
        <v>22</v>
      </c>
      <c r="D22" s="6" t="s">
        <v>30</v>
      </c>
      <c r="E22" s="5"/>
      <c r="F22" s="5"/>
      <c r="G22" s="5"/>
    </row>
    <row r="23">
      <c r="A23" s="3">
        <v>1690.0</v>
      </c>
      <c r="B23" s="12">
        <v>0.35</v>
      </c>
      <c r="C23" s="5" t="s">
        <v>5</v>
      </c>
      <c r="D23" s="6" t="s">
        <v>31</v>
      </c>
      <c r="E23" s="5"/>
      <c r="F23" s="5"/>
      <c r="G23" s="5"/>
    </row>
    <row r="24">
      <c r="A24" s="3">
        <v>1691.0</v>
      </c>
      <c r="B24" s="12">
        <v>0.35</v>
      </c>
      <c r="C24" s="5" t="s">
        <v>5</v>
      </c>
      <c r="D24" s="6" t="s">
        <v>32</v>
      </c>
      <c r="E24" s="5"/>
      <c r="F24" s="5"/>
      <c r="G24" s="5"/>
    </row>
    <row r="25">
      <c r="A25" s="3">
        <v>1761.0</v>
      </c>
      <c r="B25" s="12">
        <v>0.35</v>
      </c>
      <c r="C25" s="6" t="s">
        <v>22</v>
      </c>
      <c r="D25" s="6" t="s">
        <v>33</v>
      </c>
      <c r="E25" s="5"/>
      <c r="F25" s="5"/>
      <c r="G25" s="5"/>
    </row>
    <row r="26">
      <c r="A26" s="7">
        <v>1770.0</v>
      </c>
      <c r="B26" s="13">
        <v>0.2</v>
      </c>
      <c r="C26" s="10" t="s">
        <v>22</v>
      </c>
      <c r="D26" s="10" t="s">
        <v>34</v>
      </c>
      <c r="E26" s="9"/>
      <c r="F26" s="6" t="s">
        <v>21</v>
      </c>
      <c r="G26" s="5"/>
    </row>
    <row r="27">
      <c r="A27" s="3">
        <v>1950.0</v>
      </c>
      <c r="B27" s="12">
        <v>0.2</v>
      </c>
      <c r="C27" s="6" t="s">
        <v>22</v>
      </c>
      <c r="D27" s="6" t="s">
        <v>35</v>
      </c>
      <c r="E27" s="5"/>
      <c r="F27" s="5"/>
      <c r="G27" s="5"/>
    </row>
    <row r="28">
      <c r="A28" s="3">
        <v>2213.0</v>
      </c>
      <c r="B28" s="12">
        <v>0.7</v>
      </c>
      <c r="C28" s="6" t="s">
        <v>22</v>
      </c>
      <c r="D28" s="6" t="s">
        <v>36</v>
      </c>
      <c r="E28" s="5"/>
      <c r="F28" s="5"/>
      <c r="G28" s="5"/>
    </row>
    <row r="29">
      <c r="A29" s="3">
        <v>2352.0</v>
      </c>
      <c r="B29" s="12">
        <v>0.04</v>
      </c>
      <c r="C29" s="6" t="s">
        <v>22</v>
      </c>
      <c r="D29" s="6" t="s">
        <v>37</v>
      </c>
      <c r="E29" s="5"/>
      <c r="F29" s="5"/>
      <c r="G29" s="5"/>
    </row>
    <row r="30">
      <c r="A30" s="7">
        <v>2466.0</v>
      </c>
      <c r="B30" s="13">
        <v>0.35</v>
      </c>
      <c r="C30" s="9" t="s">
        <v>5</v>
      </c>
      <c r="D30" s="10" t="s">
        <v>38</v>
      </c>
      <c r="E30" s="9"/>
      <c r="F30" s="6" t="s">
        <v>39</v>
      </c>
      <c r="G30" s="5"/>
    </row>
    <row r="31">
      <c r="A31" s="3">
        <v>2468.0</v>
      </c>
      <c r="B31" s="12">
        <v>0.01</v>
      </c>
      <c r="C31" s="5" t="s">
        <v>24</v>
      </c>
      <c r="D31" s="6" t="s">
        <v>40</v>
      </c>
      <c r="E31" s="5"/>
      <c r="F31" s="5"/>
      <c r="G31" s="5"/>
    </row>
    <row r="32">
      <c r="A32" s="7">
        <v>2608.0</v>
      </c>
      <c r="B32" s="13">
        <v>0.3</v>
      </c>
      <c r="C32" s="10" t="s">
        <v>22</v>
      </c>
      <c r="D32" s="10" t="s">
        <v>41</v>
      </c>
      <c r="E32" s="9"/>
      <c r="F32" s="6" t="s">
        <v>21</v>
      </c>
      <c r="G32" s="5"/>
    </row>
    <row r="33">
      <c r="A33" s="3">
        <v>2713.0</v>
      </c>
      <c r="B33" s="12">
        <v>0.3</v>
      </c>
      <c r="C33" s="6" t="s">
        <v>22</v>
      </c>
      <c r="D33" s="6" t="s">
        <v>42</v>
      </c>
      <c r="E33" s="5"/>
      <c r="F33" s="5"/>
      <c r="G33" s="5"/>
    </row>
    <row r="34">
      <c r="A34" s="3">
        <v>2717.0</v>
      </c>
      <c r="B34" s="12">
        <v>0.01</v>
      </c>
      <c r="C34" s="5" t="s">
        <v>24</v>
      </c>
      <c r="D34" s="6" t="s">
        <v>43</v>
      </c>
      <c r="E34" s="5"/>
      <c r="F34" s="5"/>
      <c r="G34" s="5"/>
    </row>
    <row r="35">
      <c r="A35" s="3">
        <v>2718.0</v>
      </c>
      <c r="B35" s="12">
        <v>0.001</v>
      </c>
      <c r="C35" s="6" t="s">
        <v>22</v>
      </c>
      <c r="D35" s="6" t="s">
        <v>44</v>
      </c>
      <c r="E35" s="5"/>
      <c r="F35" s="5"/>
      <c r="G35" s="5"/>
    </row>
    <row r="36">
      <c r="A36" s="3">
        <v>2868.0</v>
      </c>
      <c r="B36" s="12">
        <v>0.01</v>
      </c>
      <c r="C36" s="5" t="s">
        <v>24</v>
      </c>
      <c r="D36" s="6" t="s">
        <v>45</v>
      </c>
      <c r="E36" s="5"/>
      <c r="F36" s="5"/>
      <c r="G36" s="5"/>
    </row>
    <row r="37">
      <c r="A37" s="3">
        <v>2874.0</v>
      </c>
      <c r="B37" s="12">
        <v>0.05</v>
      </c>
      <c r="C37" s="6" t="s">
        <v>24</v>
      </c>
      <c r="D37" s="5" t="s">
        <v>46</v>
      </c>
      <c r="E37" s="5"/>
      <c r="F37" s="5"/>
      <c r="G37" s="5"/>
    </row>
    <row r="38">
      <c r="A38" s="3">
        <v>2875.0</v>
      </c>
      <c r="B38" s="12">
        <v>0.45</v>
      </c>
      <c r="C38" s="6" t="s">
        <v>22</v>
      </c>
      <c r="D38" s="5" t="s">
        <v>47</v>
      </c>
      <c r="E38" s="5"/>
      <c r="F38" s="5"/>
      <c r="G38" s="5"/>
    </row>
    <row r="39">
      <c r="A39" s="3">
        <v>2876.0</v>
      </c>
      <c r="B39" s="12">
        <v>0.05</v>
      </c>
      <c r="C39" s="6" t="s">
        <v>22</v>
      </c>
      <c r="D39" s="5" t="s">
        <v>48</v>
      </c>
      <c r="E39" s="5"/>
      <c r="F39" s="5"/>
      <c r="G39" s="5"/>
    </row>
    <row r="40">
      <c r="A40" s="3">
        <v>3039.0</v>
      </c>
      <c r="B40" s="12">
        <v>1.0E-4</v>
      </c>
      <c r="C40" s="5" t="s">
        <v>5</v>
      </c>
      <c r="D40" s="6" t="s">
        <v>49</v>
      </c>
      <c r="E40" s="5"/>
      <c r="F40" s="5"/>
      <c r="G40" s="5"/>
    </row>
    <row r="41">
      <c r="A41" s="3">
        <v>3276.0</v>
      </c>
      <c r="B41" s="12">
        <v>0.01</v>
      </c>
      <c r="C41" s="6" t="s">
        <v>16</v>
      </c>
      <c r="D41" s="6" t="s">
        <v>50</v>
      </c>
      <c r="E41" s="5"/>
      <c r="F41" s="5"/>
      <c r="G41" s="5"/>
    </row>
    <row r="42">
      <c r="A42" s="7">
        <v>3583.0</v>
      </c>
      <c r="B42" s="13">
        <v>0.005</v>
      </c>
      <c r="C42" s="9" t="s">
        <v>16</v>
      </c>
      <c r="D42" s="9" t="s">
        <v>51</v>
      </c>
      <c r="E42" s="9"/>
      <c r="F42" s="6" t="s">
        <v>21</v>
      </c>
      <c r="G42" s="5"/>
    </row>
    <row r="43">
      <c r="A43" s="7">
        <v>3594.0</v>
      </c>
      <c r="B43" s="13">
        <v>0.1</v>
      </c>
      <c r="C43" s="10" t="s">
        <v>22</v>
      </c>
      <c r="D43" s="9" t="s">
        <v>52</v>
      </c>
      <c r="E43" s="9"/>
      <c r="F43" s="6" t="s">
        <v>21</v>
      </c>
      <c r="G43" s="5"/>
    </row>
    <row r="44">
      <c r="A44" s="3">
        <v>3671.0</v>
      </c>
      <c r="B44" s="12">
        <v>0.01</v>
      </c>
      <c r="C44" s="6" t="s">
        <v>16</v>
      </c>
      <c r="D44" s="5" t="s">
        <v>53</v>
      </c>
      <c r="E44" s="5"/>
      <c r="F44" s="5"/>
      <c r="G44" s="5"/>
    </row>
    <row r="45">
      <c r="A45" s="3">
        <v>4033.0</v>
      </c>
      <c r="B45" s="12">
        <v>0.05</v>
      </c>
      <c r="C45" s="5" t="s">
        <v>24</v>
      </c>
      <c r="D45" s="5" t="s">
        <v>54</v>
      </c>
      <c r="E45" s="5"/>
      <c r="F45" s="5"/>
      <c r="G45" s="5"/>
    </row>
    <row r="46">
      <c r="A46" s="3">
        <v>4034.0</v>
      </c>
      <c r="B46" s="12">
        <v>0.01</v>
      </c>
      <c r="C46" s="5" t="s">
        <v>5</v>
      </c>
      <c r="D46" s="6" t="s">
        <v>55</v>
      </c>
      <c r="E46" s="5"/>
      <c r="F46" s="5"/>
      <c r="G46" s="5"/>
    </row>
    <row r="47">
      <c r="A47" s="3">
        <v>4035.0</v>
      </c>
      <c r="B47" s="12">
        <v>0.01</v>
      </c>
      <c r="C47" s="5" t="s">
        <v>5</v>
      </c>
      <c r="D47" s="6" t="s">
        <v>56</v>
      </c>
      <c r="E47" s="5"/>
      <c r="F47" s="5"/>
      <c r="G47" s="5"/>
    </row>
    <row r="48">
      <c r="A48" s="3">
        <v>4090.0</v>
      </c>
      <c r="B48" s="12">
        <v>0.01</v>
      </c>
      <c r="C48" s="5" t="s">
        <v>5</v>
      </c>
      <c r="D48" s="6" t="s">
        <v>57</v>
      </c>
      <c r="E48" s="5"/>
      <c r="F48" s="5"/>
      <c r="G48" s="5"/>
    </row>
    <row r="49">
      <c r="A49" s="3">
        <v>4095.0</v>
      </c>
      <c r="B49" s="12">
        <v>0.03</v>
      </c>
      <c r="C49" s="6" t="s">
        <v>24</v>
      </c>
      <c r="D49" s="5" t="s">
        <v>58</v>
      </c>
      <c r="E49" s="5"/>
      <c r="F49" s="5"/>
      <c r="G49" s="5"/>
    </row>
    <row r="50">
      <c r="A50" s="3">
        <v>4096.0</v>
      </c>
      <c r="B50" s="12">
        <v>0.01</v>
      </c>
      <c r="C50" s="5" t="s">
        <v>5</v>
      </c>
      <c r="D50" s="6" t="s">
        <v>59</v>
      </c>
      <c r="E50" s="5"/>
      <c r="F50" s="5"/>
      <c r="G50" s="5"/>
    </row>
    <row r="51">
      <c r="A51" s="7">
        <v>4171.0</v>
      </c>
      <c r="B51" s="13">
        <v>0.001</v>
      </c>
      <c r="C51" s="9" t="s">
        <v>5</v>
      </c>
      <c r="D51" s="10" t="s">
        <v>60</v>
      </c>
      <c r="E51" s="9"/>
      <c r="F51" s="6" t="s">
        <v>21</v>
      </c>
      <c r="G51" s="5"/>
    </row>
    <row r="52">
      <c r="A52" s="3">
        <v>4177.0</v>
      </c>
      <c r="B52" s="12">
        <v>0.03</v>
      </c>
      <c r="C52" s="6" t="s">
        <v>22</v>
      </c>
      <c r="D52" s="5" t="s">
        <v>61</v>
      </c>
      <c r="E52" s="5"/>
      <c r="F52" s="5"/>
      <c r="G52" s="5"/>
    </row>
    <row r="53">
      <c r="A53" s="3">
        <v>4257.0</v>
      </c>
      <c r="B53" s="12">
        <v>0.01</v>
      </c>
      <c r="C53" s="5" t="s">
        <v>5</v>
      </c>
      <c r="D53" s="6" t="s">
        <v>62</v>
      </c>
      <c r="E53" s="5"/>
      <c r="F53" s="5"/>
      <c r="G53" s="5"/>
    </row>
    <row r="54">
      <c r="A54" s="3">
        <v>4262.0</v>
      </c>
      <c r="B54" s="12">
        <v>0.01</v>
      </c>
      <c r="C54" s="5" t="s">
        <v>5</v>
      </c>
      <c r="D54" s="6" t="s">
        <v>63</v>
      </c>
      <c r="E54" s="5"/>
      <c r="F54" s="5"/>
      <c r="G54" s="5"/>
    </row>
    <row r="55">
      <c r="A55" s="3">
        <v>4347.0</v>
      </c>
      <c r="B55" s="12">
        <v>0.08</v>
      </c>
      <c r="C55" s="6" t="s">
        <v>5</v>
      </c>
      <c r="D55" s="5" t="s">
        <v>64</v>
      </c>
      <c r="E55" s="5"/>
      <c r="F55" s="5"/>
      <c r="G55" s="5"/>
    </row>
    <row r="56">
      <c r="A56" s="3">
        <v>4352.0</v>
      </c>
      <c r="B56" s="12">
        <v>0.05</v>
      </c>
      <c r="C56" s="6" t="s">
        <v>16</v>
      </c>
      <c r="D56" s="5" t="s">
        <v>65</v>
      </c>
      <c r="E56" s="5"/>
      <c r="F56" s="5"/>
      <c r="G56" s="5"/>
    </row>
    <row r="57">
      <c r="A57" s="3">
        <v>4400.0</v>
      </c>
      <c r="B57" s="12">
        <v>0.001</v>
      </c>
      <c r="C57" s="6" t="s">
        <v>22</v>
      </c>
      <c r="D57" s="6" t="s">
        <v>66</v>
      </c>
      <c r="E57" s="5"/>
      <c r="F57" s="5"/>
      <c r="G57" s="5"/>
    </row>
    <row r="58">
      <c r="A58" s="3">
        <v>4402.0</v>
      </c>
      <c r="B58" s="12">
        <v>0.01</v>
      </c>
      <c r="C58" s="5" t="s">
        <v>24</v>
      </c>
      <c r="D58" s="5" t="s">
        <v>67</v>
      </c>
      <c r="E58" s="5"/>
      <c r="F58" s="5"/>
      <c r="G58" s="5"/>
    </row>
    <row r="59">
      <c r="A59" s="7">
        <v>4503.0</v>
      </c>
      <c r="B59" s="13">
        <v>0.01</v>
      </c>
      <c r="C59" s="9" t="s">
        <v>24</v>
      </c>
      <c r="D59" s="9" t="s">
        <v>68</v>
      </c>
      <c r="E59" s="9"/>
      <c r="F59" s="6" t="s">
        <v>21</v>
      </c>
      <c r="G59" s="5"/>
    </row>
    <row r="60">
      <c r="A60" s="3">
        <v>4557.0</v>
      </c>
      <c r="B60" s="12">
        <v>0.01</v>
      </c>
      <c r="C60" s="5" t="s">
        <v>5</v>
      </c>
      <c r="D60" s="5" t="s">
        <v>69</v>
      </c>
      <c r="E60" s="5"/>
      <c r="F60" s="5"/>
      <c r="G60" s="5"/>
    </row>
    <row r="61">
      <c r="A61" s="3">
        <v>4600.0</v>
      </c>
      <c r="B61" s="12">
        <v>0.001</v>
      </c>
      <c r="C61" s="6" t="s">
        <v>16</v>
      </c>
      <c r="D61" s="6" t="s">
        <v>70</v>
      </c>
      <c r="E61" s="5"/>
      <c r="F61" s="5"/>
      <c r="G61" s="5"/>
    </row>
    <row r="62">
      <c r="A62" s="7">
        <v>4603.0</v>
      </c>
      <c r="B62" s="13">
        <v>0.01</v>
      </c>
      <c r="C62" s="10" t="s">
        <v>16</v>
      </c>
      <c r="D62" s="10" t="s">
        <v>71</v>
      </c>
      <c r="E62" s="9"/>
      <c r="F62" s="6" t="s">
        <v>72</v>
      </c>
      <c r="G62" s="5"/>
    </row>
    <row r="63">
      <c r="A63" s="3">
        <v>4707.0</v>
      </c>
      <c r="B63" s="12">
        <v>0.01</v>
      </c>
      <c r="C63" s="6" t="s">
        <v>22</v>
      </c>
      <c r="D63" s="5" t="s">
        <v>73</v>
      </c>
      <c r="E63" s="5"/>
      <c r="F63" s="6" t="s">
        <v>21</v>
      </c>
      <c r="G63" s="5"/>
    </row>
    <row r="64">
      <c r="A64" s="3">
        <v>4746.0</v>
      </c>
      <c r="B64" s="12">
        <v>0.002</v>
      </c>
      <c r="C64" s="5" t="s">
        <v>5</v>
      </c>
      <c r="D64" s="6" t="s">
        <v>74</v>
      </c>
      <c r="E64" s="5"/>
      <c r="F64" s="5"/>
      <c r="G64" s="5"/>
    </row>
    <row r="65">
      <c r="A65" s="3">
        <v>4747.0</v>
      </c>
      <c r="B65" s="12">
        <v>0.05</v>
      </c>
      <c r="C65" s="6" t="s">
        <v>16</v>
      </c>
      <c r="D65" s="5" t="s">
        <v>75</v>
      </c>
      <c r="E65" s="5"/>
      <c r="F65" s="5"/>
      <c r="G65" s="5"/>
    </row>
    <row r="66">
      <c r="E66" s="5"/>
      <c r="F66" s="5"/>
      <c r="G66" s="5"/>
    </row>
  </sheetData>
  <dataValidations>
    <dataValidation type="list" allowBlank="1" showErrorMessage="1" sqref="C2:C65">
      <formula1>"산 가장자리,평지,하천 (임진강),하천,미정"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25"/>
    <col customWidth="1" min="4" max="4" width="27.38"/>
  </cols>
  <sheetData>
    <row r="1">
      <c r="A1" s="15" t="s">
        <v>0</v>
      </c>
      <c r="B1" s="15" t="s">
        <v>1</v>
      </c>
      <c r="C1" s="15" t="s">
        <v>2</v>
      </c>
      <c r="D1" s="15" t="s">
        <v>3</v>
      </c>
      <c r="E1" s="16"/>
      <c r="F1" s="1"/>
    </row>
    <row r="2">
      <c r="A2" s="17">
        <v>83.0</v>
      </c>
      <c r="B2" s="18">
        <v>0.01</v>
      </c>
      <c r="C2" s="19" t="s">
        <v>5</v>
      </c>
      <c r="D2" s="20" t="s">
        <v>6</v>
      </c>
      <c r="E2" s="20"/>
      <c r="F2" s="5"/>
      <c r="G2" s="5"/>
    </row>
    <row r="3">
      <c r="A3" s="17">
        <v>88.0</v>
      </c>
      <c r="B3" s="18">
        <v>0.01</v>
      </c>
      <c r="C3" s="19" t="s">
        <v>5</v>
      </c>
      <c r="D3" s="20" t="s">
        <v>7</v>
      </c>
      <c r="E3" s="19"/>
      <c r="F3" s="5"/>
      <c r="G3" s="5"/>
    </row>
    <row r="4">
      <c r="A4" s="17">
        <v>126.0</v>
      </c>
      <c r="B4" s="18">
        <v>0.01</v>
      </c>
      <c r="C4" s="19" t="s">
        <v>5</v>
      </c>
      <c r="D4" s="20" t="s">
        <v>8</v>
      </c>
      <c r="E4" s="19"/>
      <c r="F4" s="5"/>
      <c r="G4" s="5"/>
    </row>
    <row r="5">
      <c r="A5" s="17">
        <v>192.0</v>
      </c>
      <c r="B5" s="18">
        <v>0.01</v>
      </c>
      <c r="C5" s="19" t="s">
        <v>5</v>
      </c>
      <c r="D5" s="20" t="s">
        <v>9</v>
      </c>
      <c r="E5" s="19"/>
      <c r="F5" s="5"/>
      <c r="G5" s="5"/>
    </row>
    <row r="6">
      <c r="A6" s="17">
        <v>193.0</v>
      </c>
      <c r="B6" s="18">
        <v>0.01</v>
      </c>
      <c r="C6" s="19" t="s">
        <v>5</v>
      </c>
      <c r="D6" s="20" t="s">
        <v>10</v>
      </c>
      <c r="E6" s="19"/>
      <c r="F6" s="5"/>
      <c r="G6" s="5"/>
    </row>
    <row r="7">
      <c r="A7" s="17">
        <v>244.0</v>
      </c>
      <c r="B7" s="18">
        <v>0.01</v>
      </c>
      <c r="C7" s="19" t="s">
        <v>5</v>
      </c>
      <c r="D7" s="20" t="s">
        <v>11</v>
      </c>
      <c r="E7" s="19"/>
      <c r="F7" s="5"/>
      <c r="G7" s="5"/>
    </row>
    <row r="8">
      <c r="A8" s="17">
        <v>245.0</v>
      </c>
      <c r="B8" s="18">
        <v>0.01</v>
      </c>
      <c r="C8" s="19" t="s">
        <v>5</v>
      </c>
      <c r="D8" s="20" t="s">
        <v>12</v>
      </c>
      <c r="E8" s="19"/>
      <c r="F8" s="5"/>
      <c r="G8" s="5"/>
    </row>
    <row r="9">
      <c r="A9" s="17">
        <v>313.0</v>
      </c>
      <c r="B9" s="18">
        <v>0.01</v>
      </c>
      <c r="C9" s="19" t="s">
        <v>5</v>
      </c>
      <c r="D9" s="20" t="s">
        <v>13</v>
      </c>
      <c r="E9" s="19"/>
      <c r="F9" s="5"/>
      <c r="G9" s="5"/>
    </row>
    <row r="10">
      <c r="A10" s="17">
        <v>314.0</v>
      </c>
      <c r="B10" s="18">
        <v>0.01</v>
      </c>
      <c r="C10" s="19" t="s">
        <v>5</v>
      </c>
      <c r="D10" s="20" t="s">
        <v>14</v>
      </c>
      <c r="E10" s="19"/>
      <c r="F10" s="5"/>
      <c r="G10" s="5"/>
    </row>
    <row r="11">
      <c r="A11" s="17">
        <v>371.0</v>
      </c>
      <c r="B11" s="18">
        <v>0.01</v>
      </c>
      <c r="C11" s="19" t="s">
        <v>5</v>
      </c>
      <c r="D11" s="20" t="s">
        <v>15</v>
      </c>
      <c r="E11" s="19"/>
      <c r="F11" s="5"/>
      <c r="G11" s="5"/>
    </row>
    <row r="12">
      <c r="A12" s="17">
        <v>377.0</v>
      </c>
      <c r="B12" s="18">
        <v>0.01</v>
      </c>
      <c r="C12" s="19" t="s">
        <v>16</v>
      </c>
      <c r="D12" s="20" t="s">
        <v>17</v>
      </c>
      <c r="E12" s="19"/>
      <c r="F12" s="5"/>
      <c r="G12" s="5"/>
    </row>
    <row r="13">
      <c r="A13" s="17">
        <v>519.0</v>
      </c>
      <c r="B13" s="18">
        <v>0.01</v>
      </c>
      <c r="C13" s="19" t="s">
        <v>5</v>
      </c>
      <c r="D13" s="20" t="s">
        <v>18</v>
      </c>
      <c r="E13" s="19"/>
      <c r="F13" s="5"/>
      <c r="G13" s="5"/>
    </row>
    <row r="14">
      <c r="A14" s="17">
        <v>520.0</v>
      </c>
      <c r="B14" s="18">
        <v>0.01</v>
      </c>
      <c r="C14" s="19" t="s">
        <v>5</v>
      </c>
      <c r="D14" s="20" t="s">
        <v>19</v>
      </c>
      <c r="E14" s="19"/>
      <c r="F14" s="5"/>
      <c r="G14" s="5"/>
    </row>
    <row r="15">
      <c r="A15" s="17">
        <v>757.0</v>
      </c>
      <c r="B15" s="18">
        <v>0.001</v>
      </c>
      <c r="C15" s="19" t="s">
        <v>5</v>
      </c>
      <c r="D15" s="20" t="s">
        <v>20</v>
      </c>
      <c r="E15" s="19"/>
      <c r="F15" s="6"/>
      <c r="G15" s="5"/>
    </row>
    <row r="16">
      <c r="A16" s="17">
        <v>1112.0</v>
      </c>
      <c r="B16" s="18">
        <v>0.01</v>
      </c>
      <c r="C16" s="20" t="s">
        <v>22</v>
      </c>
      <c r="D16" s="20" t="s">
        <v>23</v>
      </c>
      <c r="E16" s="19"/>
      <c r="F16" s="5"/>
      <c r="G16" s="5"/>
    </row>
    <row r="17">
      <c r="A17" s="17">
        <v>1113.0</v>
      </c>
      <c r="B17" s="21">
        <v>0.04</v>
      </c>
      <c r="C17" s="20" t="s">
        <v>24</v>
      </c>
      <c r="D17" s="20" t="s">
        <v>25</v>
      </c>
      <c r="E17" s="19"/>
      <c r="F17" s="5"/>
      <c r="G17" s="5"/>
    </row>
    <row r="18">
      <c r="A18" s="17">
        <v>1258.0</v>
      </c>
      <c r="B18" s="21">
        <v>0.2</v>
      </c>
      <c r="C18" s="20" t="s">
        <v>22</v>
      </c>
      <c r="D18" s="20" t="s">
        <v>26</v>
      </c>
      <c r="E18" s="19"/>
      <c r="F18" s="5"/>
      <c r="G18" s="5"/>
    </row>
    <row r="19">
      <c r="A19" s="17">
        <v>1410.0</v>
      </c>
      <c r="B19" s="18">
        <v>0.2</v>
      </c>
      <c r="C19" s="20" t="s">
        <v>22</v>
      </c>
      <c r="D19" s="20" t="s">
        <v>27</v>
      </c>
      <c r="E19" s="19"/>
      <c r="F19" s="5"/>
      <c r="G19" s="5"/>
    </row>
    <row r="20">
      <c r="A20" s="17">
        <v>1547.0</v>
      </c>
      <c r="B20" s="18">
        <v>0.3</v>
      </c>
      <c r="C20" s="20" t="s">
        <v>22</v>
      </c>
      <c r="D20" s="20" t="s">
        <v>28</v>
      </c>
      <c r="E20" s="19"/>
      <c r="F20" s="5"/>
      <c r="G20" s="5"/>
    </row>
    <row r="21">
      <c r="A21" s="17">
        <v>1548.0</v>
      </c>
      <c r="B21" s="21">
        <v>0.03</v>
      </c>
      <c r="C21" s="20" t="s">
        <v>22</v>
      </c>
      <c r="D21" s="20" t="s">
        <v>29</v>
      </c>
      <c r="E21" s="19"/>
      <c r="F21" s="5"/>
      <c r="G21" s="5"/>
    </row>
    <row r="22">
      <c r="A22" s="17">
        <v>1643.0</v>
      </c>
      <c r="B22" s="18">
        <v>0.03</v>
      </c>
      <c r="C22" s="19" t="s">
        <v>22</v>
      </c>
      <c r="D22" s="20" t="s">
        <v>30</v>
      </c>
      <c r="E22" s="19"/>
      <c r="F22" s="5"/>
      <c r="G22" s="5"/>
    </row>
    <row r="23">
      <c r="A23" s="17">
        <v>1690.0</v>
      </c>
      <c r="B23" s="18">
        <v>0.35</v>
      </c>
      <c r="C23" s="19" t="s">
        <v>5</v>
      </c>
      <c r="D23" s="20" t="s">
        <v>31</v>
      </c>
      <c r="E23" s="19"/>
      <c r="F23" s="5"/>
      <c r="G23" s="5"/>
    </row>
    <row r="24">
      <c r="A24" s="17">
        <v>1691.0</v>
      </c>
      <c r="B24" s="18">
        <v>0.35</v>
      </c>
      <c r="C24" s="19" t="s">
        <v>5</v>
      </c>
      <c r="D24" s="20" t="s">
        <v>32</v>
      </c>
      <c r="E24" s="19"/>
      <c r="F24" s="5"/>
      <c r="G24" s="5"/>
    </row>
    <row r="25">
      <c r="A25" s="17">
        <v>1761.0</v>
      </c>
      <c r="B25" s="18">
        <v>0.35</v>
      </c>
      <c r="C25" s="20" t="s">
        <v>22</v>
      </c>
      <c r="D25" s="20" t="s">
        <v>33</v>
      </c>
      <c r="E25" s="19"/>
      <c r="F25" s="5"/>
      <c r="G25" s="5"/>
    </row>
    <row r="26">
      <c r="A26" s="17">
        <v>1770.0</v>
      </c>
      <c r="B26" s="18">
        <v>0.2</v>
      </c>
      <c r="C26" s="20" t="s">
        <v>22</v>
      </c>
      <c r="D26" s="20" t="s">
        <v>34</v>
      </c>
      <c r="E26" s="19"/>
      <c r="F26" s="6"/>
      <c r="G26" s="5"/>
    </row>
    <row r="27">
      <c r="A27" s="17">
        <v>1950.0</v>
      </c>
      <c r="B27" s="18">
        <v>0.2</v>
      </c>
      <c r="C27" s="20" t="s">
        <v>22</v>
      </c>
      <c r="D27" s="20" t="s">
        <v>35</v>
      </c>
      <c r="E27" s="19"/>
      <c r="F27" s="5"/>
      <c r="G27" s="5"/>
    </row>
    <row r="28">
      <c r="A28" s="17">
        <v>2213.0</v>
      </c>
      <c r="B28" s="18">
        <v>0.7</v>
      </c>
      <c r="C28" s="20" t="s">
        <v>22</v>
      </c>
      <c r="D28" s="20" t="s">
        <v>36</v>
      </c>
      <c r="E28" s="19"/>
      <c r="F28" s="5"/>
      <c r="G28" s="5"/>
    </row>
    <row r="29">
      <c r="A29" s="17">
        <v>2352.0</v>
      </c>
      <c r="B29" s="18">
        <v>0.04</v>
      </c>
      <c r="C29" s="20" t="s">
        <v>22</v>
      </c>
      <c r="D29" s="20" t="s">
        <v>37</v>
      </c>
      <c r="E29" s="19"/>
      <c r="F29" s="5"/>
      <c r="G29" s="5"/>
    </row>
    <row r="30">
      <c r="A30" s="17">
        <v>2466.0</v>
      </c>
      <c r="B30" s="18">
        <v>0.35</v>
      </c>
      <c r="C30" s="19" t="s">
        <v>5</v>
      </c>
      <c r="D30" s="20" t="s">
        <v>38</v>
      </c>
      <c r="E30" s="19"/>
      <c r="F30" s="6"/>
      <c r="G30" s="5"/>
    </row>
    <row r="31">
      <c r="A31" s="17">
        <v>2468.0</v>
      </c>
      <c r="B31" s="18">
        <v>0.01</v>
      </c>
      <c r="C31" s="19" t="s">
        <v>24</v>
      </c>
      <c r="D31" s="20" t="s">
        <v>40</v>
      </c>
      <c r="E31" s="19"/>
      <c r="F31" s="5"/>
      <c r="G31" s="5"/>
    </row>
    <row r="32">
      <c r="A32" s="17">
        <v>2608.0</v>
      </c>
      <c r="B32" s="18">
        <v>0.3</v>
      </c>
      <c r="C32" s="20" t="s">
        <v>22</v>
      </c>
      <c r="D32" s="20" t="s">
        <v>41</v>
      </c>
      <c r="E32" s="19"/>
      <c r="F32" s="6"/>
      <c r="G32" s="5"/>
    </row>
    <row r="33">
      <c r="A33" s="17">
        <v>2713.0</v>
      </c>
      <c r="B33" s="18">
        <v>0.3</v>
      </c>
      <c r="C33" s="20" t="s">
        <v>22</v>
      </c>
      <c r="D33" s="20" t="s">
        <v>42</v>
      </c>
      <c r="E33" s="19"/>
      <c r="F33" s="5"/>
      <c r="G33" s="5"/>
    </row>
    <row r="34">
      <c r="A34" s="17">
        <v>2717.0</v>
      </c>
      <c r="B34" s="18">
        <v>0.01</v>
      </c>
      <c r="C34" s="19" t="s">
        <v>24</v>
      </c>
      <c r="D34" s="20" t="s">
        <v>43</v>
      </c>
      <c r="E34" s="19"/>
      <c r="F34" s="5"/>
      <c r="G34" s="5"/>
    </row>
    <row r="35">
      <c r="A35" s="17">
        <v>2718.0</v>
      </c>
      <c r="B35" s="18">
        <v>0.001</v>
      </c>
      <c r="C35" s="20" t="s">
        <v>22</v>
      </c>
      <c r="D35" s="20" t="s">
        <v>44</v>
      </c>
      <c r="E35" s="19"/>
      <c r="F35" s="5"/>
      <c r="G35" s="5"/>
    </row>
    <row r="36">
      <c r="A36" s="17">
        <v>2868.0</v>
      </c>
      <c r="B36" s="18">
        <v>0.01</v>
      </c>
      <c r="C36" s="19" t="s">
        <v>24</v>
      </c>
      <c r="D36" s="20" t="s">
        <v>45</v>
      </c>
      <c r="E36" s="19"/>
      <c r="F36" s="5"/>
      <c r="G36" s="5"/>
    </row>
    <row r="37">
      <c r="A37" s="17">
        <v>2874.0</v>
      </c>
      <c r="B37" s="18">
        <v>0.05</v>
      </c>
      <c r="C37" s="20" t="s">
        <v>24</v>
      </c>
      <c r="D37" s="19" t="s">
        <v>46</v>
      </c>
      <c r="E37" s="19"/>
      <c r="F37" s="5"/>
      <c r="G37" s="5"/>
    </row>
    <row r="38">
      <c r="A38" s="17">
        <v>2875.0</v>
      </c>
      <c r="B38" s="18">
        <v>0.45</v>
      </c>
      <c r="C38" s="20" t="s">
        <v>22</v>
      </c>
      <c r="D38" s="19" t="s">
        <v>47</v>
      </c>
      <c r="E38" s="19"/>
      <c r="F38" s="5"/>
      <c r="G38" s="5"/>
    </row>
    <row r="39">
      <c r="A39" s="17">
        <v>2876.0</v>
      </c>
      <c r="B39" s="18">
        <v>0.05</v>
      </c>
      <c r="C39" s="20" t="s">
        <v>22</v>
      </c>
      <c r="D39" s="19" t="s">
        <v>48</v>
      </c>
      <c r="E39" s="19"/>
      <c r="F39" s="5"/>
      <c r="G39" s="5"/>
    </row>
    <row r="40">
      <c r="A40" s="17">
        <v>3039.0</v>
      </c>
      <c r="B40" s="18">
        <v>1.0E-4</v>
      </c>
      <c r="C40" s="19" t="s">
        <v>5</v>
      </c>
      <c r="D40" s="20" t="s">
        <v>49</v>
      </c>
      <c r="E40" s="19"/>
      <c r="F40" s="5"/>
      <c r="G40" s="5"/>
    </row>
    <row r="41">
      <c r="A41" s="17">
        <v>3276.0</v>
      </c>
      <c r="B41" s="18">
        <v>0.01</v>
      </c>
      <c r="C41" s="20" t="s">
        <v>16</v>
      </c>
      <c r="D41" s="20" t="s">
        <v>50</v>
      </c>
      <c r="E41" s="19"/>
      <c r="F41" s="5"/>
      <c r="G41" s="5"/>
    </row>
    <row r="42">
      <c r="A42" s="17">
        <v>3583.0</v>
      </c>
      <c r="B42" s="18">
        <v>0.005</v>
      </c>
      <c r="C42" s="19" t="s">
        <v>16</v>
      </c>
      <c r="D42" s="19" t="s">
        <v>51</v>
      </c>
      <c r="E42" s="19"/>
      <c r="F42" s="6"/>
      <c r="G42" s="5"/>
    </row>
    <row r="43">
      <c r="A43" s="17">
        <v>3594.0</v>
      </c>
      <c r="B43" s="18">
        <v>0.1</v>
      </c>
      <c r="C43" s="20" t="s">
        <v>22</v>
      </c>
      <c r="D43" s="19" t="s">
        <v>52</v>
      </c>
      <c r="E43" s="19"/>
      <c r="F43" s="6"/>
      <c r="G43" s="5"/>
    </row>
    <row r="44">
      <c r="A44" s="17">
        <v>3671.0</v>
      </c>
      <c r="B44" s="18">
        <v>0.01</v>
      </c>
      <c r="C44" s="20" t="s">
        <v>16</v>
      </c>
      <c r="D44" s="19" t="s">
        <v>53</v>
      </c>
      <c r="E44" s="19"/>
      <c r="F44" s="5"/>
      <c r="G44" s="5"/>
    </row>
    <row r="45">
      <c r="A45" s="17">
        <v>4033.0</v>
      </c>
      <c r="B45" s="18">
        <v>0.05</v>
      </c>
      <c r="C45" s="19" t="s">
        <v>24</v>
      </c>
      <c r="D45" s="19" t="s">
        <v>54</v>
      </c>
      <c r="E45" s="19"/>
      <c r="F45" s="5"/>
      <c r="G45" s="5"/>
    </row>
    <row r="46">
      <c r="A46" s="17">
        <v>4034.0</v>
      </c>
      <c r="B46" s="18">
        <v>0.01</v>
      </c>
      <c r="C46" s="19" t="s">
        <v>5</v>
      </c>
      <c r="D46" s="20" t="s">
        <v>55</v>
      </c>
      <c r="E46" s="19"/>
      <c r="F46" s="5"/>
      <c r="G46" s="5"/>
    </row>
    <row r="47">
      <c r="A47" s="17">
        <v>4035.0</v>
      </c>
      <c r="B47" s="18">
        <v>0.01</v>
      </c>
      <c r="C47" s="19" t="s">
        <v>5</v>
      </c>
      <c r="D47" s="20" t="s">
        <v>56</v>
      </c>
      <c r="E47" s="19"/>
      <c r="F47" s="5"/>
      <c r="G47" s="5"/>
    </row>
    <row r="48">
      <c r="A48" s="17">
        <v>4090.0</v>
      </c>
      <c r="B48" s="18">
        <v>0.01</v>
      </c>
      <c r="C48" s="19" t="s">
        <v>5</v>
      </c>
      <c r="D48" s="20" t="s">
        <v>57</v>
      </c>
      <c r="E48" s="19"/>
      <c r="F48" s="5"/>
      <c r="G48" s="5"/>
    </row>
    <row r="49">
      <c r="A49" s="17">
        <v>4095.0</v>
      </c>
      <c r="B49" s="18">
        <v>0.03</v>
      </c>
      <c r="C49" s="20" t="s">
        <v>24</v>
      </c>
      <c r="D49" s="19" t="s">
        <v>58</v>
      </c>
      <c r="E49" s="19"/>
      <c r="F49" s="5"/>
      <c r="G49" s="5"/>
    </row>
    <row r="50">
      <c r="A50" s="17">
        <v>4096.0</v>
      </c>
      <c r="B50" s="18">
        <v>0.01</v>
      </c>
      <c r="C50" s="19" t="s">
        <v>5</v>
      </c>
      <c r="D50" s="20" t="s">
        <v>59</v>
      </c>
      <c r="E50" s="19"/>
      <c r="F50" s="5"/>
      <c r="G50" s="5"/>
    </row>
    <row r="51">
      <c r="A51" s="17">
        <v>4171.0</v>
      </c>
      <c r="B51" s="18">
        <v>0.001</v>
      </c>
      <c r="C51" s="19" t="s">
        <v>5</v>
      </c>
      <c r="D51" s="20" t="s">
        <v>60</v>
      </c>
      <c r="E51" s="19"/>
      <c r="F51" s="6"/>
      <c r="G51" s="5"/>
    </row>
    <row r="52">
      <c r="A52" s="17">
        <v>4177.0</v>
      </c>
      <c r="B52" s="18">
        <v>0.03</v>
      </c>
      <c r="C52" s="20" t="s">
        <v>22</v>
      </c>
      <c r="D52" s="19" t="s">
        <v>61</v>
      </c>
      <c r="E52" s="19"/>
      <c r="F52" s="5"/>
      <c r="G52" s="5"/>
    </row>
    <row r="53">
      <c r="A53" s="17">
        <v>4257.0</v>
      </c>
      <c r="B53" s="18">
        <v>0.01</v>
      </c>
      <c r="C53" s="19" t="s">
        <v>5</v>
      </c>
      <c r="D53" s="20" t="s">
        <v>62</v>
      </c>
      <c r="E53" s="19"/>
      <c r="F53" s="5"/>
      <c r="G53" s="5"/>
    </row>
    <row r="54">
      <c r="A54" s="17">
        <v>4262.0</v>
      </c>
      <c r="B54" s="18">
        <v>0.01</v>
      </c>
      <c r="C54" s="19" t="s">
        <v>5</v>
      </c>
      <c r="D54" s="20" t="s">
        <v>63</v>
      </c>
      <c r="E54" s="19"/>
      <c r="F54" s="5"/>
      <c r="G54" s="5"/>
    </row>
    <row r="55">
      <c r="A55" s="17">
        <v>4347.0</v>
      </c>
      <c r="B55" s="18">
        <v>0.08</v>
      </c>
      <c r="C55" s="20" t="s">
        <v>5</v>
      </c>
      <c r="D55" s="19" t="s">
        <v>64</v>
      </c>
      <c r="E55" s="19"/>
      <c r="F55" s="5"/>
      <c r="G55" s="5"/>
    </row>
    <row r="56">
      <c r="A56" s="17">
        <v>4352.0</v>
      </c>
      <c r="B56" s="18">
        <v>0.05</v>
      </c>
      <c r="C56" s="20" t="s">
        <v>16</v>
      </c>
      <c r="D56" s="19" t="s">
        <v>65</v>
      </c>
      <c r="E56" s="19"/>
      <c r="F56" s="5"/>
      <c r="G56" s="5"/>
    </row>
    <row r="57">
      <c r="A57" s="17">
        <v>4400.0</v>
      </c>
      <c r="B57" s="18">
        <v>0.001</v>
      </c>
      <c r="C57" s="20" t="s">
        <v>22</v>
      </c>
      <c r="D57" s="20" t="s">
        <v>66</v>
      </c>
      <c r="E57" s="19"/>
      <c r="F57" s="5"/>
      <c r="G57" s="5"/>
    </row>
    <row r="58">
      <c r="A58" s="17">
        <v>4402.0</v>
      </c>
      <c r="B58" s="18">
        <v>0.01</v>
      </c>
      <c r="C58" s="19" t="s">
        <v>24</v>
      </c>
      <c r="D58" s="19" t="s">
        <v>67</v>
      </c>
      <c r="E58" s="19"/>
      <c r="F58" s="5"/>
      <c r="G58" s="5"/>
    </row>
    <row r="59">
      <c r="A59" s="17">
        <v>4503.0</v>
      </c>
      <c r="B59" s="18">
        <v>0.01</v>
      </c>
      <c r="C59" s="19" t="s">
        <v>24</v>
      </c>
      <c r="D59" s="19" t="s">
        <v>68</v>
      </c>
      <c r="E59" s="19"/>
      <c r="F59" s="6"/>
      <c r="G59" s="5"/>
    </row>
    <row r="60">
      <c r="A60" s="17">
        <v>4557.0</v>
      </c>
      <c r="B60" s="18">
        <v>0.01</v>
      </c>
      <c r="C60" s="19" t="s">
        <v>5</v>
      </c>
      <c r="D60" s="19" t="s">
        <v>69</v>
      </c>
      <c r="E60" s="19"/>
      <c r="F60" s="5"/>
      <c r="G60" s="5"/>
    </row>
    <row r="61">
      <c r="A61" s="17">
        <v>4600.0</v>
      </c>
      <c r="B61" s="18">
        <v>0.001</v>
      </c>
      <c r="C61" s="20" t="s">
        <v>16</v>
      </c>
      <c r="D61" s="20" t="s">
        <v>70</v>
      </c>
      <c r="E61" s="19"/>
      <c r="F61" s="5"/>
      <c r="G61" s="5"/>
    </row>
    <row r="62">
      <c r="A62" s="17">
        <v>4603.0</v>
      </c>
      <c r="B62" s="18">
        <v>0.01</v>
      </c>
      <c r="C62" s="20" t="s">
        <v>16</v>
      </c>
      <c r="D62" s="20" t="s">
        <v>71</v>
      </c>
      <c r="E62" s="19"/>
      <c r="F62" s="6"/>
      <c r="G62" s="5"/>
    </row>
    <row r="63">
      <c r="A63" s="17">
        <v>4707.0</v>
      </c>
      <c r="B63" s="18">
        <v>0.01</v>
      </c>
      <c r="C63" s="20" t="s">
        <v>22</v>
      </c>
      <c r="D63" s="19" t="s">
        <v>73</v>
      </c>
      <c r="E63" s="19"/>
      <c r="F63" s="6"/>
      <c r="G63" s="5"/>
    </row>
    <row r="64">
      <c r="A64" s="17">
        <v>4746.0</v>
      </c>
      <c r="B64" s="18">
        <v>0.002</v>
      </c>
      <c r="C64" s="19" t="s">
        <v>5</v>
      </c>
      <c r="D64" s="20" t="s">
        <v>74</v>
      </c>
      <c r="E64" s="19"/>
      <c r="F64" s="5"/>
      <c r="G64" s="5"/>
    </row>
    <row r="65">
      <c r="A65" s="17">
        <v>4747.0</v>
      </c>
      <c r="B65" s="18">
        <v>0.05</v>
      </c>
      <c r="C65" s="20" t="s">
        <v>16</v>
      </c>
      <c r="D65" s="19" t="s">
        <v>75</v>
      </c>
      <c r="E65" s="19"/>
      <c r="F65" s="5"/>
      <c r="G65" s="5"/>
    </row>
    <row r="66">
      <c r="E66" s="5"/>
      <c r="F66" s="5"/>
      <c r="G66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0"/>
    <col customWidth="1" min="4" max="4" width="12.88"/>
    <col customWidth="1" min="5" max="5" width="13.75"/>
    <col customWidth="1" min="9" max="9" width="13.75"/>
    <col customWidth="1" min="10" max="10" width="13.25"/>
    <col customWidth="1" min="15" max="15" width="15.13"/>
    <col customWidth="1" min="16" max="16" width="14.5"/>
  </cols>
  <sheetData>
    <row r="1">
      <c r="A1" s="22"/>
      <c r="G1" s="22">
        <v>2.0</v>
      </c>
      <c r="M1" s="3">
        <v>3.0</v>
      </c>
      <c r="N1" s="5"/>
      <c r="O1" s="5"/>
      <c r="P1" s="5"/>
      <c r="Q1" s="5"/>
    </row>
    <row r="2">
      <c r="A2" s="23" t="s">
        <v>3</v>
      </c>
      <c r="B2" s="6" t="s">
        <v>76</v>
      </c>
      <c r="C2" s="5"/>
      <c r="G2" s="23" t="s">
        <v>3</v>
      </c>
      <c r="H2" s="5" t="s">
        <v>77</v>
      </c>
      <c r="I2" s="5"/>
      <c r="K2" s="5"/>
      <c r="L2" s="6"/>
      <c r="M2" s="23" t="s">
        <v>3</v>
      </c>
      <c r="N2" s="5" t="s">
        <v>78</v>
      </c>
      <c r="O2" s="5"/>
      <c r="P2" s="5"/>
      <c r="Q2" s="5"/>
    </row>
    <row r="3">
      <c r="A3" s="23" t="s">
        <v>79</v>
      </c>
      <c r="B3" s="24" t="s">
        <v>80</v>
      </c>
      <c r="C3" s="5"/>
      <c r="G3" s="23" t="s">
        <v>79</v>
      </c>
      <c r="H3" s="24" t="s">
        <v>80</v>
      </c>
      <c r="I3" s="5"/>
      <c r="K3" s="5"/>
      <c r="L3" s="6"/>
      <c r="M3" s="23" t="s">
        <v>79</v>
      </c>
      <c r="N3" s="5" t="s">
        <v>81</v>
      </c>
      <c r="O3" s="5"/>
      <c r="P3" s="5"/>
      <c r="Q3" s="5"/>
    </row>
    <row r="4">
      <c r="A4" s="25" t="s">
        <v>82</v>
      </c>
      <c r="B4" s="25" t="s">
        <v>83</v>
      </c>
      <c r="C4" s="26" t="s">
        <v>84</v>
      </c>
      <c r="D4" s="27" t="s">
        <v>85</v>
      </c>
      <c r="E4" s="26" t="s">
        <v>86</v>
      </c>
      <c r="F4" s="22"/>
      <c r="G4" s="25" t="s">
        <v>82</v>
      </c>
      <c r="H4" s="25" t="s">
        <v>83</v>
      </c>
      <c r="I4" s="26" t="s">
        <v>84</v>
      </c>
      <c r="J4" s="27" t="s">
        <v>85</v>
      </c>
      <c r="K4" s="26" t="s">
        <v>86</v>
      </c>
      <c r="L4" s="5"/>
      <c r="M4" s="25" t="s">
        <v>82</v>
      </c>
      <c r="N4" s="25" t="s">
        <v>83</v>
      </c>
      <c r="O4" s="25" t="s">
        <v>84</v>
      </c>
      <c r="P4" s="25" t="s">
        <v>85</v>
      </c>
      <c r="Q4" s="25" t="s">
        <v>86</v>
      </c>
    </row>
    <row r="5">
      <c r="A5" s="28" t="s">
        <v>87</v>
      </c>
      <c r="B5" s="29">
        <v>90.0</v>
      </c>
      <c r="C5" s="30">
        <f>B5/B15</f>
        <v>0.4891304348</v>
      </c>
      <c r="D5" s="30">
        <f t="shared" ref="D5:D9" si="1">LN(C5)</f>
        <v>-0.7151260873</v>
      </c>
      <c r="E5" s="31">
        <f t="shared" ref="E5:E9" si="2">C5*D5</f>
        <v>-0.349789934</v>
      </c>
      <c r="G5" s="28" t="s">
        <v>88</v>
      </c>
      <c r="H5" s="29">
        <v>100.0</v>
      </c>
      <c r="I5" s="32">
        <f>H5/H15</f>
        <v>0.4255319149</v>
      </c>
      <c r="J5" s="32">
        <f t="shared" ref="J5:J11" si="3">LN(I5)</f>
        <v>-0.8544153282</v>
      </c>
      <c r="K5" s="32">
        <f t="shared" ref="K5:K11" si="4">I5*J5</f>
        <v>-0.3635809907</v>
      </c>
      <c r="L5" s="33"/>
      <c r="M5" s="32" t="s">
        <v>87</v>
      </c>
      <c r="N5" s="34">
        <v>50.0</v>
      </c>
      <c r="O5" s="34">
        <f>N5/N15</f>
        <v>0.9433962264</v>
      </c>
      <c r="P5" s="32">
        <f t="shared" ref="P5:P8" si="5">LN(O5)</f>
        <v>-0.05826890812</v>
      </c>
      <c r="Q5" s="32">
        <f t="shared" ref="Q5:Q8" si="6">O5*P5</f>
        <v>-0.05497066804</v>
      </c>
    </row>
    <row r="6">
      <c r="A6" s="35" t="s">
        <v>89</v>
      </c>
      <c r="B6" s="36">
        <v>90.0</v>
      </c>
      <c r="C6" s="6">
        <f>B6/B15</f>
        <v>0.4891304348</v>
      </c>
      <c r="D6" s="6">
        <f t="shared" si="1"/>
        <v>-0.7151260873</v>
      </c>
      <c r="E6" s="37">
        <f t="shared" si="2"/>
        <v>-0.349789934</v>
      </c>
      <c r="G6" s="35" t="s">
        <v>90</v>
      </c>
      <c r="H6" s="36">
        <v>100.0</v>
      </c>
      <c r="I6" s="38">
        <f>H6/H15</f>
        <v>0.4255319149</v>
      </c>
      <c r="J6" s="5">
        <f t="shared" si="3"/>
        <v>-0.8544153282</v>
      </c>
      <c r="K6" s="5">
        <f t="shared" si="4"/>
        <v>-0.3635809907</v>
      </c>
      <c r="L6" s="33"/>
      <c r="M6" s="6" t="s">
        <v>91</v>
      </c>
      <c r="N6" s="39">
        <v>1.0</v>
      </c>
      <c r="O6" s="39">
        <f>N6/N15</f>
        <v>0.01886792453</v>
      </c>
      <c r="P6" s="5">
        <f t="shared" si="5"/>
        <v>-3.970291914</v>
      </c>
      <c r="Q6" s="5">
        <f t="shared" si="6"/>
        <v>-0.07491116818</v>
      </c>
    </row>
    <row r="7">
      <c r="A7" s="28" t="s">
        <v>92</v>
      </c>
      <c r="B7" s="29">
        <v>2.0</v>
      </c>
      <c r="C7" s="30">
        <f>B7/B15</f>
        <v>0.01086956522</v>
      </c>
      <c r="D7" s="30">
        <f t="shared" si="1"/>
        <v>-4.521788577</v>
      </c>
      <c r="E7" s="31">
        <f t="shared" si="2"/>
        <v>-0.04914987584</v>
      </c>
      <c r="G7" s="28" t="s">
        <v>93</v>
      </c>
      <c r="H7" s="29">
        <v>30.0</v>
      </c>
      <c r="I7" s="32">
        <f>H7/H15</f>
        <v>0.1276595745</v>
      </c>
      <c r="J7" s="32">
        <f t="shared" si="3"/>
        <v>-2.058388132</v>
      </c>
      <c r="K7" s="32">
        <f t="shared" si="4"/>
        <v>-0.2627729531</v>
      </c>
      <c r="L7" s="33"/>
      <c r="M7" s="30" t="s">
        <v>94</v>
      </c>
      <c r="N7" s="34">
        <v>1.0</v>
      </c>
      <c r="O7" s="34">
        <f>N7/N15</f>
        <v>0.01886792453</v>
      </c>
      <c r="P7" s="32">
        <f t="shared" si="5"/>
        <v>-3.970291914</v>
      </c>
      <c r="Q7" s="32">
        <f t="shared" si="6"/>
        <v>-0.07491116818</v>
      </c>
    </row>
    <row r="8">
      <c r="A8" s="35" t="s">
        <v>95</v>
      </c>
      <c r="B8" s="36">
        <v>1.0</v>
      </c>
      <c r="C8" s="6">
        <f>B8/B15</f>
        <v>0.005434782609</v>
      </c>
      <c r="D8" s="6">
        <f t="shared" si="1"/>
        <v>-5.214935758</v>
      </c>
      <c r="E8" s="37">
        <f t="shared" si="2"/>
        <v>-0.02834204216</v>
      </c>
      <c r="G8" s="35" t="s">
        <v>96</v>
      </c>
      <c r="H8" s="36">
        <v>1.0</v>
      </c>
      <c r="I8" s="5">
        <f>H8/H15</f>
        <v>0.004255319149</v>
      </c>
      <c r="J8" s="5">
        <f t="shared" si="3"/>
        <v>-5.459585514</v>
      </c>
      <c r="K8" s="5">
        <f t="shared" si="4"/>
        <v>-0.02323227878</v>
      </c>
      <c r="L8" s="33"/>
      <c r="M8" s="5" t="s">
        <v>97</v>
      </c>
      <c r="N8" s="39">
        <v>1.0</v>
      </c>
      <c r="O8" s="39">
        <f>N8/N15</f>
        <v>0.01886792453</v>
      </c>
      <c r="P8" s="5">
        <f t="shared" si="5"/>
        <v>-3.970291914</v>
      </c>
      <c r="Q8" s="5">
        <f t="shared" si="6"/>
        <v>-0.07491116818</v>
      </c>
    </row>
    <row r="9">
      <c r="A9" s="28" t="s">
        <v>98</v>
      </c>
      <c r="B9" s="29">
        <v>1.0</v>
      </c>
      <c r="C9" s="30">
        <f>B9/B15</f>
        <v>0.005434782609</v>
      </c>
      <c r="D9" s="30">
        <f t="shared" si="1"/>
        <v>-5.214935758</v>
      </c>
      <c r="E9" s="31">
        <f t="shared" si="2"/>
        <v>-0.02834204216</v>
      </c>
      <c r="G9" s="28" t="s">
        <v>99</v>
      </c>
      <c r="H9" s="29">
        <v>1.0</v>
      </c>
      <c r="I9" s="32">
        <f>H9/H15</f>
        <v>0.004255319149</v>
      </c>
      <c r="J9" s="32">
        <f t="shared" si="3"/>
        <v>-5.459585514</v>
      </c>
      <c r="K9" s="32">
        <f t="shared" si="4"/>
        <v>-0.02323227878</v>
      </c>
      <c r="L9" s="40"/>
      <c r="M9" s="32"/>
      <c r="N9" s="41"/>
      <c r="O9" s="32"/>
      <c r="P9" s="41"/>
      <c r="Q9" s="32"/>
    </row>
    <row r="10">
      <c r="A10" s="5"/>
      <c r="B10" s="5"/>
      <c r="C10" s="5"/>
      <c r="G10" s="35" t="s">
        <v>100</v>
      </c>
      <c r="H10" s="33">
        <v>2.0</v>
      </c>
      <c r="I10" s="38">
        <f>H10/15</f>
        <v>0.1333333333</v>
      </c>
      <c r="J10" s="5">
        <f t="shared" si="3"/>
        <v>-2.014903021</v>
      </c>
      <c r="K10" s="5">
        <f t="shared" si="4"/>
        <v>-0.2686537361</v>
      </c>
      <c r="L10" s="5"/>
      <c r="M10" s="5"/>
      <c r="N10" s="5"/>
      <c r="O10" s="5"/>
      <c r="P10" s="5"/>
      <c r="Q10" s="5"/>
    </row>
    <row r="11">
      <c r="A11" s="32"/>
      <c r="B11" s="32"/>
      <c r="C11" s="32"/>
      <c r="D11" s="32"/>
      <c r="E11" s="32"/>
      <c r="G11" s="28" t="s">
        <v>101</v>
      </c>
      <c r="H11" s="42">
        <v>1.0</v>
      </c>
      <c r="I11" s="32">
        <f>H11/H21</f>
        <v>0.01176470588</v>
      </c>
      <c r="J11" s="32">
        <f t="shared" si="3"/>
        <v>-4.442651256</v>
      </c>
      <c r="K11" s="32">
        <f t="shared" si="4"/>
        <v>-0.05226648537</v>
      </c>
      <c r="L11" s="5"/>
      <c r="M11" s="32"/>
      <c r="N11" s="41"/>
      <c r="O11" s="32"/>
      <c r="P11" s="41"/>
      <c r="Q11" s="32"/>
    </row>
    <row r="12">
      <c r="A12" s="5"/>
      <c r="B12" s="5"/>
      <c r="C12" s="5"/>
      <c r="G12" s="5"/>
      <c r="H12" s="5"/>
      <c r="I12" s="5"/>
      <c r="K12" s="5"/>
      <c r="L12" s="5"/>
      <c r="M12" s="5"/>
      <c r="N12" s="5"/>
      <c r="O12" s="5"/>
      <c r="P12" s="5"/>
      <c r="Q12" s="5"/>
    </row>
    <row r="13">
      <c r="A13" s="32"/>
      <c r="B13" s="32"/>
      <c r="C13" s="32"/>
      <c r="D13" s="32"/>
      <c r="E13" s="32"/>
      <c r="G13" s="32"/>
      <c r="H13" s="32"/>
      <c r="I13" s="32"/>
      <c r="J13" s="32"/>
      <c r="K13" s="32"/>
      <c r="L13" s="5"/>
      <c r="M13" s="32"/>
      <c r="N13" s="32"/>
      <c r="O13" s="32"/>
      <c r="P13" s="41"/>
      <c r="Q13" s="32"/>
    </row>
    <row r="14">
      <c r="A14" s="5"/>
      <c r="B14" s="5"/>
      <c r="C14" s="5"/>
      <c r="G14" s="5"/>
      <c r="H14" s="5"/>
      <c r="I14" s="5"/>
      <c r="K14" s="5"/>
      <c r="L14" s="5"/>
      <c r="M14" s="5"/>
      <c r="N14" s="5"/>
      <c r="O14" s="5"/>
      <c r="P14" s="5"/>
      <c r="Q14" s="5"/>
    </row>
    <row r="15">
      <c r="A15" s="43" t="s">
        <v>102</v>
      </c>
      <c r="B15" s="44">
        <f>SUM(B5:B14)</f>
        <v>184</v>
      </c>
      <c r="C15" s="44"/>
      <c r="D15" s="43" t="s">
        <v>103</v>
      </c>
      <c r="E15" s="45">
        <f>SUM(E5:E13)*-1</f>
        <v>0.8054138281</v>
      </c>
      <c r="G15" s="43" t="s">
        <v>104</v>
      </c>
      <c r="H15" s="44">
        <f>SUM(H5:H14)</f>
        <v>235</v>
      </c>
      <c r="I15" s="44"/>
      <c r="J15" s="43" t="s">
        <v>103</v>
      </c>
      <c r="K15" s="44">
        <f>SUM(K5:K14)*-1</f>
        <v>1.357319714</v>
      </c>
      <c r="L15" s="5"/>
      <c r="M15" s="43" t="s">
        <v>104</v>
      </c>
      <c r="N15" s="44">
        <f>SUM(N5:N8)</f>
        <v>53</v>
      </c>
      <c r="O15" s="44"/>
      <c r="P15" s="43" t="s">
        <v>103</v>
      </c>
      <c r="Q15" s="44">
        <f>SUM(Q5:Q14)*-1</f>
        <v>0.2797041726</v>
      </c>
    </row>
    <row r="16">
      <c r="A16" s="5"/>
      <c r="B16" s="5"/>
      <c r="C16" s="5"/>
      <c r="G16" s="5"/>
      <c r="H16" s="5"/>
      <c r="I16" s="5"/>
      <c r="K16" s="5"/>
      <c r="L16" s="5"/>
      <c r="M16" s="5"/>
      <c r="N16" s="5"/>
      <c r="O16" s="5"/>
      <c r="P16" s="5"/>
      <c r="Q16" s="5"/>
    </row>
    <row r="17">
      <c r="A17" s="6">
        <v>4.0</v>
      </c>
      <c r="B17" s="5"/>
      <c r="C17" s="5"/>
      <c r="G17" s="22">
        <v>5.0</v>
      </c>
      <c r="M17" s="3">
        <v>6.0</v>
      </c>
      <c r="N17" s="5"/>
      <c r="O17" s="5"/>
      <c r="P17" s="5"/>
      <c r="Q17" s="5"/>
    </row>
    <row r="18">
      <c r="A18" s="23" t="s">
        <v>3</v>
      </c>
      <c r="B18" s="6" t="s">
        <v>105</v>
      </c>
      <c r="C18" s="5"/>
      <c r="G18" s="23" t="s">
        <v>3</v>
      </c>
      <c r="H18" s="6" t="s">
        <v>106</v>
      </c>
      <c r="I18" s="5"/>
      <c r="K18" s="5"/>
      <c r="L18" s="6"/>
      <c r="M18" s="23" t="s">
        <v>3</v>
      </c>
      <c r="N18" s="5" t="s">
        <v>107</v>
      </c>
      <c r="O18" s="5"/>
      <c r="P18" s="5"/>
      <c r="Q18" s="5"/>
    </row>
    <row r="19">
      <c r="A19" s="23" t="s">
        <v>79</v>
      </c>
      <c r="B19" s="38" t="s">
        <v>80</v>
      </c>
      <c r="C19" s="5"/>
      <c r="G19" s="23" t="s">
        <v>79</v>
      </c>
      <c r="H19" s="5" t="s">
        <v>80</v>
      </c>
      <c r="I19" s="5"/>
      <c r="K19" s="5"/>
      <c r="L19" s="46"/>
      <c r="M19" s="23" t="s">
        <v>79</v>
      </c>
      <c r="N19" s="38" t="s">
        <v>81</v>
      </c>
      <c r="O19" s="5"/>
      <c r="P19" s="5"/>
      <c r="Q19" s="5"/>
    </row>
    <row r="20">
      <c r="A20" s="25" t="s">
        <v>82</v>
      </c>
      <c r="B20" s="25" t="s">
        <v>83</v>
      </c>
      <c r="C20" s="26" t="s">
        <v>84</v>
      </c>
      <c r="D20" s="27" t="s">
        <v>85</v>
      </c>
      <c r="E20" s="26" t="s">
        <v>86</v>
      </c>
      <c r="G20" s="25" t="s">
        <v>82</v>
      </c>
      <c r="H20" s="25" t="s">
        <v>83</v>
      </c>
      <c r="I20" s="26" t="s">
        <v>84</v>
      </c>
      <c r="J20" s="27" t="s">
        <v>85</v>
      </c>
      <c r="K20" s="26" t="s">
        <v>86</v>
      </c>
      <c r="L20" s="5"/>
      <c r="M20" s="25" t="s">
        <v>82</v>
      </c>
      <c r="N20" s="25" t="s">
        <v>83</v>
      </c>
      <c r="O20" s="25" t="s">
        <v>84</v>
      </c>
      <c r="P20" s="25" t="s">
        <v>85</v>
      </c>
      <c r="Q20" s="25" t="s">
        <v>86</v>
      </c>
    </row>
    <row r="21">
      <c r="A21" s="28" t="s">
        <v>87</v>
      </c>
      <c r="B21" s="29">
        <v>90.0</v>
      </c>
      <c r="C21" s="32">
        <f>B21/B32</f>
        <v>0.6766917293</v>
      </c>
      <c r="D21" s="32">
        <f t="shared" ref="D21:D29" si="7">LN(C21)</f>
        <v>-0.3905394579</v>
      </c>
      <c r="E21" s="32">
        <f t="shared" ref="E21:E29" si="8">C21*D21</f>
        <v>-0.2642748211</v>
      </c>
      <c r="G21" s="28" t="s">
        <v>108</v>
      </c>
      <c r="H21" s="29">
        <v>85.0</v>
      </c>
      <c r="I21" s="32">
        <f>H21/H32</f>
        <v>0.6692913386</v>
      </c>
      <c r="J21" s="34">
        <f t="shared" ref="J21:J28" si="9">LN(I21)</f>
        <v>-0.40153583</v>
      </c>
      <c r="K21" s="34">
        <f t="shared" ref="K21:K28" si="10">I21*J21</f>
        <v>-0.2687444531</v>
      </c>
      <c r="L21" s="6"/>
      <c r="M21" s="32" t="s">
        <v>87</v>
      </c>
      <c r="N21" s="47">
        <v>30.0</v>
      </c>
      <c r="O21" s="32">
        <f>N21/N32</f>
        <v>0.1713306682</v>
      </c>
      <c r="P21" s="32">
        <f t="shared" ref="P21:P27" si="11">LN(O21)</f>
        <v>-1.764159858</v>
      </c>
      <c r="Q21" s="32">
        <f t="shared" ref="Q21:Q27" si="12">O21*P21</f>
        <v>-0.3022546872</v>
      </c>
    </row>
    <row r="22">
      <c r="A22" s="35" t="s">
        <v>109</v>
      </c>
      <c r="B22" s="36">
        <v>2.0</v>
      </c>
      <c r="C22" s="5">
        <f>B22/B32</f>
        <v>0.01503759398</v>
      </c>
      <c r="D22" s="5">
        <f t="shared" si="7"/>
        <v>-4.197201948</v>
      </c>
      <c r="E22" s="5">
        <f t="shared" si="8"/>
        <v>-0.06311581876</v>
      </c>
      <c r="G22" s="35" t="s">
        <v>110</v>
      </c>
      <c r="H22" s="36">
        <v>20.0</v>
      </c>
      <c r="I22" s="5">
        <f>H22/H32</f>
        <v>0.157480315</v>
      </c>
      <c r="J22" s="39">
        <f t="shared" si="9"/>
        <v>-1.848454813</v>
      </c>
      <c r="K22" s="39">
        <f t="shared" si="10"/>
        <v>-0.2910952461</v>
      </c>
      <c r="L22" s="6"/>
      <c r="M22" s="5" t="s">
        <v>111</v>
      </c>
      <c r="N22" s="3">
        <v>60.0</v>
      </c>
      <c r="O22" s="5">
        <f>N22/N32</f>
        <v>0.3426613364</v>
      </c>
      <c r="P22" s="5">
        <f t="shared" si="11"/>
        <v>-1.071012677</v>
      </c>
      <c r="Q22" s="5">
        <f t="shared" si="12"/>
        <v>-0.3669946352</v>
      </c>
    </row>
    <row r="23">
      <c r="A23" s="28" t="s">
        <v>98</v>
      </c>
      <c r="B23" s="29">
        <v>10.0</v>
      </c>
      <c r="C23" s="32">
        <f>B23/B32</f>
        <v>0.07518796992</v>
      </c>
      <c r="D23" s="32">
        <f t="shared" si="7"/>
        <v>-2.587764035</v>
      </c>
      <c r="E23" s="32">
        <f t="shared" si="8"/>
        <v>-0.1945687245</v>
      </c>
      <c r="G23" s="28" t="s">
        <v>97</v>
      </c>
      <c r="H23" s="29">
        <v>5.0</v>
      </c>
      <c r="I23" s="32">
        <f>H23/H32</f>
        <v>0.03937007874</v>
      </c>
      <c r="J23" s="34">
        <f t="shared" si="9"/>
        <v>-3.234749174</v>
      </c>
      <c r="K23" s="34">
        <f t="shared" si="10"/>
        <v>-0.1273523297</v>
      </c>
      <c r="L23" s="6"/>
      <c r="M23" s="30" t="s">
        <v>89</v>
      </c>
      <c r="N23" s="47">
        <v>30.0</v>
      </c>
      <c r="O23" s="32">
        <f>N23/N32</f>
        <v>0.1713306682</v>
      </c>
      <c r="P23" s="32">
        <f t="shared" si="11"/>
        <v>-1.764159858</v>
      </c>
      <c r="Q23" s="32">
        <f t="shared" si="12"/>
        <v>-0.3022546872</v>
      </c>
    </row>
    <row r="24">
      <c r="A24" s="35" t="s">
        <v>112</v>
      </c>
      <c r="B24" s="36">
        <v>3.0</v>
      </c>
      <c r="C24" s="5">
        <f>B24/B32</f>
        <v>0.02255639098</v>
      </c>
      <c r="D24" s="5">
        <f t="shared" si="7"/>
        <v>-3.79173684</v>
      </c>
      <c r="E24" s="5">
        <f t="shared" si="8"/>
        <v>-0.08552789864</v>
      </c>
      <c r="G24" s="35" t="s">
        <v>96</v>
      </c>
      <c r="H24" s="36">
        <v>1.0</v>
      </c>
      <c r="I24" s="5">
        <f>H24/H32</f>
        <v>0.007874015748</v>
      </c>
      <c r="J24" s="39">
        <f t="shared" si="9"/>
        <v>-4.844187086</v>
      </c>
      <c r="K24" s="39">
        <f t="shared" si="10"/>
        <v>-0.03814320541</v>
      </c>
      <c r="L24" s="6"/>
      <c r="M24" s="6" t="s">
        <v>98</v>
      </c>
      <c r="N24" s="3">
        <v>20.0</v>
      </c>
      <c r="O24" s="5">
        <f>N24/N32</f>
        <v>0.1142204455</v>
      </c>
      <c r="P24" s="5">
        <f t="shared" si="11"/>
        <v>-2.169624966</v>
      </c>
      <c r="Q24" s="5">
        <f t="shared" si="12"/>
        <v>-0.2478155301</v>
      </c>
    </row>
    <row r="25">
      <c r="A25" s="28" t="s">
        <v>110</v>
      </c>
      <c r="B25" s="29">
        <v>20.0</v>
      </c>
      <c r="C25" s="32">
        <f>B25/B32</f>
        <v>0.1503759398</v>
      </c>
      <c r="D25" s="32">
        <f t="shared" si="7"/>
        <v>-1.894616855</v>
      </c>
      <c r="E25" s="32">
        <f t="shared" si="8"/>
        <v>-0.2849047902</v>
      </c>
      <c r="G25" s="28" t="s">
        <v>113</v>
      </c>
      <c r="H25" s="29">
        <v>10.0</v>
      </c>
      <c r="I25" s="32">
        <f>H25/H32</f>
        <v>0.07874015748</v>
      </c>
      <c r="J25" s="34">
        <f t="shared" si="9"/>
        <v>-2.541601993</v>
      </c>
      <c r="K25" s="34">
        <f t="shared" si="10"/>
        <v>-0.2001261412</v>
      </c>
      <c r="L25" s="6"/>
      <c r="M25" s="32" t="s">
        <v>114</v>
      </c>
      <c r="N25" s="47">
        <v>0.1</v>
      </c>
      <c r="O25" s="32">
        <f>N25/N32</f>
        <v>0.0005711022273</v>
      </c>
      <c r="P25" s="32">
        <f t="shared" si="11"/>
        <v>-7.467942332</v>
      </c>
      <c r="Q25" s="32">
        <f t="shared" si="12"/>
        <v>-0.004264958499</v>
      </c>
    </row>
    <row r="26">
      <c r="A26" s="35" t="s">
        <v>115</v>
      </c>
      <c r="B26" s="48">
        <v>5.0</v>
      </c>
      <c r="C26" s="5">
        <f>B26/B32</f>
        <v>0.03759398496</v>
      </c>
      <c r="D26" s="5">
        <f t="shared" si="7"/>
        <v>-3.280911216</v>
      </c>
      <c r="E26" s="5">
        <f t="shared" si="8"/>
        <v>-0.1233425269</v>
      </c>
      <c r="G26" s="35" t="s">
        <v>98</v>
      </c>
      <c r="H26" s="48">
        <v>2.0</v>
      </c>
      <c r="I26" s="5">
        <f>H26/H32</f>
        <v>0.0157480315</v>
      </c>
      <c r="J26" s="39">
        <f t="shared" si="9"/>
        <v>-4.151039906</v>
      </c>
      <c r="K26" s="39">
        <f t="shared" si="10"/>
        <v>-0.06537070718</v>
      </c>
      <c r="L26" s="6"/>
      <c r="M26" s="5" t="s">
        <v>101</v>
      </c>
      <c r="N26" s="3">
        <v>30.0</v>
      </c>
      <c r="O26" s="5">
        <f>N26/N32</f>
        <v>0.1713306682</v>
      </c>
      <c r="P26" s="5">
        <f t="shared" si="11"/>
        <v>-1.764159858</v>
      </c>
      <c r="Q26" s="5">
        <f t="shared" si="12"/>
        <v>-0.3022546872</v>
      </c>
    </row>
    <row r="27">
      <c r="A27" s="28" t="s">
        <v>101</v>
      </c>
      <c r="B27" s="42">
        <v>1.0</v>
      </c>
      <c r="C27" s="32">
        <f>B27/B32</f>
        <v>0.007518796992</v>
      </c>
      <c r="D27" s="32">
        <f t="shared" si="7"/>
        <v>-4.890349128</v>
      </c>
      <c r="E27" s="32">
        <f t="shared" si="8"/>
        <v>-0.03676954232</v>
      </c>
      <c r="G27" s="28" t="s">
        <v>116</v>
      </c>
      <c r="H27" s="42">
        <v>1.0</v>
      </c>
      <c r="I27" s="32">
        <f>H27/H32</f>
        <v>0.007874015748</v>
      </c>
      <c r="J27" s="34">
        <f t="shared" si="9"/>
        <v>-4.844187086</v>
      </c>
      <c r="K27" s="34">
        <f t="shared" si="10"/>
        <v>-0.03814320541</v>
      </c>
      <c r="L27" s="6"/>
      <c r="M27" s="32" t="s">
        <v>117</v>
      </c>
      <c r="N27" s="47">
        <v>5.0</v>
      </c>
      <c r="O27" s="32">
        <f>N27/N32</f>
        <v>0.02855511136</v>
      </c>
      <c r="P27" s="32">
        <f t="shared" si="11"/>
        <v>-3.555919327</v>
      </c>
      <c r="Q27" s="32">
        <f t="shared" si="12"/>
        <v>-0.1015396724</v>
      </c>
    </row>
    <row r="28">
      <c r="A28" s="35" t="s">
        <v>97</v>
      </c>
      <c r="B28" s="48">
        <v>1.0</v>
      </c>
      <c r="C28" s="5">
        <f>B28/B32</f>
        <v>0.007518796992</v>
      </c>
      <c r="D28" s="5">
        <f t="shared" si="7"/>
        <v>-4.890349128</v>
      </c>
      <c r="E28" s="5">
        <f t="shared" si="8"/>
        <v>-0.03676954232</v>
      </c>
      <c r="G28" s="36" t="s">
        <v>118</v>
      </c>
      <c r="H28" s="48">
        <v>3.0</v>
      </c>
      <c r="I28" s="5">
        <f>H28/H32</f>
        <v>0.02362204724</v>
      </c>
      <c r="J28" s="39">
        <f t="shared" si="9"/>
        <v>-3.745574798</v>
      </c>
      <c r="K28" s="39">
        <f t="shared" si="10"/>
        <v>-0.08847814483</v>
      </c>
      <c r="L28" s="5"/>
      <c r="M28" s="5"/>
      <c r="N28" s="5"/>
      <c r="O28" s="5"/>
      <c r="P28" s="5"/>
      <c r="Q28" s="5"/>
    </row>
    <row r="29">
      <c r="A29" s="28" t="s">
        <v>119</v>
      </c>
      <c r="B29" s="42">
        <v>1.0</v>
      </c>
      <c r="C29" s="32">
        <f>B29/B32</f>
        <v>0.007518796992</v>
      </c>
      <c r="D29" s="32">
        <f t="shared" si="7"/>
        <v>-4.890349128</v>
      </c>
      <c r="E29" s="32">
        <f t="shared" si="8"/>
        <v>-0.03676954232</v>
      </c>
      <c r="G29" s="32"/>
      <c r="H29" s="32"/>
      <c r="I29" s="32"/>
      <c r="J29" s="34"/>
      <c r="K29" s="34"/>
      <c r="L29" s="5"/>
      <c r="M29" s="32"/>
      <c r="N29" s="32"/>
      <c r="O29" s="32"/>
      <c r="P29" s="32"/>
      <c r="Q29" s="32"/>
    </row>
    <row r="30">
      <c r="A30" s="5"/>
      <c r="B30" s="5"/>
      <c r="C30" s="5"/>
      <c r="G30" s="5"/>
      <c r="H30" s="5"/>
      <c r="I30" s="5"/>
      <c r="K30" s="5"/>
      <c r="L30" s="5"/>
      <c r="M30" s="5"/>
      <c r="N30" s="5"/>
      <c r="O30" s="5"/>
      <c r="P30" s="5"/>
      <c r="Q30" s="5"/>
    </row>
    <row r="31">
      <c r="A31" s="32"/>
      <c r="B31" s="32"/>
      <c r="C31" s="32"/>
      <c r="D31" s="32"/>
      <c r="E31" s="32"/>
      <c r="G31" s="32"/>
      <c r="H31" s="32"/>
      <c r="I31" s="32"/>
      <c r="J31" s="34"/>
      <c r="K31" s="34"/>
      <c r="L31" s="5"/>
      <c r="M31" s="32"/>
      <c r="N31" s="32"/>
      <c r="O31" s="32"/>
      <c r="P31" s="32"/>
      <c r="Q31" s="32"/>
    </row>
    <row r="32">
      <c r="A32" s="43" t="s">
        <v>102</v>
      </c>
      <c r="B32" s="44">
        <f>SUM(B21:B31)</f>
        <v>133</v>
      </c>
      <c r="C32" s="44"/>
      <c r="D32" s="43" t="s">
        <v>103</v>
      </c>
      <c r="E32" s="45">
        <f>SUM(E21:E31)*-1</f>
        <v>1.126043207</v>
      </c>
      <c r="G32" s="43" t="s">
        <v>102</v>
      </c>
      <c r="H32" s="44">
        <f>SUM(H21:H28)</f>
        <v>127</v>
      </c>
      <c r="I32" s="44"/>
      <c r="J32" s="43" t="s">
        <v>103</v>
      </c>
      <c r="K32" s="45">
        <f>SUM(K21:K28)*-1</f>
        <v>1.117453433</v>
      </c>
      <c r="M32" s="43" t="s">
        <v>104</v>
      </c>
      <c r="N32" s="44">
        <f>SUM(N21:N31)</f>
        <v>175.1</v>
      </c>
      <c r="O32" s="44"/>
      <c r="P32" s="43" t="s">
        <v>103</v>
      </c>
      <c r="Q32" s="44">
        <f>SUM(Q21:Q31)*-1</f>
        <v>1.627378858</v>
      </c>
    </row>
    <row r="33">
      <c r="A33" s="5"/>
      <c r="B33" s="5"/>
      <c r="C33" s="5"/>
      <c r="M33" s="5"/>
      <c r="N33" s="5"/>
      <c r="O33" s="5"/>
      <c r="P33" s="5"/>
      <c r="Q33" s="5"/>
    </row>
    <row r="34">
      <c r="A34" s="22">
        <v>7.0</v>
      </c>
      <c r="G34" s="22">
        <v>8.0</v>
      </c>
      <c r="M34" s="3">
        <v>9.0</v>
      </c>
      <c r="N34" s="5"/>
      <c r="O34" s="5"/>
      <c r="P34" s="5"/>
      <c r="Q34" s="5"/>
    </row>
    <row r="35">
      <c r="A35" s="23" t="s">
        <v>3</v>
      </c>
      <c r="B35" s="6" t="s">
        <v>120</v>
      </c>
      <c r="C35" s="5"/>
      <c r="G35" s="23" t="s">
        <v>3</v>
      </c>
      <c r="H35" s="49" t="s">
        <v>121</v>
      </c>
      <c r="I35" s="5"/>
      <c r="K35" s="5"/>
      <c r="L35" s="6"/>
      <c r="M35" s="23" t="s">
        <v>3</v>
      </c>
      <c r="N35" s="5" t="s">
        <v>122</v>
      </c>
      <c r="O35" s="5"/>
      <c r="P35" s="5"/>
      <c r="Q35" s="5"/>
    </row>
    <row r="36">
      <c r="A36" s="23" t="s">
        <v>79</v>
      </c>
      <c r="B36" s="6" t="s">
        <v>81</v>
      </c>
      <c r="C36" s="5"/>
      <c r="G36" s="23" t="s">
        <v>79</v>
      </c>
      <c r="H36" s="6" t="s">
        <v>81</v>
      </c>
      <c r="I36" s="5"/>
      <c r="K36" s="5"/>
      <c r="L36" s="6"/>
      <c r="M36" s="23" t="s">
        <v>79</v>
      </c>
      <c r="N36" s="5" t="s">
        <v>81</v>
      </c>
      <c r="O36" s="5"/>
      <c r="P36" s="5"/>
      <c r="Q36" s="5"/>
    </row>
    <row r="37">
      <c r="A37" s="25" t="s">
        <v>82</v>
      </c>
      <c r="B37" s="25" t="s">
        <v>83</v>
      </c>
      <c r="C37" s="26" t="s">
        <v>84</v>
      </c>
      <c r="D37" s="27" t="s">
        <v>85</v>
      </c>
      <c r="E37" s="26" t="s">
        <v>86</v>
      </c>
      <c r="G37" s="25" t="s">
        <v>82</v>
      </c>
      <c r="H37" s="25" t="s">
        <v>83</v>
      </c>
      <c r="I37" s="26" t="s">
        <v>84</v>
      </c>
      <c r="J37" s="27" t="s">
        <v>85</v>
      </c>
      <c r="K37" s="26" t="s">
        <v>86</v>
      </c>
      <c r="L37" s="5"/>
      <c r="M37" s="25" t="s">
        <v>82</v>
      </c>
      <c r="N37" s="25" t="s">
        <v>83</v>
      </c>
      <c r="O37" s="25" t="s">
        <v>84</v>
      </c>
      <c r="P37" s="25" t="s">
        <v>85</v>
      </c>
      <c r="Q37" s="25" t="s">
        <v>86</v>
      </c>
    </row>
    <row r="38">
      <c r="A38" s="42" t="s">
        <v>87</v>
      </c>
      <c r="B38" s="42">
        <v>80.0</v>
      </c>
      <c r="C38" s="34">
        <f>B38/B49</f>
        <v>0.8213552361</v>
      </c>
      <c r="D38" s="50">
        <f t="shared" ref="D38:D41" si="13">ln(C38)</f>
        <v>-0.196799576</v>
      </c>
      <c r="E38" s="50">
        <f t="shared" ref="E38:E41" si="14">C38*D38</f>
        <v>-0.1616423622</v>
      </c>
      <c r="F38" s="51"/>
      <c r="G38" s="42" t="s">
        <v>87</v>
      </c>
      <c r="H38" s="42">
        <v>50.0</v>
      </c>
      <c r="I38" s="34">
        <f>H38/H49</f>
        <v>0.2849002849</v>
      </c>
      <c r="J38" s="34">
        <f t="shared" ref="J38:J43" si="15">LN(I38)</f>
        <v>-1.255616037</v>
      </c>
      <c r="K38" s="34">
        <f t="shared" ref="K38:K43" si="16">I38*J38</f>
        <v>-0.3577253668</v>
      </c>
      <c r="L38" s="33"/>
      <c r="M38" s="34" t="s">
        <v>87</v>
      </c>
      <c r="N38" s="34">
        <v>100.0</v>
      </c>
      <c r="O38" s="32">
        <f>N38/N49</f>
        <v>0.3800836184</v>
      </c>
      <c r="P38" s="32">
        <f t="shared" ref="P38:P44" si="17">ln(O38)</f>
        <v>-0.9673640021</v>
      </c>
      <c r="Q38" s="32">
        <f t="shared" ref="Q38:Q44" si="18">O38*P38</f>
        <v>-0.3676792102</v>
      </c>
    </row>
    <row r="39">
      <c r="A39" s="33" t="s">
        <v>123</v>
      </c>
      <c r="B39" s="33">
        <v>0.4</v>
      </c>
      <c r="C39" s="39">
        <f>B39/B49</f>
        <v>0.004106776181</v>
      </c>
      <c r="D39" s="51">
        <f t="shared" si="13"/>
        <v>-5.495116943</v>
      </c>
      <c r="E39" s="51">
        <f t="shared" si="14"/>
        <v>-0.02256721537</v>
      </c>
      <c r="F39" s="51"/>
      <c r="G39" s="39" t="s">
        <v>96</v>
      </c>
      <c r="H39" s="33">
        <v>20.0</v>
      </c>
      <c r="I39" s="39">
        <f>H39/H49</f>
        <v>0.113960114</v>
      </c>
      <c r="J39" s="39">
        <f t="shared" si="15"/>
        <v>-2.171906769</v>
      </c>
      <c r="K39" s="39">
        <f t="shared" si="16"/>
        <v>-0.2475107429</v>
      </c>
      <c r="L39" s="33"/>
      <c r="M39" s="39" t="s">
        <v>101</v>
      </c>
      <c r="N39" s="39">
        <v>60.0</v>
      </c>
      <c r="O39" s="5">
        <f>N39/N49</f>
        <v>0.228050171</v>
      </c>
      <c r="P39" s="5">
        <f t="shared" si="17"/>
        <v>-1.478189626</v>
      </c>
      <c r="Q39" s="5">
        <f t="shared" si="18"/>
        <v>-0.337101397</v>
      </c>
    </row>
    <row r="40">
      <c r="A40" s="34" t="s">
        <v>98</v>
      </c>
      <c r="B40" s="42">
        <v>7.0</v>
      </c>
      <c r="C40" s="34">
        <f>B40/B49</f>
        <v>0.07186858316</v>
      </c>
      <c r="D40" s="50">
        <f t="shared" si="13"/>
        <v>-2.632916062</v>
      </c>
      <c r="E40" s="50">
        <f t="shared" si="14"/>
        <v>-0.1892239469</v>
      </c>
      <c r="F40" s="51"/>
      <c r="G40" s="42" t="s">
        <v>124</v>
      </c>
      <c r="H40" s="42">
        <v>5.0</v>
      </c>
      <c r="I40" s="34">
        <f>H40/H49</f>
        <v>0.02849002849</v>
      </c>
      <c r="J40" s="34">
        <f t="shared" si="15"/>
        <v>-3.55820113</v>
      </c>
      <c r="K40" s="34">
        <f t="shared" si="16"/>
        <v>-0.1013732516</v>
      </c>
      <c r="L40" s="33"/>
      <c r="M40" s="42" t="s">
        <v>125</v>
      </c>
      <c r="N40" s="34">
        <v>100.0</v>
      </c>
      <c r="O40" s="32">
        <f>N40/N49</f>
        <v>0.3800836184</v>
      </c>
      <c r="P40" s="32">
        <f t="shared" si="17"/>
        <v>-0.9673640021</v>
      </c>
      <c r="Q40" s="32">
        <f t="shared" si="18"/>
        <v>-0.3676792102</v>
      </c>
    </row>
    <row r="41">
      <c r="A41" s="33" t="s">
        <v>126</v>
      </c>
      <c r="B41" s="33">
        <v>10.0</v>
      </c>
      <c r="C41" s="39">
        <f>B41/B49</f>
        <v>0.1026694045</v>
      </c>
      <c r="D41" s="51">
        <f t="shared" si="13"/>
        <v>-2.276241118</v>
      </c>
      <c r="E41" s="51">
        <f t="shared" si="14"/>
        <v>-0.2337003201</v>
      </c>
      <c r="F41" s="51"/>
      <c r="G41" s="33" t="s">
        <v>116</v>
      </c>
      <c r="H41" s="33">
        <v>90.0</v>
      </c>
      <c r="I41" s="39">
        <f>H41/H49</f>
        <v>0.5128205128</v>
      </c>
      <c r="J41" s="39">
        <f t="shared" si="15"/>
        <v>-0.6678293726</v>
      </c>
      <c r="K41" s="39">
        <f t="shared" si="16"/>
        <v>-0.3424766013</v>
      </c>
      <c r="L41" s="33"/>
      <c r="M41" s="39" t="s">
        <v>127</v>
      </c>
      <c r="N41" s="39">
        <v>1.0</v>
      </c>
      <c r="O41" s="5">
        <f>N41/N49</f>
        <v>0.003800836184</v>
      </c>
      <c r="P41" s="5">
        <f t="shared" si="17"/>
        <v>-5.572534188</v>
      </c>
      <c r="Q41" s="5">
        <f t="shared" si="18"/>
        <v>-0.02118028958</v>
      </c>
    </row>
    <row r="42">
      <c r="A42" s="34"/>
      <c r="B42" s="52"/>
      <c r="C42" s="34"/>
      <c r="D42" s="34"/>
      <c r="E42" s="34"/>
      <c r="F42" s="51"/>
      <c r="G42" s="34" t="s">
        <v>98</v>
      </c>
      <c r="H42" s="42">
        <v>10.0</v>
      </c>
      <c r="I42" s="34">
        <f>H42/H49</f>
        <v>0.05698005698</v>
      </c>
      <c r="J42" s="34">
        <f t="shared" si="15"/>
        <v>-2.86505395</v>
      </c>
      <c r="K42" s="34">
        <f t="shared" si="16"/>
        <v>-0.1632509373</v>
      </c>
      <c r="L42" s="33"/>
      <c r="M42" s="42" t="s">
        <v>124</v>
      </c>
      <c r="N42" s="34">
        <v>1.0</v>
      </c>
      <c r="O42" s="32">
        <f>N42/N49</f>
        <v>0.003800836184</v>
      </c>
      <c r="P42" s="32">
        <f t="shared" si="17"/>
        <v>-5.572534188</v>
      </c>
      <c r="Q42" s="32">
        <f t="shared" si="18"/>
        <v>-0.02118028958</v>
      </c>
    </row>
    <row r="43">
      <c r="A43" s="39"/>
      <c r="B43" s="39"/>
      <c r="C43" s="39"/>
      <c r="D43" s="51"/>
      <c r="E43" s="51"/>
      <c r="F43" s="51"/>
      <c r="G43" s="33" t="s">
        <v>128</v>
      </c>
      <c r="H43" s="33">
        <v>0.5</v>
      </c>
      <c r="I43" s="39">
        <f>H43/H49</f>
        <v>0.002849002849</v>
      </c>
      <c r="J43" s="39">
        <f t="shared" si="15"/>
        <v>-5.860786223</v>
      </c>
      <c r="K43" s="39">
        <f t="shared" si="16"/>
        <v>-0.01669739665</v>
      </c>
      <c r="L43" s="33"/>
      <c r="M43" s="39" t="s">
        <v>97</v>
      </c>
      <c r="N43" s="39">
        <v>1.0</v>
      </c>
      <c r="O43" s="5">
        <f>N43/N49</f>
        <v>0.003800836184</v>
      </c>
      <c r="P43" s="5">
        <f t="shared" si="17"/>
        <v>-5.572534188</v>
      </c>
      <c r="Q43" s="5">
        <f t="shared" si="18"/>
        <v>-0.02118028958</v>
      </c>
    </row>
    <row r="44">
      <c r="A44" s="34"/>
      <c r="B44" s="34"/>
      <c r="C44" s="34"/>
      <c r="D44" s="34"/>
      <c r="E44" s="34"/>
      <c r="F44" s="51"/>
      <c r="G44" s="34"/>
      <c r="H44" s="34"/>
      <c r="I44" s="34"/>
      <c r="J44" s="34"/>
      <c r="K44" s="34"/>
      <c r="L44" s="33"/>
      <c r="M44" s="34" t="s">
        <v>96</v>
      </c>
      <c r="N44" s="34">
        <v>0.1</v>
      </c>
      <c r="O44" s="32">
        <f>N44/N49</f>
        <v>0.0003800836184</v>
      </c>
      <c r="P44" s="32">
        <f t="shared" si="17"/>
        <v>-7.875119281</v>
      </c>
      <c r="Q44" s="32">
        <f t="shared" si="18"/>
        <v>-0.002993203832</v>
      </c>
    </row>
    <row r="45">
      <c r="A45" s="39"/>
      <c r="B45" s="39"/>
      <c r="C45" s="39"/>
      <c r="D45" s="51"/>
      <c r="E45" s="51"/>
      <c r="F45" s="51"/>
      <c r="G45" s="39"/>
      <c r="H45" s="39"/>
      <c r="I45" s="39"/>
      <c r="J45" s="51"/>
      <c r="K45" s="39"/>
      <c r="L45" s="39"/>
      <c r="M45" s="5"/>
      <c r="N45" s="5"/>
      <c r="O45" s="5"/>
      <c r="P45" s="5"/>
      <c r="Q45" s="5"/>
    </row>
    <row r="46">
      <c r="A46" s="34"/>
      <c r="B46" s="34"/>
      <c r="C46" s="34"/>
      <c r="D46" s="34"/>
      <c r="E46" s="34"/>
      <c r="F46" s="51"/>
      <c r="G46" s="34"/>
      <c r="H46" s="34"/>
      <c r="I46" s="34"/>
      <c r="J46" s="34"/>
      <c r="K46" s="34"/>
      <c r="L46" s="39"/>
      <c r="M46" s="32"/>
      <c r="N46" s="32"/>
      <c r="O46" s="32"/>
      <c r="P46" s="32"/>
      <c r="Q46" s="32"/>
    </row>
    <row r="47">
      <c r="A47" s="5"/>
      <c r="B47" s="5"/>
      <c r="C47" s="5"/>
      <c r="G47" s="5"/>
      <c r="H47" s="5"/>
      <c r="I47" s="5"/>
      <c r="K47" s="5"/>
      <c r="L47" s="5"/>
      <c r="M47" s="5"/>
      <c r="N47" s="5"/>
      <c r="O47" s="5"/>
      <c r="P47" s="5"/>
      <c r="Q47" s="5"/>
    </row>
    <row r="48">
      <c r="A48" s="32"/>
      <c r="B48" s="32"/>
      <c r="C48" s="32"/>
      <c r="D48" s="32"/>
      <c r="E48" s="32"/>
      <c r="G48" s="32"/>
      <c r="H48" s="32"/>
      <c r="I48" s="32"/>
      <c r="J48" s="34"/>
      <c r="K48" s="34"/>
      <c r="L48" s="5"/>
      <c r="M48" s="32"/>
      <c r="N48" s="32"/>
      <c r="O48" s="32"/>
      <c r="P48" s="32"/>
      <c r="Q48" s="32"/>
    </row>
    <row r="49">
      <c r="A49" s="43" t="s">
        <v>102</v>
      </c>
      <c r="B49" s="44">
        <f>SUM(B38:B41)</f>
        <v>97.4</v>
      </c>
      <c r="C49" s="44"/>
      <c r="D49" s="43" t="s">
        <v>103</v>
      </c>
      <c r="E49" s="45">
        <f>SUM(E38:E41)*-1</f>
        <v>0.6071338446</v>
      </c>
      <c r="G49" s="43" t="s">
        <v>102</v>
      </c>
      <c r="H49" s="44">
        <f>SUM(H38:H48)</f>
        <v>175.5</v>
      </c>
      <c r="I49" s="44"/>
      <c r="J49" s="43" t="s">
        <v>103</v>
      </c>
      <c r="K49" s="45">
        <f>SUM(K38:K43)*-1</f>
        <v>1.229034297</v>
      </c>
      <c r="M49" s="43" t="s">
        <v>104</v>
      </c>
      <c r="N49" s="44">
        <f>SUM(N38:N48)</f>
        <v>263.1</v>
      </c>
      <c r="O49" s="44"/>
      <c r="P49" s="43" t="s">
        <v>103</v>
      </c>
      <c r="Q49" s="44">
        <f>SUM(Q38:Q48)*-1</f>
        <v>1.13899389</v>
      </c>
    </row>
    <row r="50">
      <c r="M50" s="5"/>
      <c r="N50" s="5"/>
      <c r="O50" s="5"/>
    </row>
    <row r="52">
      <c r="A52" s="53" t="s">
        <v>129</v>
      </c>
      <c r="B52" s="51">
        <f>SUM(E5:E13)*-1</f>
        <v>0.8054138281</v>
      </c>
      <c r="C52" s="51">
        <f>SUM(K5:K14)*-1</f>
        <v>1.357319714</v>
      </c>
      <c r="D52" s="51">
        <f>SUM(Q5:Q14)*-1</f>
        <v>0.2797041726</v>
      </c>
      <c r="E52" s="53" t="s">
        <v>130</v>
      </c>
      <c r="F52" s="51">
        <f t="shared" ref="F52:F54" si="19">SUM(B52:D52)/3</f>
        <v>0.8141459047</v>
      </c>
    </row>
    <row r="53">
      <c r="A53" s="53" t="s">
        <v>131</v>
      </c>
      <c r="B53" s="51">
        <f>SUM(E21:E31)*-1</f>
        <v>1.126043207</v>
      </c>
      <c r="C53" s="51">
        <f>SUM(K21:K28)*-1</f>
        <v>1.117453433</v>
      </c>
      <c r="D53" s="51">
        <f>SUM(Q21:Q31)*-1</f>
        <v>1.627378858</v>
      </c>
      <c r="E53" s="53" t="s">
        <v>130</v>
      </c>
      <c r="F53" s="51">
        <f t="shared" si="19"/>
        <v>1.290291833</v>
      </c>
    </row>
    <row r="54">
      <c r="A54" s="53" t="s">
        <v>132</v>
      </c>
      <c r="B54" s="51">
        <f>SUM(E38:E41)*-1</f>
        <v>0.6071338446</v>
      </c>
      <c r="C54" s="51">
        <f>SUM(K38:K43)*-1</f>
        <v>1.229034297</v>
      </c>
      <c r="D54" s="51">
        <f>SUM(Q38:Q48)*-1</f>
        <v>1.13899389</v>
      </c>
      <c r="E54" s="53" t="s">
        <v>130</v>
      </c>
      <c r="F54" s="51">
        <f t="shared" si="19"/>
        <v>0.9917206771</v>
      </c>
    </row>
    <row r="1000">
      <c r="Z1000" s="22" t="s">
        <v>133</v>
      </c>
      <c r="AA1000" s="22" t="s">
        <v>134</v>
      </c>
      <c r="AB1000" s="22" t="s">
        <v>135</v>
      </c>
    </row>
    <row r="1001">
      <c r="Z1001" s="22" t="s">
        <v>136</v>
      </c>
      <c r="AA1001" s="22" t="s">
        <v>137</v>
      </c>
      <c r="AB1001" s="22" t="s">
        <v>138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38"/>
  </cols>
  <sheetData>
    <row r="1">
      <c r="A1" s="22" t="s">
        <v>139</v>
      </c>
      <c r="B1" s="22" t="s">
        <v>140</v>
      </c>
      <c r="C1" s="22" t="s">
        <v>141</v>
      </c>
    </row>
    <row r="2">
      <c r="A2" s="22" t="s">
        <v>142</v>
      </c>
      <c r="B2" s="54">
        <v>0.8054138281</v>
      </c>
      <c r="C2" s="55">
        <v>90.0</v>
      </c>
    </row>
    <row r="3">
      <c r="A3" s="22" t="s">
        <v>142</v>
      </c>
      <c r="B3" s="22">
        <v>1.357319714</v>
      </c>
      <c r="C3" s="22">
        <v>100.0</v>
      </c>
    </row>
    <row r="4">
      <c r="A4" s="22" t="s">
        <v>142</v>
      </c>
      <c r="B4" s="22">
        <v>0.2797041726</v>
      </c>
      <c r="C4" s="22">
        <v>50.0</v>
      </c>
    </row>
    <row r="5">
      <c r="A5" s="22" t="s">
        <v>16</v>
      </c>
      <c r="B5" s="22">
        <v>1.126043207</v>
      </c>
      <c r="C5" s="22">
        <v>90.0</v>
      </c>
    </row>
    <row r="6">
      <c r="A6" s="22" t="s">
        <v>16</v>
      </c>
      <c r="B6" s="37">
        <v>1.11745343297834</v>
      </c>
      <c r="C6" s="22">
        <v>85.0</v>
      </c>
    </row>
    <row r="7">
      <c r="A7" s="22" t="s">
        <v>16</v>
      </c>
      <c r="B7" s="37">
        <v>1.6273788577562782</v>
      </c>
      <c r="C7" s="22">
        <v>30.0</v>
      </c>
    </row>
    <row r="8">
      <c r="A8" s="22" t="s">
        <v>24</v>
      </c>
      <c r="B8" s="37">
        <v>0.607133844585979</v>
      </c>
      <c r="C8" s="22">
        <v>80.0</v>
      </c>
    </row>
    <row r="9">
      <c r="A9" s="46" t="s">
        <v>24</v>
      </c>
      <c r="B9" s="56">
        <v>1.229034297</v>
      </c>
      <c r="C9" s="22">
        <v>50.0</v>
      </c>
    </row>
    <row r="10">
      <c r="A10" s="46" t="s">
        <v>24</v>
      </c>
      <c r="B10" s="56">
        <v>1.13899389</v>
      </c>
      <c r="C10" s="22">
        <v>100.0</v>
      </c>
    </row>
    <row r="18">
      <c r="A18" s="5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58" t="s">
        <v>139</v>
      </c>
      <c r="B1" s="59" t="s">
        <v>140</v>
      </c>
      <c r="C1" s="60" t="s">
        <v>141</v>
      </c>
    </row>
    <row r="2">
      <c r="A2" s="61" t="s">
        <v>142</v>
      </c>
      <c r="B2" s="62">
        <v>0.8054138281</v>
      </c>
      <c r="C2" s="63">
        <v>90.0</v>
      </c>
    </row>
    <row r="3">
      <c r="A3" s="61" t="s">
        <v>142</v>
      </c>
      <c r="B3" s="62">
        <v>1.357319714</v>
      </c>
      <c r="C3" s="63">
        <v>100.0</v>
      </c>
    </row>
    <row r="4">
      <c r="A4" s="61" t="s">
        <v>142</v>
      </c>
      <c r="B4" s="62">
        <v>0.2797041726</v>
      </c>
      <c r="C4" s="63">
        <v>50.0</v>
      </c>
    </row>
    <row r="5">
      <c r="A5" s="61" t="s">
        <v>16</v>
      </c>
      <c r="B5" s="62">
        <v>1.126043207</v>
      </c>
      <c r="C5" s="63">
        <v>90.0</v>
      </c>
    </row>
    <row r="6">
      <c r="A6" s="61" t="s">
        <v>16</v>
      </c>
      <c r="B6" s="62">
        <v>1.11745343297834</v>
      </c>
      <c r="C6" s="63">
        <v>85.0</v>
      </c>
    </row>
    <row r="7">
      <c r="A7" s="61" t="s">
        <v>16</v>
      </c>
      <c r="B7" s="62">
        <v>1.6273788577562782</v>
      </c>
      <c r="C7" s="63">
        <v>30.0</v>
      </c>
    </row>
    <row r="8">
      <c r="A8" s="61" t="s">
        <v>24</v>
      </c>
      <c r="B8" s="62">
        <v>0.607133844585979</v>
      </c>
      <c r="C8" s="63">
        <v>80.0</v>
      </c>
    </row>
    <row r="9">
      <c r="A9" s="61" t="s">
        <v>24</v>
      </c>
      <c r="B9" s="62">
        <v>1.229034297</v>
      </c>
      <c r="C9" s="63">
        <v>50.0</v>
      </c>
    </row>
    <row r="10">
      <c r="A10" s="61" t="s">
        <v>24</v>
      </c>
      <c r="B10" s="62">
        <v>1.13899389</v>
      </c>
      <c r="C10" s="63">
        <v>100.0</v>
      </c>
    </row>
  </sheetData>
  <drawing r:id="rId1"/>
  <tableParts count="1">
    <tablePart r:id="rId3"/>
  </tableParts>
</worksheet>
</file>