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ooree/Documents/JNR/SNU/2020-1/DS/HWs/HW4/"/>
    </mc:Choice>
  </mc:AlternateContent>
  <xr:revisionPtr revIDLastSave="0" documentId="13_ncr:1_{AD45169B-028A-5C4E-AB16-65D8F29F2637}" xr6:coauthVersionLast="45" xr6:coauthVersionMax="45" xr10:uidLastSave="{00000000-0000-0000-0000-000000000000}"/>
  <bookViews>
    <workbookView xWindow="0" yWindow="460" windowWidth="35840" windowHeight="21940" activeTab="3" xr2:uid="{D4A12F23-0C3D-AD43-B660-6A2C2BC23B85}"/>
  </bookViews>
  <sheets>
    <sheet name="n2" sheetId="2" r:id="rId1"/>
    <sheet name="nlogn" sheetId="1" r:id="rId2"/>
    <sheet name="dn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4" l="1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5" i="4"/>
  <c r="I6" i="4"/>
  <c r="I7" i="4"/>
  <c r="I8" i="4"/>
  <c r="I9" i="4"/>
  <c r="I10" i="4"/>
  <c r="I11" i="4"/>
  <c r="I12" i="4"/>
  <c r="I13" i="4"/>
  <c r="I14" i="4"/>
  <c r="I5" i="4"/>
  <c r="F6" i="4"/>
  <c r="F7" i="4"/>
  <c r="F8" i="4"/>
  <c r="F9" i="4"/>
  <c r="F10" i="4"/>
  <c r="F11" i="4"/>
  <c r="F12" i="4"/>
  <c r="F13" i="4"/>
  <c r="F14" i="4"/>
  <c r="F5" i="4"/>
  <c r="E5" i="3"/>
  <c r="F5" i="3"/>
  <c r="G5" i="3"/>
  <c r="H5" i="3"/>
  <c r="I5" i="3"/>
  <c r="E6" i="3"/>
  <c r="F6" i="3"/>
  <c r="K6" i="3" s="1"/>
  <c r="G6" i="3"/>
  <c r="H6" i="3"/>
  <c r="I6" i="3"/>
  <c r="E7" i="3"/>
  <c r="K7" i="3" s="1"/>
  <c r="F7" i="3"/>
  <c r="J7" i="3" s="1"/>
  <c r="G7" i="3"/>
  <c r="H7" i="3"/>
  <c r="I7" i="3"/>
  <c r="E8" i="3"/>
  <c r="F8" i="3"/>
  <c r="G8" i="3"/>
  <c r="H8" i="3"/>
  <c r="J8" i="3" s="1"/>
  <c r="I8" i="3"/>
  <c r="E9" i="3"/>
  <c r="K9" i="3" s="1"/>
  <c r="F9" i="3"/>
  <c r="G9" i="3"/>
  <c r="H9" i="3"/>
  <c r="I9" i="3"/>
  <c r="E10" i="3"/>
  <c r="F10" i="3"/>
  <c r="G10" i="3"/>
  <c r="H10" i="3"/>
  <c r="I10" i="3"/>
  <c r="E11" i="3"/>
  <c r="J11" i="3" s="1"/>
  <c r="F11" i="3"/>
  <c r="G11" i="3"/>
  <c r="H11" i="3"/>
  <c r="I11" i="3"/>
  <c r="E12" i="3"/>
  <c r="K12" i="3" s="1"/>
  <c r="F12" i="3"/>
  <c r="G12" i="3"/>
  <c r="H12" i="3"/>
  <c r="I12" i="3"/>
  <c r="F4" i="3"/>
  <c r="G4" i="3"/>
  <c r="K4" i="3" s="1"/>
  <c r="H4" i="3"/>
  <c r="I4" i="3"/>
  <c r="E4" i="3"/>
  <c r="K11" i="3"/>
  <c r="K10" i="3"/>
  <c r="J10" i="3"/>
  <c r="K5" i="3"/>
  <c r="J5" i="3"/>
  <c r="C4" i="1"/>
  <c r="D4" i="1"/>
  <c r="E4" i="1"/>
  <c r="F4" i="1"/>
  <c r="G4" i="1"/>
  <c r="C5" i="1"/>
  <c r="D5" i="1"/>
  <c r="E5" i="1"/>
  <c r="F5" i="1"/>
  <c r="G5" i="1"/>
  <c r="C6" i="1"/>
  <c r="I6" i="1" s="1"/>
  <c r="D6" i="1"/>
  <c r="E6" i="1"/>
  <c r="F6" i="1"/>
  <c r="G6" i="1"/>
  <c r="C7" i="1"/>
  <c r="D7" i="1"/>
  <c r="E7" i="1"/>
  <c r="F7" i="1"/>
  <c r="G7" i="1"/>
  <c r="C8" i="1"/>
  <c r="I8" i="1" s="1"/>
  <c r="D8" i="1"/>
  <c r="E8" i="1"/>
  <c r="F8" i="1"/>
  <c r="G8" i="1"/>
  <c r="C9" i="1"/>
  <c r="H9" i="1" s="1"/>
  <c r="D9" i="1"/>
  <c r="E9" i="1"/>
  <c r="F9" i="1"/>
  <c r="G9" i="1"/>
  <c r="C10" i="1"/>
  <c r="D10" i="1"/>
  <c r="E10" i="1"/>
  <c r="F10" i="1"/>
  <c r="G10" i="1"/>
  <c r="C11" i="1"/>
  <c r="H11" i="1" s="1"/>
  <c r="D11" i="1"/>
  <c r="E11" i="1"/>
  <c r="F11" i="1"/>
  <c r="G11" i="1"/>
  <c r="D3" i="1"/>
  <c r="E3" i="1"/>
  <c r="F3" i="1"/>
  <c r="G3" i="1"/>
  <c r="C3" i="1"/>
  <c r="I10" i="1"/>
  <c r="H10" i="1"/>
  <c r="I9" i="1"/>
  <c r="I7" i="1"/>
  <c r="H7" i="1"/>
  <c r="I5" i="1"/>
  <c r="H5" i="1"/>
  <c r="I4" i="1"/>
  <c r="H4" i="1"/>
  <c r="I3" i="1"/>
  <c r="H3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H51" i="1" s="1"/>
  <c r="G50" i="1"/>
  <c r="F50" i="1"/>
  <c r="E50" i="1"/>
  <c r="D50" i="1"/>
  <c r="C50" i="1"/>
  <c r="H50" i="1" s="1"/>
  <c r="G49" i="1"/>
  <c r="F49" i="1"/>
  <c r="E49" i="1"/>
  <c r="D49" i="1"/>
  <c r="C49" i="1"/>
  <c r="I56" i="1"/>
  <c r="D48" i="1"/>
  <c r="E48" i="1"/>
  <c r="F48" i="1"/>
  <c r="G48" i="1"/>
  <c r="C48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D24" i="1"/>
  <c r="E24" i="1"/>
  <c r="F24" i="1"/>
  <c r="G24" i="1"/>
  <c r="C24" i="1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A17" i="2"/>
  <c r="A18" i="2" s="1"/>
  <c r="J5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C56" i="3"/>
  <c r="C57" i="3" s="1"/>
  <c r="D55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D44" i="3"/>
  <c r="D45" i="3"/>
  <c r="D46" i="3"/>
  <c r="D47" i="3"/>
  <c r="D48" i="3"/>
  <c r="D49" i="3"/>
  <c r="D50" i="3"/>
  <c r="D51" i="3"/>
  <c r="D52" i="3"/>
  <c r="D43" i="3"/>
  <c r="C44" i="3"/>
  <c r="C45" i="3" s="1"/>
  <c r="C46" i="3" s="1"/>
  <c r="C47" i="3" s="1"/>
  <c r="C48" i="3" s="1"/>
  <c r="C49" i="3" s="1"/>
  <c r="C50" i="3" s="1"/>
  <c r="C51" i="3" s="1"/>
  <c r="C52" i="3" s="1"/>
  <c r="D22" i="3"/>
  <c r="D15" i="3"/>
  <c r="D16" i="3"/>
  <c r="D17" i="3"/>
  <c r="D18" i="3"/>
  <c r="D19" i="3"/>
  <c r="D20" i="3"/>
  <c r="D21" i="3"/>
  <c r="D14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C31" i="3"/>
  <c r="C32" i="3" s="1"/>
  <c r="D32" i="3" s="1"/>
  <c r="K30" i="3"/>
  <c r="J30" i="3"/>
  <c r="C14" i="3"/>
  <c r="C15" i="3" s="1"/>
  <c r="C16" i="3" s="1"/>
  <c r="C17" i="3" s="1"/>
  <c r="C18" i="3" s="1"/>
  <c r="C19" i="3" s="1"/>
  <c r="C20" i="3" s="1"/>
  <c r="C21" i="3" s="1"/>
  <c r="C22" i="3" s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A58" i="1"/>
  <c r="B58" i="1" s="1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B5" i="2"/>
  <c r="B6" i="2"/>
  <c r="B7" i="2"/>
  <c r="B8" i="2"/>
  <c r="B9" i="2"/>
  <c r="B10" i="2"/>
  <c r="B11" i="2"/>
  <c r="B12" i="2"/>
  <c r="B4" i="2"/>
  <c r="A4" i="2"/>
  <c r="A5" i="2" s="1"/>
  <c r="I12" i="1"/>
  <c r="H12" i="1"/>
  <c r="J3" i="1" s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A34" i="1"/>
  <c r="A35" i="1" s="1"/>
  <c r="I21" i="1"/>
  <c r="I13" i="1"/>
  <c r="I14" i="1"/>
  <c r="I15" i="1"/>
  <c r="I16" i="1"/>
  <c r="I17" i="1"/>
  <c r="I18" i="1"/>
  <c r="I19" i="1"/>
  <c r="I20" i="1"/>
  <c r="H13" i="1"/>
  <c r="H14" i="1"/>
  <c r="H15" i="1"/>
  <c r="H16" i="1"/>
  <c r="H17" i="1"/>
  <c r="H18" i="1"/>
  <c r="H19" i="1"/>
  <c r="H20" i="1"/>
  <c r="H21" i="1"/>
  <c r="A13" i="1"/>
  <c r="B13" i="1" s="1"/>
  <c r="J6" i="3" l="1"/>
  <c r="J12" i="3"/>
  <c r="K8" i="3"/>
  <c r="J9" i="3"/>
  <c r="J4" i="3"/>
  <c r="I11" i="1"/>
  <c r="H6" i="1"/>
  <c r="H8" i="1"/>
  <c r="I49" i="1"/>
  <c r="I54" i="1"/>
  <c r="I48" i="1"/>
  <c r="I55" i="1"/>
  <c r="I26" i="1"/>
  <c r="H49" i="1"/>
  <c r="I51" i="1"/>
  <c r="I53" i="1"/>
  <c r="I50" i="1"/>
  <c r="H55" i="1"/>
  <c r="H48" i="1"/>
  <c r="I52" i="1"/>
  <c r="H56" i="1"/>
  <c r="H52" i="1"/>
  <c r="H53" i="1"/>
  <c r="H54" i="1"/>
  <c r="I24" i="1"/>
  <c r="H29" i="1"/>
  <c r="H28" i="1"/>
  <c r="I25" i="1"/>
  <c r="H30" i="1"/>
  <c r="H25" i="1"/>
  <c r="H24" i="1"/>
  <c r="H32" i="1"/>
  <c r="H26" i="1"/>
  <c r="H31" i="1"/>
  <c r="I29" i="1"/>
  <c r="I31" i="1"/>
  <c r="I27" i="1"/>
  <c r="I28" i="1"/>
  <c r="H27" i="1"/>
  <c r="I32" i="1"/>
  <c r="I30" i="1"/>
  <c r="J4" i="1"/>
  <c r="A19" i="2"/>
  <c r="B18" i="2"/>
  <c r="B17" i="2"/>
  <c r="D57" i="3"/>
  <c r="C58" i="3"/>
  <c r="D56" i="3"/>
  <c r="D31" i="3"/>
  <c r="C33" i="3"/>
  <c r="D33" i="3" s="1"/>
  <c r="A59" i="1"/>
  <c r="A6" i="2"/>
  <c r="A36" i="1"/>
  <c r="B35" i="1"/>
  <c r="B34" i="1"/>
  <c r="A14" i="1"/>
  <c r="B19" i="2" l="1"/>
  <c r="A20" i="2"/>
  <c r="D58" i="3"/>
  <c r="C59" i="3"/>
  <c r="C34" i="3"/>
  <c r="D34" i="3" s="1"/>
  <c r="A60" i="1"/>
  <c r="B59" i="1"/>
  <c r="A7" i="2"/>
  <c r="A37" i="1"/>
  <c r="B36" i="1"/>
  <c r="A15" i="1"/>
  <c r="B14" i="1"/>
  <c r="J5" i="1" s="1"/>
  <c r="A21" i="2" l="1"/>
  <c r="B20" i="2"/>
  <c r="D59" i="3"/>
  <c r="C60" i="3"/>
  <c r="C35" i="3"/>
  <c r="D35" i="3" s="1"/>
  <c r="B60" i="1"/>
  <c r="A61" i="1"/>
  <c r="A8" i="2"/>
  <c r="A38" i="1"/>
  <c r="B37" i="1"/>
  <c r="A16" i="1"/>
  <c r="B15" i="1"/>
  <c r="J6" i="1" s="1"/>
  <c r="A22" i="2" l="1"/>
  <c r="B21" i="2"/>
  <c r="C61" i="3"/>
  <c r="D60" i="3"/>
  <c r="C36" i="3"/>
  <c r="D36" i="3" s="1"/>
  <c r="A62" i="1"/>
  <c r="B61" i="1"/>
  <c r="A9" i="2"/>
  <c r="A39" i="1"/>
  <c r="B38" i="1"/>
  <c r="A17" i="1"/>
  <c r="B16" i="1"/>
  <c r="J7" i="1" s="1"/>
  <c r="B22" i="2" l="1"/>
  <c r="A23" i="2"/>
  <c r="D61" i="3"/>
  <c r="C62" i="3"/>
  <c r="C37" i="3"/>
  <c r="D37" i="3" s="1"/>
  <c r="B62" i="1"/>
  <c r="A63" i="1"/>
  <c r="A10" i="2"/>
  <c r="A40" i="1"/>
  <c r="B39" i="1"/>
  <c r="A18" i="1"/>
  <c r="B17" i="1"/>
  <c r="J8" i="1" s="1"/>
  <c r="A24" i="2" l="1"/>
  <c r="B23" i="2"/>
  <c r="C63" i="3"/>
  <c r="D62" i="3"/>
  <c r="C38" i="3"/>
  <c r="D38" i="3" s="1"/>
  <c r="A64" i="1"/>
  <c r="B63" i="1"/>
  <c r="A11" i="2"/>
  <c r="B40" i="1"/>
  <c r="A41" i="1"/>
  <c r="A19" i="1"/>
  <c r="B18" i="1"/>
  <c r="J9" i="1" s="1"/>
  <c r="A25" i="2" l="1"/>
  <c r="B25" i="2" s="1"/>
  <c r="B24" i="2"/>
  <c r="D63" i="3"/>
  <c r="C64" i="3"/>
  <c r="D64" i="3" s="1"/>
  <c r="C39" i="3"/>
  <c r="A65" i="1"/>
  <c r="B64" i="1"/>
  <c r="A12" i="2"/>
  <c r="A42" i="1"/>
  <c r="B42" i="1" s="1"/>
  <c r="B41" i="1"/>
  <c r="A20" i="1"/>
  <c r="B19" i="1"/>
  <c r="J10" i="1" s="1"/>
  <c r="D39" i="3" l="1"/>
  <c r="A66" i="1"/>
  <c r="B66" i="1" s="1"/>
  <c r="B65" i="1"/>
  <c r="A21" i="1"/>
  <c r="B21" i="1" s="1"/>
  <c r="J12" i="1" s="1"/>
  <c r="B20" i="1"/>
  <c r="J11" i="1" s="1"/>
</calcChain>
</file>

<file path=xl/sharedStrings.xml><?xml version="1.0" encoding="utf-8"?>
<sst xmlns="http://schemas.openxmlformats.org/spreadsheetml/2006/main" count="61" uniqueCount="35">
  <si>
    <t>n</t>
    <phoneticPr fontId="1" type="noConversion"/>
  </si>
  <si>
    <t>Quicksort</t>
    <phoneticPr fontId="1" type="noConversion"/>
  </si>
  <si>
    <t>Avg</t>
    <phoneticPr fontId="1" type="noConversion"/>
  </si>
  <si>
    <t>StDev</t>
    <phoneticPr fontId="1" type="noConversion"/>
  </si>
  <si>
    <t>Avg/n</t>
    <phoneticPr fontId="1" type="noConversion"/>
  </si>
  <si>
    <t>Heapsort</t>
    <phoneticPr fontId="1" type="noConversion"/>
  </si>
  <si>
    <t>Bubble sort</t>
    <phoneticPr fontId="1" type="noConversion"/>
  </si>
  <si>
    <t>Mergesort</t>
    <phoneticPr fontId="1" type="noConversion"/>
  </si>
  <si>
    <t>Radix</t>
    <phoneticPr fontId="1" type="noConversion"/>
  </si>
  <si>
    <t>Radix sort</t>
    <phoneticPr fontId="1" type="noConversion"/>
  </si>
  <si>
    <t>d (n=1e+7)</t>
    <phoneticPr fontId="1" type="noConversion"/>
  </si>
  <si>
    <t xml:space="preserve"> 4]</t>
  </si>
  <si>
    <t>Insertion sort</t>
    <phoneticPr fontId="1" type="noConversion"/>
  </si>
  <si>
    <t xml:space="preserve"> 70]</t>
  </si>
  <si>
    <t xml:space="preserve"> 11]</t>
  </si>
  <si>
    <t xml:space="preserve"> 21]</t>
  </si>
  <si>
    <t xml:space="preserve"> 41]</t>
  </si>
  <si>
    <t xml:space="preserve"> 78]</t>
  </si>
  <si>
    <t xml:space="preserve"> 115]</t>
  </si>
  <si>
    <t xml:space="preserve"> 179]</t>
  </si>
  <si>
    <t xml:space="preserve"> 249]</t>
  </si>
  <si>
    <t xml:space="preserve"> 329]</t>
  </si>
  <si>
    <t xml:space="preserve"> 428]</t>
  </si>
  <si>
    <t xml:space="preserve"> 38]</t>
  </si>
  <si>
    <t xml:space="preserve"> 118]</t>
  </si>
  <si>
    <t xml:space="preserve"> 166]</t>
  </si>
  <si>
    <t xml:space="preserve"> 219]</t>
  </si>
  <si>
    <t xml:space="preserve"> 302]</t>
  </si>
  <si>
    <t xml:space="preserve"> 438]</t>
  </si>
  <si>
    <t xml:space="preserve"> 496]</t>
  </si>
  <si>
    <t>Quick</t>
    <phoneticPr fontId="1" type="noConversion"/>
  </si>
  <si>
    <t>Heap</t>
    <phoneticPr fontId="1" type="noConversion"/>
  </si>
  <si>
    <t>Merge</t>
    <phoneticPr fontId="1" type="noConversion"/>
  </si>
  <si>
    <t>Bubble</t>
    <phoneticPr fontId="1" type="noConversion"/>
  </si>
  <si>
    <t>Insertion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</si>
</sst>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E+0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rgb="FF000000"/>
      <name val="D2Coding"/>
      <family val="2"/>
      <charset val="129"/>
    </font>
    <font>
      <sz val="12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82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all!$D$4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all!$E$5:$E$14</c:f>
                <c:numCache>
                  <c:formatCode>General</c:formatCode>
                  <c:ptCount val="10"/>
                  <c:pt idx="0">
                    <c:v>0.54772255750516596</c:v>
                  </c:pt>
                  <c:pt idx="1">
                    <c:v>0.83666002653407556</c:v>
                  </c:pt>
                  <c:pt idx="2">
                    <c:v>1.8165902124584949</c:v>
                  </c:pt>
                  <c:pt idx="3">
                    <c:v>4.3011626335213133</c:v>
                  </c:pt>
                  <c:pt idx="4">
                    <c:v>4.3358966777357599</c:v>
                  </c:pt>
                  <c:pt idx="5">
                    <c:v>285.12488491887234</c:v>
                  </c:pt>
                  <c:pt idx="6">
                    <c:v>451.91901929438643</c:v>
                  </c:pt>
                  <c:pt idx="7">
                    <c:v>553.67923927125889</c:v>
                  </c:pt>
                  <c:pt idx="8">
                    <c:v>191.48028619155548</c:v>
                  </c:pt>
                  <c:pt idx="9">
                    <c:v>28.875595231960155</c:v>
                  </c:pt>
                </c:numCache>
              </c:numRef>
            </c:plus>
            <c:minus>
              <c:numRef>
                <c:f>all!$F$5:$F$14</c:f>
                <c:numCache>
                  <c:formatCode>General</c:formatCode>
                  <c:ptCount val="10"/>
                  <c:pt idx="0">
                    <c:v>-0.54772255750516596</c:v>
                  </c:pt>
                  <c:pt idx="1">
                    <c:v>-0.83666002653407556</c:v>
                  </c:pt>
                  <c:pt idx="2">
                    <c:v>-1.8165902124584949</c:v>
                  </c:pt>
                  <c:pt idx="3">
                    <c:v>-4.3011626335213133</c:v>
                  </c:pt>
                  <c:pt idx="4">
                    <c:v>-4.3358966777357599</c:v>
                  </c:pt>
                  <c:pt idx="5">
                    <c:v>-285.12488491887234</c:v>
                  </c:pt>
                  <c:pt idx="6">
                    <c:v>-451.91901929438643</c:v>
                  </c:pt>
                  <c:pt idx="7">
                    <c:v>-553.67923927125889</c:v>
                  </c:pt>
                  <c:pt idx="8">
                    <c:v>-191.48028619155548</c:v>
                  </c:pt>
                  <c:pt idx="9">
                    <c:v>-28.875595231960155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all!$C$5:$C$23</c:f>
              <c:numCache>
                <c:formatCode>General</c:formatCode>
                <c:ptCount val="19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800000</c:v>
                </c:pt>
                <c:pt idx="11">
                  <c:v>2700000</c:v>
                </c:pt>
                <c:pt idx="12">
                  <c:v>6400000</c:v>
                </c:pt>
                <c:pt idx="13">
                  <c:v>12500000</c:v>
                </c:pt>
                <c:pt idx="14">
                  <c:v>21600000</c:v>
                </c:pt>
                <c:pt idx="15">
                  <c:v>34300000</c:v>
                </c:pt>
                <c:pt idx="16">
                  <c:v>51200000</c:v>
                </c:pt>
                <c:pt idx="17">
                  <c:v>72900000</c:v>
                </c:pt>
                <c:pt idx="18">
                  <c:v>100000000</c:v>
                </c:pt>
              </c:numCache>
            </c:numRef>
          </c:xVal>
          <c:yVal>
            <c:numRef>
              <c:f>all!$D$5:$D$23</c:f>
              <c:numCache>
                <c:formatCode>General</c:formatCode>
                <c:ptCount val="19"/>
                <c:pt idx="0">
                  <c:v>1.6</c:v>
                </c:pt>
                <c:pt idx="1">
                  <c:v>30.2</c:v>
                </c:pt>
                <c:pt idx="2">
                  <c:v>153.6</c:v>
                </c:pt>
                <c:pt idx="3">
                  <c:v>509</c:v>
                </c:pt>
                <c:pt idx="4">
                  <c:v>1252.4000000000001</c:v>
                </c:pt>
                <c:pt idx="5">
                  <c:v>2425.1999999999998</c:v>
                </c:pt>
                <c:pt idx="6">
                  <c:v>4377.3999999999996</c:v>
                </c:pt>
                <c:pt idx="7">
                  <c:v>7027.2</c:v>
                </c:pt>
                <c:pt idx="8">
                  <c:v>10470.200000000001</c:v>
                </c:pt>
                <c:pt idx="9">
                  <c:v>15689.6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B-E64F-87FF-504218668B9F}"/>
            </c:ext>
          </c:extLst>
        </c:ser>
        <c:ser>
          <c:idx val="1"/>
          <c:order val="1"/>
          <c:tx>
            <c:strRef>
              <c:f>all!$G$4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all!$H$5:$H$14</c:f>
                <c:numCache>
                  <c:formatCode>General</c:formatCode>
                  <c:ptCount val="10"/>
                  <c:pt idx="0">
                    <c:v>0.83666002653407567</c:v>
                  </c:pt>
                  <c:pt idx="1">
                    <c:v>0.44721359549995715</c:v>
                  </c:pt>
                  <c:pt idx="2">
                    <c:v>0</c:v>
                  </c:pt>
                  <c:pt idx="3">
                    <c:v>0.44721359549995793</c:v>
                  </c:pt>
                  <c:pt idx="4">
                    <c:v>16.355427233796124</c:v>
                  </c:pt>
                  <c:pt idx="5">
                    <c:v>4.5607017003965513</c:v>
                  </c:pt>
                  <c:pt idx="6">
                    <c:v>14.781745499094482</c:v>
                  </c:pt>
                  <c:pt idx="7">
                    <c:v>4.5607017003965522</c:v>
                  </c:pt>
                  <c:pt idx="8">
                    <c:v>6.8556546004010439</c:v>
                  </c:pt>
                  <c:pt idx="9">
                    <c:v>12.660963628413123</c:v>
                  </c:pt>
                </c:numCache>
              </c:numRef>
            </c:plus>
            <c:minus>
              <c:numRef>
                <c:f>all!$I$5:$I$14</c:f>
                <c:numCache>
                  <c:formatCode>General</c:formatCode>
                  <c:ptCount val="10"/>
                  <c:pt idx="0">
                    <c:v>-0.83666002653407567</c:v>
                  </c:pt>
                  <c:pt idx="1">
                    <c:v>-0.44721359549995715</c:v>
                  </c:pt>
                  <c:pt idx="2">
                    <c:v>0</c:v>
                  </c:pt>
                  <c:pt idx="3">
                    <c:v>-0.44721359549995793</c:v>
                  </c:pt>
                  <c:pt idx="4">
                    <c:v>-16.355427233796124</c:v>
                  </c:pt>
                  <c:pt idx="5">
                    <c:v>-4.5607017003965513</c:v>
                  </c:pt>
                  <c:pt idx="6">
                    <c:v>-14.781745499094482</c:v>
                  </c:pt>
                  <c:pt idx="7">
                    <c:v>-4.5607017003965522</c:v>
                  </c:pt>
                  <c:pt idx="8">
                    <c:v>-6.8556546004010439</c:v>
                  </c:pt>
                  <c:pt idx="9">
                    <c:v>-12.660963628413123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all!$C$5:$C$23</c:f>
              <c:numCache>
                <c:formatCode>General</c:formatCode>
                <c:ptCount val="19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800000</c:v>
                </c:pt>
                <c:pt idx="11">
                  <c:v>2700000</c:v>
                </c:pt>
                <c:pt idx="12">
                  <c:v>6400000</c:v>
                </c:pt>
                <c:pt idx="13">
                  <c:v>12500000</c:v>
                </c:pt>
                <c:pt idx="14">
                  <c:v>21600000</c:v>
                </c:pt>
                <c:pt idx="15">
                  <c:v>34300000</c:v>
                </c:pt>
                <c:pt idx="16">
                  <c:v>51200000</c:v>
                </c:pt>
                <c:pt idx="17">
                  <c:v>72900000</c:v>
                </c:pt>
                <c:pt idx="18">
                  <c:v>100000000</c:v>
                </c:pt>
              </c:numCache>
            </c:numRef>
          </c:xVal>
          <c:yVal>
            <c:numRef>
              <c:f>all!$G$5:$G$23</c:f>
              <c:numCache>
                <c:formatCode>General</c:formatCode>
                <c:ptCount val="19"/>
                <c:pt idx="0">
                  <c:v>1.8</c:v>
                </c:pt>
                <c:pt idx="1">
                  <c:v>3.2</c:v>
                </c:pt>
                <c:pt idx="2">
                  <c:v>15</c:v>
                </c:pt>
                <c:pt idx="3">
                  <c:v>46.8</c:v>
                </c:pt>
                <c:pt idx="4">
                  <c:v>95</c:v>
                </c:pt>
                <c:pt idx="5">
                  <c:v>167.4</c:v>
                </c:pt>
                <c:pt idx="6">
                  <c:v>314</c:v>
                </c:pt>
                <c:pt idx="7">
                  <c:v>527.4</c:v>
                </c:pt>
                <c:pt idx="8">
                  <c:v>843</c:v>
                </c:pt>
                <c:pt idx="9">
                  <c:v>1296.4000000000001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B-E64F-87FF-504218668B9F}"/>
            </c:ext>
          </c:extLst>
        </c:ser>
        <c:ser>
          <c:idx val="2"/>
          <c:order val="2"/>
          <c:tx>
            <c:strRef>
              <c:f>all!$J$4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all!$K$5:$K$23</c:f>
                <c:numCache>
                  <c:formatCode>General</c:formatCode>
                  <c:ptCount val="19"/>
                  <c:pt idx="0">
                    <c:v>4.3358966777357594E-2</c:v>
                  </c:pt>
                  <c:pt idx="1">
                    <c:v>1.6733200530681499E-2</c:v>
                  </c:pt>
                  <c:pt idx="2">
                    <c:v>0.1260158720161865</c:v>
                  </c:pt>
                  <c:pt idx="3">
                    <c:v>5.0199601592044577E-2</c:v>
                  </c:pt>
                  <c:pt idx="4">
                    <c:v>8.9442719099991665E-3</c:v>
                  </c:pt>
                  <c:pt idx="5">
                    <c:v>0.34565879129569371</c:v>
                  </c:pt>
                  <c:pt idx="6">
                    <c:v>3.6331804249169736E-2</c:v>
                  </c:pt>
                  <c:pt idx="7">
                    <c:v>3.1622776601683819E-2</c:v>
                  </c:pt>
                  <c:pt idx="8">
                    <c:v>1.2457126474432045</c:v>
                  </c:pt>
                  <c:pt idx="9">
                    <c:v>0.54772255750516607</c:v>
                  </c:pt>
                  <c:pt idx="10">
                    <c:v>2.5884358211089569</c:v>
                  </c:pt>
                  <c:pt idx="11">
                    <c:v>4.9295030175464953</c:v>
                  </c:pt>
                  <c:pt idx="12">
                    <c:v>14.628738838327793</c:v>
                  </c:pt>
                  <c:pt idx="13">
                    <c:v>37.23842101915708</c:v>
                  </c:pt>
                  <c:pt idx="14">
                    <c:v>198.43966337403415</c:v>
                  </c:pt>
                  <c:pt idx="15">
                    <c:v>810.62981687080821</c:v>
                  </c:pt>
                  <c:pt idx="16">
                    <c:v>161.87865825982126</c:v>
                  </c:pt>
                  <c:pt idx="17">
                    <c:v>591.65953047339644</c:v>
                  </c:pt>
                  <c:pt idx="18">
                    <c:v>1323.922278685573</c:v>
                  </c:pt>
                </c:numCache>
              </c:numRef>
            </c:plus>
            <c:minus>
              <c:numRef>
                <c:f>all!$L$5:$L$23</c:f>
                <c:numCache>
                  <c:formatCode>General</c:formatCode>
                  <c:ptCount val="19"/>
                  <c:pt idx="0">
                    <c:v>-4.3358966777357594E-2</c:v>
                  </c:pt>
                  <c:pt idx="1">
                    <c:v>-1.6733200530681499E-2</c:v>
                  </c:pt>
                  <c:pt idx="2">
                    <c:v>-0.1260158720161865</c:v>
                  </c:pt>
                  <c:pt idx="3">
                    <c:v>-5.0199601592044577E-2</c:v>
                  </c:pt>
                  <c:pt idx="4">
                    <c:v>-8.9442719099991665E-3</c:v>
                  </c:pt>
                  <c:pt idx="5">
                    <c:v>-0.34565879129569371</c:v>
                  </c:pt>
                  <c:pt idx="6">
                    <c:v>-3.6331804249169736E-2</c:v>
                  </c:pt>
                  <c:pt idx="7">
                    <c:v>-3.1622776601683819E-2</c:v>
                  </c:pt>
                  <c:pt idx="8">
                    <c:v>-1.2457126474432045</c:v>
                  </c:pt>
                  <c:pt idx="9">
                    <c:v>-0.54772255750516607</c:v>
                  </c:pt>
                  <c:pt idx="10">
                    <c:v>-2.5884358211089569</c:v>
                  </c:pt>
                  <c:pt idx="11">
                    <c:v>-4.9295030175464953</c:v>
                  </c:pt>
                  <c:pt idx="12">
                    <c:v>-14.628738838327793</c:v>
                  </c:pt>
                  <c:pt idx="13">
                    <c:v>-37.23842101915708</c:v>
                  </c:pt>
                  <c:pt idx="14">
                    <c:v>-198.43966337403415</c:v>
                  </c:pt>
                  <c:pt idx="15">
                    <c:v>-810.62981687080821</c:v>
                  </c:pt>
                  <c:pt idx="16">
                    <c:v>-161.87865825982126</c:v>
                  </c:pt>
                  <c:pt idx="17">
                    <c:v>-591.65953047339644</c:v>
                  </c:pt>
                  <c:pt idx="18">
                    <c:v>-1323.922278685573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all!$C$5:$C$23</c:f>
              <c:numCache>
                <c:formatCode>General</c:formatCode>
                <c:ptCount val="19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800000</c:v>
                </c:pt>
                <c:pt idx="11">
                  <c:v>2700000</c:v>
                </c:pt>
                <c:pt idx="12">
                  <c:v>6400000</c:v>
                </c:pt>
                <c:pt idx="13">
                  <c:v>12500000</c:v>
                </c:pt>
                <c:pt idx="14">
                  <c:v>21600000</c:v>
                </c:pt>
                <c:pt idx="15">
                  <c:v>34300000</c:v>
                </c:pt>
                <c:pt idx="16">
                  <c:v>51200000</c:v>
                </c:pt>
                <c:pt idx="17">
                  <c:v>72900000</c:v>
                </c:pt>
                <c:pt idx="18">
                  <c:v>100000000</c:v>
                </c:pt>
              </c:numCache>
            </c:numRef>
          </c:xVal>
          <c:yVal>
            <c:numRef>
              <c:f>all!$J$5:$J$23</c:f>
              <c:numCache>
                <c:formatCode>General</c:formatCode>
                <c:ptCount val="19"/>
                <c:pt idx="0">
                  <c:v>0.14400000000000002</c:v>
                </c:pt>
                <c:pt idx="1">
                  <c:v>0.46399999999999997</c:v>
                </c:pt>
                <c:pt idx="2">
                  <c:v>1.0840000000000001</c:v>
                </c:pt>
                <c:pt idx="3">
                  <c:v>1.532</c:v>
                </c:pt>
                <c:pt idx="4">
                  <c:v>2.484</c:v>
                </c:pt>
                <c:pt idx="5">
                  <c:v>3.8840000000000003</c:v>
                </c:pt>
                <c:pt idx="6">
                  <c:v>5.2519999999999998</c:v>
                </c:pt>
                <c:pt idx="7">
                  <c:v>7.0400000000000009</c:v>
                </c:pt>
                <c:pt idx="8">
                  <c:v>10.100000000000001</c:v>
                </c:pt>
                <c:pt idx="9">
                  <c:v>16.600000000000001</c:v>
                </c:pt>
                <c:pt idx="10">
                  <c:v>122.8</c:v>
                </c:pt>
                <c:pt idx="11">
                  <c:v>466.6</c:v>
                </c:pt>
                <c:pt idx="12">
                  <c:v>1268</c:v>
                </c:pt>
                <c:pt idx="13">
                  <c:v>2950.2</c:v>
                </c:pt>
                <c:pt idx="14">
                  <c:v>5786.6</c:v>
                </c:pt>
                <c:pt idx="15">
                  <c:v>10313.799999999999</c:v>
                </c:pt>
                <c:pt idx="16">
                  <c:v>15906.8</c:v>
                </c:pt>
                <c:pt idx="17">
                  <c:v>25194</c:v>
                </c:pt>
                <c:pt idx="18">
                  <c:v>36076.800000000003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DB-E64F-87FF-504218668B9F}"/>
            </c:ext>
          </c:extLst>
        </c:ser>
        <c:ser>
          <c:idx val="3"/>
          <c:order val="3"/>
          <c:tx>
            <c:strRef>
              <c:f>all!$M$4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all!$N$5:$N$23</c:f>
                <c:numCache>
                  <c:formatCode>General</c:formatCode>
                  <c:ptCount val="19"/>
                  <c:pt idx="0">
                    <c:v>6.2289646009589701E-2</c:v>
                  </c:pt>
                  <c:pt idx="1">
                    <c:v>1.7888543819998333E-2</c:v>
                  </c:pt>
                  <c:pt idx="2">
                    <c:v>0.33418557718728642</c:v>
                  </c:pt>
                  <c:pt idx="3">
                    <c:v>0.6937722969389899</c:v>
                  </c:pt>
                  <c:pt idx="4">
                    <c:v>1.1759761902351604</c:v>
                  </c:pt>
                  <c:pt idx="5">
                    <c:v>0.14764823060233395</c:v>
                  </c:pt>
                  <c:pt idx="6">
                    <c:v>2.1686124596155931</c:v>
                  </c:pt>
                  <c:pt idx="7">
                    <c:v>1.2607458110182241</c:v>
                  </c:pt>
                  <c:pt idx="8">
                    <c:v>2.2970589892294995</c:v>
                  </c:pt>
                  <c:pt idx="9">
                    <c:v>2.4899799195977468</c:v>
                  </c:pt>
                  <c:pt idx="10">
                    <c:v>24.335159748807836</c:v>
                  </c:pt>
                  <c:pt idx="11">
                    <c:v>178.32750769300836</c:v>
                  </c:pt>
                  <c:pt idx="12">
                    <c:v>320.32514731129083</c:v>
                  </c:pt>
                  <c:pt idx="13">
                    <c:v>525.4495218382059</c:v>
                  </c:pt>
                  <c:pt idx="14">
                    <c:v>415.10926272488786</c:v>
                  </c:pt>
                  <c:pt idx="15">
                    <c:v>1003.1959928149633</c:v>
                  </c:pt>
                  <c:pt idx="16">
                    <c:v>355.09674738020345</c:v>
                  </c:pt>
                  <c:pt idx="17">
                    <c:v>260.0263448191356</c:v>
                  </c:pt>
                  <c:pt idx="18">
                    <c:v>334.91297377079917</c:v>
                  </c:pt>
                </c:numCache>
              </c:numRef>
            </c:plus>
            <c:minus>
              <c:numRef>
                <c:f>all!$O$5:$O$23</c:f>
                <c:numCache>
                  <c:formatCode>General</c:formatCode>
                  <c:ptCount val="19"/>
                  <c:pt idx="0">
                    <c:v>-6.2289646009589701E-2</c:v>
                  </c:pt>
                  <c:pt idx="1">
                    <c:v>-1.7888543819998333E-2</c:v>
                  </c:pt>
                  <c:pt idx="2">
                    <c:v>-0.33418557718728642</c:v>
                  </c:pt>
                  <c:pt idx="3">
                    <c:v>-0.6937722969389899</c:v>
                  </c:pt>
                  <c:pt idx="4">
                    <c:v>-1.1759761902351604</c:v>
                  </c:pt>
                  <c:pt idx="5">
                    <c:v>-0.14764823060233395</c:v>
                  </c:pt>
                  <c:pt idx="6">
                    <c:v>-2.1686124596155931</c:v>
                  </c:pt>
                  <c:pt idx="7">
                    <c:v>-1.2607458110182241</c:v>
                  </c:pt>
                  <c:pt idx="8">
                    <c:v>-2.2970589892294995</c:v>
                  </c:pt>
                  <c:pt idx="9">
                    <c:v>-2.4899799195977468</c:v>
                  </c:pt>
                  <c:pt idx="10">
                    <c:v>-24.335159748807836</c:v>
                  </c:pt>
                  <c:pt idx="11">
                    <c:v>-178.32750769300836</c:v>
                  </c:pt>
                  <c:pt idx="12">
                    <c:v>-320.32514731129083</c:v>
                  </c:pt>
                  <c:pt idx="13">
                    <c:v>-525.4495218382059</c:v>
                  </c:pt>
                  <c:pt idx="14">
                    <c:v>-415.10926272488786</c:v>
                  </c:pt>
                  <c:pt idx="15">
                    <c:v>-1003.1959928149633</c:v>
                  </c:pt>
                  <c:pt idx="16">
                    <c:v>-355.09674738020345</c:v>
                  </c:pt>
                  <c:pt idx="17">
                    <c:v>-260.0263448191356</c:v>
                  </c:pt>
                  <c:pt idx="18">
                    <c:v>-334.91297377079917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all!$C$5:$C$23</c:f>
              <c:numCache>
                <c:formatCode>General</c:formatCode>
                <c:ptCount val="19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800000</c:v>
                </c:pt>
                <c:pt idx="11">
                  <c:v>2700000</c:v>
                </c:pt>
                <c:pt idx="12">
                  <c:v>6400000</c:v>
                </c:pt>
                <c:pt idx="13">
                  <c:v>12500000</c:v>
                </c:pt>
                <c:pt idx="14">
                  <c:v>21600000</c:v>
                </c:pt>
                <c:pt idx="15">
                  <c:v>34300000</c:v>
                </c:pt>
                <c:pt idx="16">
                  <c:v>51200000</c:v>
                </c:pt>
                <c:pt idx="17">
                  <c:v>72900000</c:v>
                </c:pt>
                <c:pt idx="18">
                  <c:v>100000000</c:v>
                </c:pt>
              </c:numCache>
            </c:numRef>
          </c:xVal>
          <c:yVal>
            <c:numRef>
              <c:f>all!$M$5:$M$23</c:f>
              <c:numCache>
                <c:formatCode>General</c:formatCode>
                <c:ptCount val="19"/>
                <c:pt idx="0">
                  <c:v>0.28399999999999997</c:v>
                </c:pt>
                <c:pt idx="1">
                  <c:v>1.008</c:v>
                </c:pt>
                <c:pt idx="2">
                  <c:v>1.9159999999999999</c:v>
                </c:pt>
                <c:pt idx="3">
                  <c:v>2.7479999999999998</c:v>
                </c:pt>
                <c:pt idx="4">
                  <c:v>4.0720000000000001</c:v>
                </c:pt>
                <c:pt idx="5">
                  <c:v>5.08</c:v>
                </c:pt>
                <c:pt idx="6">
                  <c:v>8.0640000000000001</c:v>
                </c:pt>
                <c:pt idx="7">
                  <c:v>14.396000000000001</c:v>
                </c:pt>
                <c:pt idx="8">
                  <c:v>14.916</c:v>
                </c:pt>
                <c:pt idx="9">
                  <c:v>34.799999999999997</c:v>
                </c:pt>
                <c:pt idx="10">
                  <c:v>199.8</c:v>
                </c:pt>
                <c:pt idx="11">
                  <c:v>734.2</c:v>
                </c:pt>
                <c:pt idx="12">
                  <c:v>1860.8</c:v>
                </c:pt>
                <c:pt idx="13">
                  <c:v>3439.8</c:v>
                </c:pt>
                <c:pt idx="14">
                  <c:v>6504.8</c:v>
                </c:pt>
                <c:pt idx="15">
                  <c:v>9633.7999999999993</c:v>
                </c:pt>
                <c:pt idx="16">
                  <c:v>12422.8</c:v>
                </c:pt>
                <c:pt idx="17">
                  <c:v>17760.8</c:v>
                </c:pt>
                <c:pt idx="18">
                  <c:v>24970.799999999999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DB-E64F-87FF-504218668B9F}"/>
            </c:ext>
          </c:extLst>
        </c:ser>
        <c:ser>
          <c:idx val="4"/>
          <c:order val="4"/>
          <c:tx>
            <c:strRef>
              <c:f>all!$P$4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all!$Q$5:$Q$23</c:f>
                <c:numCache>
                  <c:formatCode>General</c:formatCode>
                  <c:ptCount val="19"/>
                  <c:pt idx="0">
                    <c:v>1.788854381999834E-2</c:v>
                  </c:pt>
                  <c:pt idx="1">
                    <c:v>3.6331804249169895E-2</c:v>
                  </c:pt>
                  <c:pt idx="2">
                    <c:v>0.1188276062201032</c:v>
                  </c:pt>
                  <c:pt idx="3">
                    <c:v>5.1768716422179187E-2</c:v>
                  </c:pt>
                  <c:pt idx="4">
                    <c:v>3.0331501776206228E-2</c:v>
                  </c:pt>
                  <c:pt idx="5">
                    <c:v>1.6733200530681527E-2</c:v>
                  </c:pt>
                  <c:pt idx="6">
                    <c:v>3.577708763999659E-2</c:v>
                  </c:pt>
                  <c:pt idx="7">
                    <c:v>1.4142135623730963E-2</c:v>
                  </c:pt>
                  <c:pt idx="8">
                    <c:v>4.6904157598234623E-2</c:v>
                  </c:pt>
                  <c:pt idx="9">
                    <c:v>0.54772255750516619</c:v>
                  </c:pt>
                  <c:pt idx="10">
                    <c:v>0.89442719099991586</c:v>
                  </c:pt>
                  <c:pt idx="11">
                    <c:v>4.3243496620879309</c:v>
                  </c:pt>
                  <c:pt idx="12">
                    <c:v>7.8866976612521418</c:v>
                  </c:pt>
                  <c:pt idx="13">
                    <c:v>47.960400331940512</c:v>
                  </c:pt>
                  <c:pt idx="14">
                    <c:v>84.8427958049474</c:v>
                  </c:pt>
                  <c:pt idx="15">
                    <c:v>98.119824704286955</c:v>
                  </c:pt>
                  <c:pt idx="16">
                    <c:v>112.61971408239323</c:v>
                  </c:pt>
                  <c:pt idx="17">
                    <c:v>235.85864410701592</c:v>
                  </c:pt>
                  <c:pt idx="18">
                    <c:v>142.32603416100653</c:v>
                  </c:pt>
                </c:numCache>
              </c:numRef>
            </c:plus>
            <c:minus>
              <c:numRef>
                <c:f>all!$R$5:$R$23</c:f>
                <c:numCache>
                  <c:formatCode>General</c:formatCode>
                  <c:ptCount val="19"/>
                  <c:pt idx="0">
                    <c:v>-1.788854381999834E-2</c:v>
                  </c:pt>
                  <c:pt idx="1">
                    <c:v>-3.6331804249169895E-2</c:v>
                  </c:pt>
                  <c:pt idx="2">
                    <c:v>-0.1188276062201032</c:v>
                  </c:pt>
                  <c:pt idx="3">
                    <c:v>-5.1768716422179187E-2</c:v>
                  </c:pt>
                  <c:pt idx="4">
                    <c:v>-3.0331501776206228E-2</c:v>
                  </c:pt>
                  <c:pt idx="5">
                    <c:v>-1.6733200530681527E-2</c:v>
                  </c:pt>
                  <c:pt idx="6">
                    <c:v>-3.577708763999659E-2</c:v>
                  </c:pt>
                  <c:pt idx="7">
                    <c:v>-1.4142135623730963E-2</c:v>
                  </c:pt>
                  <c:pt idx="8">
                    <c:v>-4.6904157598234623E-2</c:v>
                  </c:pt>
                  <c:pt idx="9">
                    <c:v>-0.54772255750516619</c:v>
                  </c:pt>
                  <c:pt idx="10">
                    <c:v>-0.89442719099991586</c:v>
                  </c:pt>
                  <c:pt idx="11">
                    <c:v>-4.3243496620879309</c:v>
                  </c:pt>
                  <c:pt idx="12">
                    <c:v>-7.8866976612521418</c:v>
                  </c:pt>
                  <c:pt idx="13">
                    <c:v>-47.960400331940512</c:v>
                  </c:pt>
                  <c:pt idx="14">
                    <c:v>-84.8427958049474</c:v>
                  </c:pt>
                  <c:pt idx="15">
                    <c:v>-98.119824704286955</c:v>
                  </c:pt>
                  <c:pt idx="16">
                    <c:v>-112.61971408239323</c:v>
                  </c:pt>
                  <c:pt idx="17">
                    <c:v>-235.85864410701592</c:v>
                  </c:pt>
                  <c:pt idx="18">
                    <c:v>-142.32603416100653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all!$C$5:$C$23</c:f>
              <c:numCache>
                <c:formatCode>General</c:formatCode>
                <c:ptCount val="19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800000</c:v>
                </c:pt>
                <c:pt idx="11">
                  <c:v>2700000</c:v>
                </c:pt>
                <c:pt idx="12">
                  <c:v>6400000</c:v>
                </c:pt>
                <c:pt idx="13">
                  <c:v>12500000</c:v>
                </c:pt>
                <c:pt idx="14">
                  <c:v>21600000</c:v>
                </c:pt>
                <c:pt idx="15">
                  <c:v>34300000</c:v>
                </c:pt>
                <c:pt idx="16">
                  <c:v>51200000</c:v>
                </c:pt>
                <c:pt idx="17">
                  <c:v>72900000</c:v>
                </c:pt>
                <c:pt idx="18">
                  <c:v>100000000</c:v>
                </c:pt>
              </c:numCache>
            </c:numRef>
          </c:xVal>
          <c:yVal>
            <c:numRef>
              <c:f>all!$P$5:$P$23</c:f>
              <c:numCache>
                <c:formatCode>General</c:formatCode>
                <c:ptCount val="19"/>
                <c:pt idx="0">
                  <c:v>9.1999999999999998E-2</c:v>
                </c:pt>
                <c:pt idx="1">
                  <c:v>0.45199999999999996</c:v>
                </c:pt>
                <c:pt idx="2">
                  <c:v>1.048</c:v>
                </c:pt>
                <c:pt idx="3">
                  <c:v>1.484</c:v>
                </c:pt>
                <c:pt idx="4">
                  <c:v>2.4119999999999999</c:v>
                </c:pt>
                <c:pt idx="5">
                  <c:v>3.5559999999999996</c:v>
                </c:pt>
                <c:pt idx="6">
                  <c:v>5.0039999999999996</c:v>
                </c:pt>
                <c:pt idx="7">
                  <c:v>6.62</c:v>
                </c:pt>
                <c:pt idx="8">
                  <c:v>8.6</c:v>
                </c:pt>
                <c:pt idx="9">
                  <c:v>15.6</c:v>
                </c:pt>
                <c:pt idx="10">
                  <c:v>99.6</c:v>
                </c:pt>
                <c:pt idx="11">
                  <c:v>361.2</c:v>
                </c:pt>
                <c:pt idx="12">
                  <c:v>860.8</c:v>
                </c:pt>
                <c:pt idx="13">
                  <c:v>1817.2</c:v>
                </c:pt>
                <c:pt idx="14">
                  <c:v>3310.4</c:v>
                </c:pt>
                <c:pt idx="15">
                  <c:v>5397</c:v>
                </c:pt>
                <c:pt idx="16">
                  <c:v>8099.8</c:v>
                </c:pt>
                <c:pt idx="17">
                  <c:v>11771.4</c:v>
                </c:pt>
                <c:pt idx="18">
                  <c:v>16266.2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DB-E64F-87FF-504218668B9F}"/>
            </c:ext>
          </c:extLst>
        </c:ser>
        <c:ser>
          <c:idx val="5"/>
          <c:order val="5"/>
          <c:tx>
            <c:strRef>
              <c:f>all!$S$4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all!$T$5:$T$23</c:f>
                <c:numCache>
                  <c:formatCode>General</c:formatCode>
                  <c:ptCount val="19"/>
                  <c:pt idx="0">
                    <c:v>4.3817804600413346E-2</c:v>
                  </c:pt>
                  <c:pt idx="1">
                    <c:v>2.2803508501982778E-2</c:v>
                  </c:pt>
                  <c:pt idx="2">
                    <c:v>0.15388307249337069</c:v>
                  </c:pt>
                  <c:pt idx="3">
                    <c:v>7.6681158050723328E-2</c:v>
                  </c:pt>
                  <c:pt idx="4">
                    <c:v>0.22689204481426839</c:v>
                  </c:pt>
                  <c:pt idx="5">
                    <c:v>0.30802597293085526</c:v>
                  </c:pt>
                  <c:pt idx="6">
                    <c:v>6.5726706900619991E-2</c:v>
                  </c:pt>
                  <c:pt idx="7">
                    <c:v>0.27763285108214386</c:v>
                  </c:pt>
                  <c:pt idx="8">
                    <c:v>9.3166517590816914E-2</c:v>
                  </c:pt>
                  <c:pt idx="9">
                    <c:v>0</c:v>
                  </c:pt>
                  <c:pt idx="10">
                    <c:v>0.54772255750516607</c:v>
                  </c:pt>
                  <c:pt idx="11">
                    <c:v>13.917614738165444</c:v>
                  </c:pt>
                  <c:pt idx="12">
                    <c:v>41.003658373369568</c:v>
                  </c:pt>
                  <c:pt idx="13">
                    <c:v>214.35554576450738</c:v>
                  </c:pt>
                  <c:pt idx="14">
                    <c:v>138.44565720888465</c:v>
                  </c:pt>
                  <c:pt idx="15">
                    <c:v>223.61730702251111</c:v>
                  </c:pt>
                  <c:pt idx="16">
                    <c:v>433.56233692515309</c:v>
                  </c:pt>
                  <c:pt idx="17">
                    <c:v>407.0710011779272</c:v>
                  </c:pt>
                  <c:pt idx="18">
                    <c:v>300.05699458602862</c:v>
                  </c:pt>
                </c:numCache>
              </c:numRef>
            </c:plus>
            <c:minus>
              <c:numRef>
                <c:f>all!$U$5:$U$23</c:f>
                <c:numCache>
                  <c:formatCode>General</c:formatCode>
                  <c:ptCount val="19"/>
                  <c:pt idx="0">
                    <c:v>-4.3817804600413346E-2</c:v>
                  </c:pt>
                  <c:pt idx="1">
                    <c:v>-2.2803508501982778E-2</c:v>
                  </c:pt>
                  <c:pt idx="2">
                    <c:v>-0.15388307249337069</c:v>
                  </c:pt>
                  <c:pt idx="3">
                    <c:v>-7.6681158050723328E-2</c:v>
                  </c:pt>
                  <c:pt idx="4">
                    <c:v>-0.22689204481426839</c:v>
                  </c:pt>
                  <c:pt idx="5">
                    <c:v>-0.30802597293085526</c:v>
                  </c:pt>
                  <c:pt idx="6">
                    <c:v>-6.5726706900619991E-2</c:v>
                  </c:pt>
                  <c:pt idx="7">
                    <c:v>-0.27763285108214386</c:v>
                  </c:pt>
                  <c:pt idx="8">
                    <c:v>-9.3166517590816914E-2</c:v>
                  </c:pt>
                  <c:pt idx="9">
                    <c:v>0</c:v>
                  </c:pt>
                  <c:pt idx="10">
                    <c:v>-0.54772255750516607</c:v>
                  </c:pt>
                  <c:pt idx="11">
                    <c:v>-13.917614738165444</c:v>
                  </c:pt>
                  <c:pt idx="12">
                    <c:v>-41.003658373369568</c:v>
                  </c:pt>
                  <c:pt idx="13">
                    <c:v>-214.35554576450738</c:v>
                  </c:pt>
                  <c:pt idx="14">
                    <c:v>-138.44565720888465</c:v>
                  </c:pt>
                  <c:pt idx="15">
                    <c:v>-223.61730702251111</c:v>
                  </c:pt>
                  <c:pt idx="16">
                    <c:v>-433.56233692515309</c:v>
                  </c:pt>
                  <c:pt idx="17">
                    <c:v>-407.0710011779272</c:v>
                  </c:pt>
                  <c:pt idx="18">
                    <c:v>-300.05699458602862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all!$C$5:$C$23</c:f>
              <c:numCache>
                <c:formatCode>General</c:formatCode>
                <c:ptCount val="19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800000</c:v>
                </c:pt>
                <c:pt idx="11">
                  <c:v>2700000</c:v>
                </c:pt>
                <c:pt idx="12">
                  <c:v>6400000</c:v>
                </c:pt>
                <c:pt idx="13">
                  <c:v>12500000</c:v>
                </c:pt>
                <c:pt idx="14">
                  <c:v>21600000</c:v>
                </c:pt>
                <c:pt idx="15">
                  <c:v>34300000</c:v>
                </c:pt>
                <c:pt idx="16">
                  <c:v>51200000</c:v>
                </c:pt>
                <c:pt idx="17">
                  <c:v>72900000</c:v>
                </c:pt>
                <c:pt idx="18">
                  <c:v>100000000</c:v>
                </c:pt>
              </c:numCache>
            </c:numRef>
          </c:xVal>
          <c:yVal>
            <c:numRef>
              <c:f>all!$S$5:$S$23</c:f>
              <c:numCache>
                <c:formatCode>General</c:formatCode>
                <c:ptCount val="19"/>
                <c:pt idx="0">
                  <c:v>0.23200000000000001</c:v>
                </c:pt>
                <c:pt idx="1">
                  <c:v>0.76800000000000002</c:v>
                </c:pt>
                <c:pt idx="2">
                  <c:v>1.3959999999999999</c:v>
                </c:pt>
                <c:pt idx="3">
                  <c:v>2.4039999999999999</c:v>
                </c:pt>
                <c:pt idx="4">
                  <c:v>3.516</c:v>
                </c:pt>
                <c:pt idx="5">
                  <c:v>4.6760000000000002</c:v>
                </c:pt>
                <c:pt idx="6">
                  <c:v>6.048</c:v>
                </c:pt>
                <c:pt idx="7">
                  <c:v>8.4640000000000004</c:v>
                </c:pt>
                <c:pt idx="8">
                  <c:v>9.8640000000000008</c:v>
                </c:pt>
                <c:pt idx="9">
                  <c:v>20</c:v>
                </c:pt>
                <c:pt idx="10">
                  <c:v>112.6</c:v>
                </c:pt>
                <c:pt idx="11">
                  <c:v>365.2</c:v>
                </c:pt>
                <c:pt idx="12">
                  <c:v>883.4</c:v>
                </c:pt>
                <c:pt idx="13">
                  <c:v>1763.6</c:v>
                </c:pt>
                <c:pt idx="14">
                  <c:v>2828.8</c:v>
                </c:pt>
                <c:pt idx="15">
                  <c:v>4618.2</c:v>
                </c:pt>
                <c:pt idx="16">
                  <c:v>6873.4</c:v>
                </c:pt>
                <c:pt idx="17">
                  <c:v>9654.4</c:v>
                </c:pt>
                <c:pt idx="18">
                  <c:v>13063.8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DB-E64F-87FF-50421866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18000"/>
        <c:axId val="1875937424"/>
      </c:scatterChart>
      <c:valAx>
        <c:axId val="2017218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ko-KR"/>
                  <a:t>N (</a:t>
                </a:r>
                <a:r>
                  <a:rPr lang="ko-KR" altLang="en-US"/>
                  <a:t>개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E+00" sourceLinked="0"/>
        <c:majorTickMark val="none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ore-KR"/>
          </a:p>
        </c:txPr>
        <c:crossAx val="1875937424"/>
        <c:crosses val="autoZero"/>
        <c:crossBetween val="midCat"/>
      </c:valAx>
      <c:valAx>
        <c:axId val="1875937424"/>
        <c:scaling>
          <c:logBase val="10"/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ko-KR"/>
                  <a:t>T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ore-KR"/>
          </a:p>
        </c:txPr>
        <c:crossAx val="2017218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all!$G$4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all!$C$5:$C$14</c:f>
              <c:numCache>
                <c:formatCode>General</c:formatCode>
                <c:ptCount val="1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</c:numCache>
            </c:numRef>
          </c:xVal>
          <c:yVal>
            <c:numRef>
              <c:f>all!$G$5:$G$14</c:f>
              <c:numCache>
                <c:formatCode>General</c:formatCode>
                <c:ptCount val="10"/>
                <c:pt idx="0">
                  <c:v>1.8</c:v>
                </c:pt>
                <c:pt idx="1">
                  <c:v>3.2</c:v>
                </c:pt>
                <c:pt idx="2">
                  <c:v>15</c:v>
                </c:pt>
                <c:pt idx="3">
                  <c:v>46.8</c:v>
                </c:pt>
                <c:pt idx="4">
                  <c:v>95</c:v>
                </c:pt>
                <c:pt idx="5">
                  <c:v>167.4</c:v>
                </c:pt>
                <c:pt idx="6">
                  <c:v>314</c:v>
                </c:pt>
                <c:pt idx="7">
                  <c:v>527.4</c:v>
                </c:pt>
                <c:pt idx="8">
                  <c:v>843</c:v>
                </c:pt>
                <c:pt idx="9">
                  <c:v>1296.4000000000001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2-EB4D-8B5F-6F2CD2713835}"/>
            </c:ext>
          </c:extLst>
        </c:ser>
        <c:ser>
          <c:idx val="2"/>
          <c:order val="2"/>
          <c:tx>
            <c:strRef>
              <c:f>all!$J$4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all!$C$5:$C$14</c:f>
              <c:numCache>
                <c:formatCode>General</c:formatCode>
                <c:ptCount val="1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</c:numCache>
            </c:numRef>
          </c:xVal>
          <c:yVal>
            <c:numRef>
              <c:f>all!$J$5:$J$14</c:f>
              <c:numCache>
                <c:formatCode>General</c:formatCode>
                <c:ptCount val="10"/>
                <c:pt idx="0">
                  <c:v>0.14400000000000002</c:v>
                </c:pt>
                <c:pt idx="1">
                  <c:v>0.46399999999999997</c:v>
                </c:pt>
                <c:pt idx="2">
                  <c:v>1.0840000000000001</c:v>
                </c:pt>
                <c:pt idx="3">
                  <c:v>1.532</c:v>
                </c:pt>
                <c:pt idx="4">
                  <c:v>2.484</c:v>
                </c:pt>
                <c:pt idx="5">
                  <c:v>3.8840000000000003</c:v>
                </c:pt>
                <c:pt idx="6">
                  <c:v>5.2519999999999998</c:v>
                </c:pt>
                <c:pt idx="7">
                  <c:v>7.0400000000000009</c:v>
                </c:pt>
                <c:pt idx="8">
                  <c:v>10.100000000000001</c:v>
                </c:pt>
                <c:pt idx="9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2-EB4D-8B5F-6F2CD2713835}"/>
            </c:ext>
          </c:extLst>
        </c:ser>
        <c:ser>
          <c:idx val="3"/>
          <c:order val="3"/>
          <c:tx>
            <c:strRef>
              <c:f>all!$M$4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all!$C$5:$C$14</c:f>
              <c:numCache>
                <c:formatCode>General</c:formatCode>
                <c:ptCount val="1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</c:numCache>
            </c:numRef>
          </c:xVal>
          <c:yVal>
            <c:numRef>
              <c:f>all!$M$5:$M$14</c:f>
              <c:numCache>
                <c:formatCode>General</c:formatCode>
                <c:ptCount val="10"/>
                <c:pt idx="0">
                  <c:v>0.28399999999999997</c:v>
                </c:pt>
                <c:pt idx="1">
                  <c:v>1.008</c:v>
                </c:pt>
                <c:pt idx="2">
                  <c:v>1.9159999999999999</c:v>
                </c:pt>
                <c:pt idx="3">
                  <c:v>2.7479999999999998</c:v>
                </c:pt>
                <c:pt idx="4">
                  <c:v>4.0720000000000001</c:v>
                </c:pt>
                <c:pt idx="5">
                  <c:v>5.08</c:v>
                </c:pt>
                <c:pt idx="6">
                  <c:v>8.0640000000000001</c:v>
                </c:pt>
                <c:pt idx="7">
                  <c:v>14.396000000000001</c:v>
                </c:pt>
                <c:pt idx="8">
                  <c:v>14.916</c:v>
                </c:pt>
                <c:pt idx="9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C2-EB4D-8B5F-6F2CD2713835}"/>
            </c:ext>
          </c:extLst>
        </c:ser>
        <c:ser>
          <c:idx val="4"/>
          <c:order val="4"/>
          <c:tx>
            <c:strRef>
              <c:f>all!$P$4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all!$C$5:$C$14</c:f>
              <c:numCache>
                <c:formatCode>General</c:formatCode>
                <c:ptCount val="1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</c:numCache>
            </c:numRef>
          </c:xVal>
          <c:yVal>
            <c:numRef>
              <c:f>all!$P$5:$P$14</c:f>
              <c:numCache>
                <c:formatCode>General</c:formatCode>
                <c:ptCount val="10"/>
                <c:pt idx="0">
                  <c:v>9.1999999999999998E-2</c:v>
                </c:pt>
                <c:pt idx="1">
                  <c:v>0.45199999999999996</c:v>
                </c:pt>
                <c:pt idx="2">
                  <c:v>1.048</c:v>
                </c:pt>
                <c:pt idx="3">
                  <c:v>1.484</c:v>
                </c:pt>
                <c:pt idx="4">
                  <c:v>2.4119999999999999</c:v>
                </c:pt>
                <c:pt idx="5">
                  <c:v>3.5559999999999996</c:v>
                </c:pt>
                <c:pt idx="6">
                  <c:v>5.0039999999999996</c:v>
                </c:pt>
                <c:pt idx="7">
                  <c:v>6.62</c:v>
                </c:pt>
                <c:pt idx="8">
                  <c:v>8.6</c:v>
                </c:pt>
                <c:pt idx="9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C2-EB4D-8B5F-6F2CD2713835}"/>
            </c:ext>
          </c:extLst>
        </c:ser>
        <c:ser>
          <c:idx val="5"/>
          <c:order val="5"/>
          <c:tx>
            <c:strRef>
              <c:f>all!$S$4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all!$C$5:$C$14</c:f>
              <c:numCache>
                <c:formatCode>General</c:formatCode>
                <c:ptCount val="1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</c:numCache>
            </c:numRef>
          </c:xVal>
          <c:yVal>
            <c:numRef>
              <c:f>all!$S$5:$S$14</c:f>
              <c:numCache>
                <c:formatCode>General</c:formatCode>
                <c:ptCount val="10"/>
                <c:pt idx="0">
                  <c:v>0.23200000000000001</c:v>
                </c:pt>
                <c:pt idx="1">
                  <c:v>0.76800000000000002</c:v>
                </c:pt>
                <c:pt idx="2">
                  <c:v>1.3959999999999999</c:v>
                </c:pt>
                <c:pt idx="3">
                  <c:v>2.4039999999999999</c:v>
                </c:pt>
                <c:pt idx="4">
                  <c:v>3.516</c:v>
                </c:pt>
                <c:pt idx="5">
                  <c:v>4.6760000000000002</c:v>
                </c:pt>
                <c:pt idx="6">
                  <c:v>6.048</c:v>
                </c:pt>
                <c:pt idx="7">
                  <c:v>8.4640000000000004</c:v>
                </c:pt>
                <c:pt idx="8">
                  <c:v>9.8640000000000008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C2-EB4D-8B5F-6F2CD271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43327"/>
        <c:axId val="2018638496"/>
      </c:scatterChart>
      <c:scatterChart>
        <c:scatterStyle val="lineMarker"/>
        <c:varyColors val="0"/>
        <c:ser>
          <c:idx val="0"/>
          <c:order val="0"/>
          <c:tx>
            <c:strRef>
              <c:f>all!$D$4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all!$C$5:$C$14</c:f>
              <c:numCache>
                <c:formatCode>General</c:formatCode>
                <c:ptCount val="1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</c:numCache>
            </c:numRef>
          </c:xVal>
          <c:yVal>
            <c:numRef>
              <c:f>all!$D$5:$D$14</c:f>
              <c:numCache>
                <c:formatCode>General</c:formatCode>
                <c:ptCount val="10"/>
                <c:pt idx="0">
                  <c:v>1.6</c:v>
                </c:pt>
                <c:pt idx="1">
                  <c:v>30.2</c:v>
                </c:pt>
                <c:pt idx="2">
                  <c:v>153.6</c:v>
                </c:pt>
                <c:pt idx="3">
                  <c:v>509</c:v>
                </c:pt>
                <c:pt idx="4">
                  <c:v>1252.4000000000001</c:v>
                </c:pt>
                <c:pt idx="5">
                  <c:v>2425.1999999999998</c:v>
                </c:pt>
                <c:pt idx="6">
                  <c:v>4377.3999999999996</c:v>
                </c:pt>
                <c:pt idx="7">
                  <c:v>7027.2</c:v>
                </c:pt>
                <c:pt idx="8">
                  <c:v>10470.200000000001</c:v>
                </c:pt>
                <c:pt idx="9">
                  <c:v>15689.6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2-EB4D-8B5F-6F2CD271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99424"/>
        <c:axId val="267079776"/>
      </c:scatterChart>
      <c:valAx>
        <c:axId val="214524332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 (</a:t>
                </a:r>
                <a:r>
                  <a:rPr lang="ko-KR"/>
                  <a:t>개</a:t>
                </a:r>
                <a:r>
                  <a:rPr lang="en-US"/>
                  <a:t>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ore-KR"/>
          </a:p>
        </c:txPr>
        <c:crossAx val="2018638496"/>
        <c:crosses val="autoZero"/>
        <c:crossBetween val="midCat"/>
      </c:valAx>
      <c:valAx>
        <c:axId val="2018638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ore-KR"/>
          </a:p>
        </c:txPr>
        <c:crossAx val="2145243327"/>
        <c:crosses val="autoZero"/>
        <c:crossBetween val="midCat"/>
      </c:valAx>
      <c:valAx>
        <c:axId val="267079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Bubble Sort T 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ore-KR"/>
          </a:p>
        </c:txPr>
        <c:crossAx val="2072999424"/>
        <c:crosses val="max"/>
        <c:crossBetween val="midCat"/>
      </c:valAx>
      <c:valAx>
        <c:axId val="207299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0797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all!$J$4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all!$C$14:$C$23</c:f>
              <c:numCache>
                <c:formatCode>General</c:formatCode>
                <c:ptCount val="10"/>
                <c:pt idx="0">
                  <c:v>100000</c:v>
                </c:pt>
                <c:pt idx="1">
                  <c:v>800000</c:v>
                </c:pt>
                <c:pt idx="2">
                  <c:v>2700000</c:v>
                </c:pt>
                <c:pt idx="3">
                  <c:v>6400000</c:v>
                </c:pt>
                <c:pt idx="4">
                  <c:v>12500000</c:v>
                </c:pt>
                <c:pt idx="5">
                  <c:v>21600000</c:v>
                </c:pt>
                <c:pt idx="6">
                  <c:v>34300000</c:v>
                </c:pt>
                <c:pt idx="7">
                  <c:v>51200000</c:v>
                </c:pt>
                <c:pt idx="8">
                  <c:v>72900000</c:v>
                </c:pt>
                <c:pt idx="9">
                  <c:v>100000000</c:v>
                </c:pt>
              </c:numCache>
            </c:numRef>
          </c:xVal>
          <c:yVal>
            <c:numRef>
              <c:f>all!$J$14:$J$23</c:f>
              <c:numCache>
                <c:formatCode>General</c:formatCode>
                <c:ptCount val="10"/>
                <c:pt idx="0">
                  <c:v>16.600000000000001</c:v>
                </c:pt>
                <c:pt idx="1">
                  <c:v>122.8</c:v>
                </c:pt>
                <c:pt idx="2">
                  <c:v>466.6</c:v>
                </c:pt>
                <c:pt idx="3">
                  <c:v>1268</c:v>
                </c:pt>
                <c:pt idx="4">
                  <c:v>2950.2</c:v>
                </c:pt>
                <c:pt idx="5">
                  <c:v>5786.6</c:v>
                </c:pt>
                <c:pt idx="6">
                  <c:v>10313.799999999999</c:v>
                </c:pt>
                <c:pt idx="7">
                  <c:v>15906.8</c:v>
                </c:pt>
                <c:pt idx="8">
                  <c:v>25194</c:v>
                </c:pt>
                <c:pt idx="9">
                  <c:v>36076.800000000003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6-E746-927B-E96AD7ABF219}"/>
            </c:ext>
          </c:extLst>
        </c:ser>
        <c:ser>
          <c:idx val="1"/>
          <c:order val="1"/>
          <c:tx>
            <c:strRef>
              <c:f>all!$M$4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all!$C$14:$C$23</c:f>
              <c:numCache>
                <c:formatCode>General</c:formatCode>
                <c:ptCount val="10"/>
                <c:pt idx="0">
                  <c:v>100000</c:v>
                </c:pt>
                <c:pt idx="1">
                  <c:v>800000</c:v>
                </c:pt>
                <c:pt idx="2">
                  <c:v>2700000</c:v>
                </c:pt>
                <c:pt idx="3">
                  <c:v>6400000</c:v>
                </c:pt>
                <c:pt idx="4">
                  <c:v>12500000</c:v>
                </c:pt>
                <c:pt idx="5">
                  <c:v>21600000</c:v>
                </c:pt>
                <c:pt idx="6">
                  <c:v>34300000</c:v>
                </c:pt>
                <c:pt idx="7">
                  <c:v>51200000</c:v>
                </c:pt>
                <c:pt idx="8">
                  <c:v>72900000</c:v>
                </c:pt>
                <c:pt idx="9">
                  <c:v>100000000</c:v>
                </c:pt>
              </c:numCache>
            </c:numRef>
          </c:xVal>
          <c:yVal>
            <c:numRef>
              <c:f>all!$M$14:$M$23</c:f>
              <c:numCache>
                <c:formatCode>General</c:formatCode>
                <c:ptCount val="10"/>
                <c:pt idx="0">
                  <c:v>34.799999999999997</c:v>
                </c:pt>
                <c:pt idx="1">
                  <c:v>199.8</c:v>
                </c:pt>
                <c:pt idx="2">
                  <c:v>734.2</c:v>
                </c:pt>
                <c:pt idx="3">
                  <c:v>1860.8</c:v>
                </c:pt>
                <c:pt idx="4">
                  <c:v>3439.8</c:v>
                </c:pt>
                <c:pt idx="5">
                  <c:v>6504.8</c:v>
                </c:pt>
                <c:pt idx="6">
                  <c:v>9633.7999999999993</c:v>
                </c:pt>
                <c:pt idx="7">
                  <c:v>12422.8</c:v>
                </c:pt>
                <c:pt idx="8">
                  <c:v>17760.8</c:v>
                </c:pt>
                <c:pt idx="9">
                  <c:v>24970.799999999999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6-E746-927B-E96AD7ABF219}"/>
            </c:ext>
          </c:extLst>
        </c:ser>
        <c:ser>
          <c:idx val="2"/>
          <c:order val="2"/>
          <c:tx>
            <c:strRef>
              <c:f>all!$P$4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all!$C$14:$C$23</c:f>
              <c:numCache>
                <c:formatCode>General</c:formatCode>
                <c:ptCount val="10"/>
                <c:pt idx="0">
                  <c:v>100000</c:v>
                </c:pt>
                <c:pt idx="1">
                  <c:v>800000</c:v>
                </c:pt>
                <c:pt idx="2">
                  <c:v>2700000</c:v>
                </c:pt>
                <c:pt idx="3">
                  <c:v>6400000</c:v>
                </c:pt>
                <c:pt idx="4">
                  <c:v>12500000</c:v>
                </c:pt>
                <c:pt idx="5">
                  <c:v>21600000</c:v>
                </c:pt>
                <c:pt idx="6">
                  <c:v>34300000</c:v>
                </c:pt>
                <c:pt idx="7">
                  <c:v>51200000</c:v>
                </c:pt>
                <c:pt idx="8">
                  <c:v>72900000</c:v>
                </c:pt>
                <c:pt idx="9">
                  <c:v>100000000</c:v>
                </c:pt>
              </c:numCache>
            </c:numRef>
          </c:xVal>
          <c:yVal>
            <c:numRef>
              <c:f>all!$P$14:$P$23</c:f>
              <c:numCache>
                <c:formatCode>General</c:formatCode>
                <c:ptCount val="10"/>
                <c:pt idx="0">
                  <c:v>15.6</c:v>
                </c:pt>
                <c:pt idx="1">
                  <c:v>99.6</c:v>
                </c:pt>
                <c:pt idx="2">
                  <c:v>361.2</c:v>
                </c:pt>
                <c:pt idx="3">
                  <c:v>860.8</c:v>
                </c:pt>
                <c:pt idx="4">
                  <c:v>1817.2</c:v>
                </c:pt>
                <c:pt idx="5">
                  <c:v>3310.4</c:v>
                </c:pt>
                <c:pt idx="6">
                  <c:v>5397</c:v>
                </c:pt>
                <c:pt idx="7">
                  <c:v>8099.8</c:v>
                </c:pt>
                <c:pt idx="8">
                  <c:v>11771.4</c:v>
                </c:pt>
                <c:pt idx="9">
                  <c:v>16266.2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6-E746-927B-E96AD7ABF219}"/>
            </c:ext>
          </c:extLst>
        </c:ser>
        <c:ser>
          <c:idx val="3"/>
          <c:order val="3"/>
          <c:tx>
            <c:strRef>
              <c:f>all!$S$4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all!$C$14:$C$23</c:f>
              <c:numCache>
                <c:formatCode>General</c:formatCode>
                <c:ptCount val="10"/>
                <c:pt idx="0">
                  <c:v>100000</c:v>
                </c:pt>
                <c:pt idx="1">
                  <c:v>800000</c:v>
                </c:pt>
                <c:pt idx="2">
                  <c:v>2700000</c:v>
                </c:pt>
                <c:pt idx="3">
                  <c:v>6400000</c:v>
                </c:pt>
                <c:pt idx="4">
                  <c:v>12500000</c:v>
                </c:pt>
                <c:pt idx="5">
                  <c:v>21600000</c:v>
                </c:pt>
                <c:pt idx="6">
                  <c:v>34300000</c:v>
                </c:pt>
                <c:pt idx="7">
                  <c:v>51200000</c:v>
                </c:pt>
                <c:pt idx="8">
                  <c:v>72900000</c:v>
                </c:pt>
                <c:pt idx="9">
                  <c:v>100000000</c:v>
                </c:pt>
              </c:numCache>
            </c:numRef>
          </c:xVal>
          <c:yVal>
            <c:numRef>
              <c:f>all!$S$14:$S$24</c:f>
              <c:numCache>
                <c:formatCode>General</c:formatCode>
                <c:ptCount val="11"/>
                <c:pt idx="0">
                  <c:v>20</c:v>
                </c:pt>
                <c:pt idx="1">
                  <c:v>112.6</c:v>
                </c:pt>
                <c:pt idx="2">
                  <c:v>365.2</c:v>
                </c:pt>
                <c:pt idx="3">
                  <c:v>883.4</c:v>
                </c:pt>
                <c:pt idx="4">
                  <c:v>1763.6</c:v>
                </c:pt>
                <c:pt idx="5">
                  <c:v>2828.8</c:v>
                </c:pt>
                <c:pt idx="6">
                  <c:v>4618.2</c:v>
                </c:pt>
                <c:pt idx="7">
                  <c:v>6873.4</c:v>
                </c:pt>
                <c:pt idx="8">
                  <c:v>9654.4</c:v>
                </c:pt>
                <c:pt idx="9">
                  <c:v>13063.8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6-E746-927B-E96AD7AB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05232"/>
        <c:axId val="2102756752"/>
      </c:scatterChart>
      <c:valAx>
        <c:axId val="2103105232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ko-KR"/>
                  <a:t>N</a:t>
                </a:r>
                <a:r>
                  <a:rPr lang="en-US" altLang="ko-KR" baseline="0"/>
                  <a:t> (</a:t>
                </a:r>
                <a:r>
                  <a:rPr lang="ko-KR" altLang="en-US" baseline="0"/>
                  <a:t>백만 개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ore-KR"/>
          </a:p>
        </c:txPr>
        <c:crossAx val="2102756752"/>
        <c:crosses val="autoZero"/>
        <c:crossBetween val="midCat"/>
        <c:dispUnits>
          <c:builtInUnit val="millions"/>
        </c:dispUnits>
      </c:valAx>
      <c:valAx>
        <c:axId val="2102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ko-KR"/>
                  <a:t>T 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ore-KR"/>
          </a:p>
        </c:txPr>
        <c:crossAx val="21031052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402167</xdr:colOff>
      <xdr:row>29</xdr:row>
      <xdr:rowOff>5388</xdr:rowOff>
    </xdr:from>
    <xdr:to>
      <xdr:col>13</xdr:col>
      <xdr:colOff>440266</xdr:colOff>
      <xdr:row>55</xdr:row>
      <xdr:rowOff>67733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193046-FCEE-7F49-A638-1D0AA72DA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751326</xdr:colOff>
      <xdr:row>26</xdr:row>
      <xdr:rowOff>184335</xdr:rowOff>
    </xdr:from>
    <xdr:to>
      <xdr:col>20</xdr:col>
      <xdr:colOff>315291</xdr:colOff>
      <xdr:row>47</xdr:row>
      <xdr:rowOff>227313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67DCE9-2EDF-6D41-B0DA-82433452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904992</xdr:colOff>
      <xdr:row>10</xdr:row>
      <xdr:rowOff>41391</xdr:rowOff>
    </xdr:from>
    <xdr:to>
      <xdr:col>26</xdr:col>
      <xdr:colOff>667926</xdr:colOff>
      <xdr:row>36</xdr:row>
      <xdr:rowOff>148636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F94EC69-1FDA-4E4B-A756-050C0354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313D-8226-164B-820C-169FB1F838E2}">
  <dimension ref="A2:I25"/>
  <sheetViews>
    <sheetView zoomScaleNormal="400" workbookViewId="0">
      <selection activeCell="H16" sqref="H16:I25"/>
    </sheetView>
  </sheetViews>
  <sheetFormatPr baseColWidth="10" defaultRowHeight="18"/>
  <sheetData>
    <row r="2" spans="1:9">
      <c r="A2" t="s">
        <v>6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2</v>
      </c>
      <c r="I2" t="s">
        <v>3</v>
      </c>
    </row>
    <row r="3" spans="1:9">
      <c r="A3">
        <v>1</v>
      </c>
      <c r="B3">
        <v>1000</v>
      </c>
      <c r="C3">
        <v>2</v>
      </c>
      <c r="D3">
        <v>2</v>
      </c>
      <c r="E3">
        <v>2</v>
      </c>
      <c r="F3">
        <v>1</v>
      </c>
      <c r="G3">
        <v>1</v>
      </c>
      <c r="H3">
        <f>AVERAGE(C3:G3)</f>
        <v>1.6</v>
      </c>
      <c r="I3">
        <f t="shared" ref="I3:I11" si="0">_xlfn.STDEV.S(C3:G3)</f>
        <v>0.54772255750516596</v>
      </c>
    </row>
    <row r="4" spans="1:9">
      <c r="A4">
        <f>A3+1</f>
        <v>2</v>
      </c>
      <c r="B4">
        <f>$B$3*(A4^2)</f>
        <v>4000</v>
      </c>
      <c r="C4">
        <v>31</v>
      </c>
      <c r="D4">
        <v>30</v>
      </c>
      <c r="E4">
        <v>31</v>
      </c>
      <c r="F4">
        <v>30</v>
      </c>
      <c r="G4">
        <v>29</v>
      </c>
      <c r="H4">
        <f t="shared" ref="H4:H12" si="1">AVERAGE(C4:G4)</f>
        <v>30.2</v>
      </c>
      <c r="I4">
        <f t="shared" si="0"/>
        <v>0.83666002653407556</v>
      </c>
    </row>
    <row r="5" spans="1:9">
      <c r="A5">
        <f t="shared" ref="A5:A12" si="2">A4+1</f>
        <v>3</v>
      </c>
      <c r="B5">
        <f t="shared" ref="B5:B12" si="3">$B$3*(A5^2)</f>
        <v>9000</v>
      </c>
      <c r="C5">
        <v>153</v>
      </c>
      <c r="D5">
        <v>152</v>
      </c>
      <c r="E5">
        <v>152</v>
      </c>
      <c r="F5">
        <v>155</v>
      </c>
      <c r="G5">
        <v>156</v>
      </c>
      <c r="H5">
        <f t="shared" si="1"/>
        <v>153.6</v>
      </c>
      <c r="I5">
        <f t="shared" si="0"/>
        <v>1.8165902124584949</v>
      </c>
    </row>
    <row r="6" spans="1:9">
      <c r="A6">
        <f t="shared" si="2"/>
        <v>4</v>
      </c>
      <c r="B6">
        <f t="shared" si="3"/>
        <v>16000</v>
      </c>
      <c r="C6">
        <v>509</v>
      </c>
      <c r="D6">
        <v>513</v>
      </c>
      <c r="E6">
        <v>512</v>
      </c>
      <c r="F6">
        <v>509</v>
      </c>
      <c r="G6">
        <v>502</v>
      </c>
      <c r="H6">
        <f t="shared" si="1"/>
        <v>509</v>
      </c>
      <c r="I6">
        <f t="shared" si="0"/>
        <v>4.3011626335213133</v>
      </c>
    </row>
    <row r="7" spans="1:9">
      <c r="A7">
        <f t="shared" si="2"/>
        <v>5</v>
      </c>
      <c r="B7">
        <f t="shared" si="3"/>
        <v>25000</v>
      </c>
      <c r="C7">
        <v>1251</v>
      </c>
      <c r="D7">
        <v>1259</v>
      </c>
      <c r="E7">
        <v>1253</v>
      </c>
      <c r="F7">
        <v>1247</v>
      </c>
      <c r="G7">
        <v>1252</v>
      </c>
      <c r="H7">
        <f t="shared" si="1"/>
        <v>1252.4000000000001</v>
      </c>
      <c r="I7">
        <f t="shared" si="0"/>
        <v>4.3358966777357599</v>
      </c>
    </row>
    <row r="8" spans="1:9">
      <c r="A8">
        <f t="shared" si="2"/>
        <v>6</v>
      </c>
      <c r="B8">
        <f t="shared" si="3"/>
        <v>36000</v>
      </c>
      <c r="C8">
        <v>2611</v>
      </c>
      <c r="D8">
        <v>2609</v>
      </c>
      <c r="E8">
        <v>2623</v>
      </c>
      <c r="F8">
        <v>2310</v>
      </c>
      <c r="G8">
        <v>1973</v>
      </c>
      <c r="H8">
        <f t="shared" si="1"/>
        <v>2425.1999999999998</v>
      </c>
      <c r="I8">
        <f t="shared" si="0"/>
        <v>285.12488491887234</v>
      </c>
    </row>
    <row r="9" spans="1:9">
      <c r="A9">
        <f t="shared" si="2"/>
        <v>7</v>
      </c>
      <c r="B9">
        <f t="shared" si="3"/>
        <v>49000</v>
      </c>
      <c r="C9">
        <v>3681</v>
      </c>
      <c r="D9">
        <v>4163</v>
      </c>
      <c r="E9">
        <v>4757</v>
      </c>
      <c r="F9">
        <v>4663</v>
      </c>
      <c r="G9">
        <v>4623</v>
      </c>
      <c r="H9">
        <f t="shared" si="1"/>
        <v>4377.3999999999996</v>
      </c>
      <c r="I9">
        <f t="shared" si="0"/>
        <v>451.91901929438643</v>
      </c>
    </row>
    <row r="10" spans="1:9">
      <c r="A10">
        <f t="shared" si="2"/>
        <v>8</v>
      </c>
      <c r="B10">
        <f t="shared" si="3"/>
        <v>64000</v>
      </c>
      <c r="C10">
        <v>7833</v>
      </c>
      <c r="D10">
        <v>7381</v>
      </c>
      <c r="E10">
        <v>6682</v>
      </c>
      <c r="F10">
        <v>6598</v>
      </c>
      <c r="G10">
        <v>6642</v>
      </c>
      <c r="H10">
        <f t="shared" si="1"/>
        <v>7027.2</v>
      </c>
      <c r="I10">
        <f t="shared" si="0"/>
        <v>553.67923927125889</v>
      </c>
    </row>
    <row r="11" spans="1:9">
      <c r="A11">
        <f t="shared" si="2"/>
        <v>9</v>
      </c>
      <c r="B11">
        <f t="shared" si="3"/>
        <v>81000</v>
      </c>
      <c r="C11">
        <v>10596</v>
      </c>
      <c r="D11">
        <v>10675</v>
      </c>
      <c r="E11">
        <v>10508</v>
      </c>
      <c r="F11">
        <v>10385</v>
      </c>
      <c r="G11">
        <v>10187</v>
      </c>
      <c r="H11">
        <f t="shared" si="1"/>
        <v>10470.200000000001</v>
      </c>
      <c r="I11">
        <f t="shared" si="0"/>
        <v>191.48028619155548</v>
      </c>
    </row>
    <row r="12" spans="1:9">
      <c r="A12">
        <f t="shared" si="2"/>
        <v>10</v>
      </c>
      <c r="B12">
        <f t="shared" si="3"/>
        <v>100000</v>
      </c>
      <c r="C12">
        <v>15688</v>
      </c>
      <c r="D12">
        <v>15683</v>
      </c>
      <c r="E12">
        <v>15699</v>
      </c>
      <c r="F12">
        <v>15649</v>
      </c>
      <c r="G12">
        <v>15729</v>
      </c>
      <c r="H12">
        <f t="shared" si="1"/>
        <v>15689.6</v>
      </c>
      <c r="I12">
        <f>_xlfn.STDEV.S(C12:G12)</f>
        <v>28.875595231960155</v>
      </c>
    </row>
    <row r="15" spans="1:9">
      <c r="A15" t="s">
        <v>12</v>
      </c>
      <c r="B15" t="s">
        <v>0</v>
      </c>
      <c r="H15" t="s">
        <v>2</v>
      </c>
      <c r="I15" t="s">
        <v>3</v>
      </c>
    </row>
    <row r="16" spans="1:9">
      <c r="A16">
        <v>1</v>
      </c>
      <c r="B16">
        <v>1000</v>
      </c>
      <c r="C16">
        <v>2</v>
      </c>
      <c r="D16">
        <v>2</v>
      </c>
      <c r="E16">
        <v>1</v>
      </c>
      <c r="F16">
        <v>1</v>
      </c>
      <c r="G16">
        <v>3</v>
      </c>
      <c r="H16">
        <f>AVERAGE(C16:G16)</f>
        <v>1.8</v>
      </c>
      <c r="I16">
        <f t="shared" ref="I16:I24" si="4">_xlfn.STDEV.S(C16:G16)</f>
        <v>0.83666002653407567</v>
      </c>
    </row>
    <row r="17" spans="1:9">
      <c r="A17">
        <f>A16+1</f>
        <v>2</v>
      </c>
      <c r="B17">
        <f>$B$3*(A17^2)</f>
        <v>4000</v>
      </c>
      <c r="C17">
        <v>4</v>
      </c>
      <c r="D17">
        <v>3</v>
      </c>
      <c r="E17">
        <v>3</v>
      </c>
      <c r="F17">
        <v>3</v>
      </c>
      <c r="G17">
        <v>3</v>
      </c>
      <c r="H17">
        <f t="shared" ref="H17:H25" si="5">AVERAGE(C17:G17)</f>
        <v>3.2</v>
      </c>
      <c r="I17">
        <f t="shared" si="4"/>
        <v>0.44721359549995715</v>
      </c>
    </row>
    <row r="18" spans="1:9">
      <c r="A18">
        <f t="shared" ref="A18:A25" si="6">A17+1</f>
        <v>3</v>
      </c>
      <c r="B18">
        <f t="shared" ref="B18:B25" si="7">$B$3*(A18^2)</f>
        <v>9000</v>
      </c>
      <c r="C18">
        <v>15</v>
      </c>
      <c r="D18">
        <v>15</v>
      </c>
      <c r="E18">
        <v>15</v>
      </c>
      <c r="F18">
        <v>15</v>
      </c>
      <c r="G18">
        <v>15</v>
      </c>
      <c r="H18">
        <f t="shared" si="5"/>
        <v>15</v>
      </c>
      <c r="I18">
        <f t="shared" si="4"/>
        <v>0</v>
      </c>
    </row>
    <row r="19" spans="1:9">
      <c r="A19">
        <f t="shared" si="6"/>
        <v>4</v>
      </c>
      <c r="B19">
        <f t="shared" si="7"/>
        <v>16000</v>
      </c>
      <c r="C19">
        <v>47</v>
      </c>
      <c r="D19">
        <v>46</v>
      </c>
      <c r="E19">
        <v>47</v>
      </c>
      <c r="F19">
        <v>47</v>
      </c>
      <c r="G19">
        <v>47</v>
      </c>
      <c r="H19">
        <f t="shared" si="5"/>
        <v>46.8</v>
      </c>
      <c r="I19">
        <f t="shared" si="4"/>
        <v>0.44721359549995793</v>
      </c>
    </row>
    <row r="20" spans="1:9">
      <c r="A20">
        <f t="shared" si="6"/>
        <v>5</v>
      </c>
      <c r="B20">
        <f t="shared" si="7"/>
        <v>25000</v>
      </c>
      <c r="C20">
        <v>113</v>
      </c>
      <c r="D20">
        <v>112</v>
      </c>
      <c r="E20">
        <v>89</v>
      </c>
      <c r="F20">
        <v>81</v>
      </c>
      <c r="G20">
        <v>80</v>
      </c>
      <c r="H20">
        <f t="shared" si="5"/>
        <v>95</v>
      </c>
      <c r="I20">
        <f t="shared" si="4"/>
        <v>16.355427233796124</v>
      </c>
    </row>
    <row r="21" spans="1:9">
      <c r="A21">
        <f t="shared" si="6"/>
        <v>6</v>
      </c>
      <c r="B21">
        <f t="shared" si="7"/>
        <v>36000</v>
      </c>
      <c r="C21">
        <v>163</v>
      </c>
      <c r="D21">
        <v>166</v>
      </c>
      <c r="E21">
        <v>170</v>
      </c>
      <c r="F21">
        <v>164</v>
      </c>
      <c r="G21">
        <v>174</v>
      </c>
      <c r="H21">
        <f t="shared" si="5"/>
        <v>167.4</v>
      </c>
      <c r="I21">
        <f t="shared" si="4"/>
        <v>4.5607017003965513</v>
      </c>
    </row>
    <row r="22" spans="1:9">
      <c r="A22">
        <f t="shared" si="6"/>
        <v>7</v>
      </c>
      <c r="B22">
        <f t="shared" si="7"/>
        <v>49000</v>
      </c>
      <c r="C22">
        <v>310</v>
      </c>
      <c r="D22">
        <v>309</v>
      </c>
      <c r="E22">
        <v>340</v>
      </c>
      <c r="F22">
        <v>308</v>
      </c>
      <c r="G22">
        <v>303</v>
      </c>
      <c r="H22">
        <f t="shared" si="5"/>
        <v>314</v>
      </c>
      <c r="I22">
        <f t="shared" si="4"/>
        <v>14.781745499094482</v>
      </c>
    </row>
    <row r="23" spans="1:9">
      <c r="A23">
        <f t="shared" si="6"/>
        <v>8</v>
      </c>
      <c r="B23">
        <f t="shared" si="7"/>
        <v>64000</v>
      </c>
      <c r="C23">
        <v>530</v>
      </c>
      <c r="D23">
        <v>522</v>
      </c>
      <c r="E23">
        <v>523</v>
      </c>
      <c r="F23">
        <v>530</v>
      </c>
      <c r="G23">
        <v>532</v>
      </c>
      <c r="H23">
        <f t="shared" si="5"/>
        <v>527.4</v>
      </c>
      <c r="I23">
        <f t="shared" si="4"/>
        <v>4.5607017003965522</v>
      </c>
    </row>
    <row r="24" spans="1:9">
      <c r="A24">
        <f t="shared" si="6"/>
        <v>9</v>
      </c>
      <c r="B24">
        <f t="shared" si="7"/>
        <v>81000</v>
      </c>
      <c r="C24">
        <v>832</v>
      </c>
      <c r="D24">
        <v>844</v>
      </c>
      <c r="E24">
        <v>850</v>
      </c>
      <c r="F24">
        <v>847</v>
      </c>
      <c r="G24">
        <v>842</v>
      </c>
      <c r="H24">
        <f t="shared" si="5"/>
        <v>843</v>
      </c>
      <c r="I24">
        <f t="shared" si="4"/>
        <v>6.8556546004010439</v>
      </c>
    </row>
    <row r="25" spans="1:9">
      <c r="A25">
        <f t="shared" si="6"/>
        <v>10</v>
      </c>
      <c r="B25">
        <f t="shared" si="7"/>
        <v>100000</v>
      </c>
      <c r="C25">
        <v>1284</v>
      </c>
      <c r="D25">
        <v>1289</v>
      </c>
      <c r="E25">
        <v>1298</v>
      </c>
      <c r="F25">
        <v>1317</v>
      </c>
      <c r="G25">
        <v>1294</v>
      </c>
      <c r="H25">
        <f t="shared" si="5"/>
        <v>1296.4000000000001</v>
      </c>
      <c r="I25">
        <f>_xlfn.STDEV.S(C25:G25)</f>
        <v>12.660963628413123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2547-3320-0842-8C27-72BEC27FCF06}">
  <dimension ref="A2:Q66"/>
  <sheetViews>
    <sheetView zoomScale="64" workbookViewId="0">
      <selection activeCell="H48" sqref="H48:I66"/>
    </sheetView>
  </sheetViews>
  <sheetFormatPr baseColWidth="10" defaultRowHeight="18"/>
  <cols>
    <col min="2" max="2" width="12.42578125" customWidth="1"/>
    <col min="3" max="3" width="13.5703125" customWidth="1"/>
    <col min="10" max="10" width="19.85546875" customWidth="1"/>
  </cols>
  <sheetData>
    <row r="2" spans="1:17">
      <c r="A2" t="s">
        <v>1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2</v>
      </c>
      <c r="I2" t="s">
        <v>3</v>
      </c>
      <c r="J2" t="s">
        <v>4</v>
      </c>
    </row>
    <row r="3" spans="1:17">
      <c r="B3">
        <v>1000</v>
      </c>
      <c r="C3" s="1">
        <f>L3/50</f>
        <v>0.08</v>
      </c>
      <c r="D3" s="1">
        <f t="shared" ref="D3:G3" si="0">M3/50</f>
        <v>0.1</v>
      </c>
      <c r="E3" s="1">
        <f t="shared" si="0"/>
        <v>0.12</v>
      </c>
      <c r="F3" s="1">
        <f t="shared" si="0"/>
        <v>0.08</v>
      </c>
      <c r="G3" s="1">
        <f t="shared" si="0"/>
        <v>0.08</v>
      </c>
      <c r="H3">
        <f t="shared" ref="H3:H11" si="1">AVERAGE(C3:G3)</f>
        <v>9.1999999999999998E-2</v>
      </c>
      <c r="I3">
        <f t="shared" ref="I3:I11" si="2">_xlfn.STDEV.S(C3:G3)</f>
        <v>1.788854381999834E-2</v>
      </c>
      <c r="J3">
        <f>H12/B12</f>
        <v>1.56E-4</v>
      </c>
      <c r="K3" s="1"/>
      <c r="L3">
        <v>4</v>
      </c>
      <c r="M3">
        <v>5</v>
      </c>
      <c r="N3">
        <v>6</v>
      </c>
      <c r="O3">
        <v>4</v>
      </c>
      <c r="P3">
        <v>4</v>
      </c>
      <c r="Q3" t="s">
        <v>11</v>
      </c>
    </row>
    <row r="4" spans="1:17">
      <c r="B4">
        <v>4000</v>
      </c>
      <c r="C4" s="1">
        <f t="shared" ref="C4:C11" si="3">L4/50</f>
        <v>0.44</v>
      </c>
      <c r="D4" s="1">
        <f t="shared" ref="D4:D11" si="4">M4/50</f>
        <v>0.46</v>
      </c>
      <c r="E4" s="1">
        <f t="shared" ref="E4:E11" si="5">N4/50</f>
        <v>0.4</v>
      </c>
      <c r="F4" s="1">
        <f t="shared" ref="F4:F11" si="6">O4/50</f>
        <v>0.46</v>
      </c>
      <c r="G4" s="1">
        <f t="shared" ref="G4:G11" si="7">P4/50</f>
        <v>0.5</v>
      </c>
      <c r="H4">
        <f t="shared" si="1"/>
        <v>0.45199999999999996</v>
      </c>
      <c r="I4">
        <f t="shared" si="2"/>
        <v>3.6331804249169895E-2</v>
      </c>
      <c r="J4">
        <f>H13/B13</f>
        <v>1.2449999999999999E-4</v>
      </c>
      <c r="K4" s="1"/>
      <c r="L4">
        <v>22</v>
      </c>
      <c r="M4">
        <v>23</v>
      </c>
      <c r="N4">
        <v>20</v>
      </c>
      <c r="O4">
        <v>23</v>
      </c>
      <c r="P4">
        <v>25</v>
      </c>
      <c r="Q4" t="s">
        <v>15</v>
      </c>
    </row>
    <row r="5" spans="1:17">
      <c r="B5">
        <v>9000</v>
      </c>
      <c r="C5" s="1">
        <f t="shared" si="3"/>
        <v>1.1200000000000001</v>
      </c>
      <c r="D5" s="1">
        <f t="shared" si="4"/>
        <v>1.1200000000000001</v>
      </c>
      <c r="E5" s="1">
        <f t="shared" si="5"/>
        <v>1.06</v>
      </c>
      <c r="F5" s="1">
        <f t="shared" si="6"/>
        <v>1.1000000000000001</v>
      </c>
      <c r="G5" s="1">
        <f t="shared" si="7"/>
        <v>0.84</v>
      </c>
      <c r="H5">
        <f t="shared" si="1"/>
        <v>1.048</v>
      </c>
      <c r="I5">
        <f t="shared" si="2"/>
        <v>0.1188276062201032</v>
      </c>
      <c r="J5">
        <f>H14/B14</f>
        <v>1.3377777777777777E-4</v>
      </c>
      <c r="K5" s="1"/>
      <c r="L5">
        <v>56</v>
      </c>
      <c r="M5">
        <v>56</v>
      </c>
      <c r="N5">
        <v>53</v>
      </c>
      <c r="O5">
        <v>55</v>
      </c>
      <c r="P5">
        <v>42</v>
      </c>
      <c r="Q5" t="s">
        <v>16</v>
      </c>
    </row>
    <row r="6" spans="1:17">
      <c r="B6">
        <v>16000</v>
      </c>
      <c r="C6" s="1">
        <f t="shared" si="3"/>
        <v>1.5</v>
      </c>
      <c r="D6" s="1">
        <f t="shared" si="4"/>
        <v>1.4</v>
      </c>
      <c r="E6" s="1">
        <f t="shared" si="5"/>
        <v>1.54</v>
      </c>
      <c r="F6" s="1">
        <f t="shared" si="6"/>
        <v>1.48</v>
      </c>
      <c r="G6" s="1">
        <f t="shared" si="7"/>
        <v>1.5</v>
      </c>
      <c r="H6">
        <f t="shared" si="1"/>
        <v>1.484</v>
      </c>
      <c r="I6">
        <f t="shared" si="2"/>
        <v>5.1768716422179187E-2</v>
      </c>
      <c r="J6">
        <f>H15/B15</f>
        <v>1.3449999999999999E-4</v>
      </c>
      <c r="K6" s="1"/>
      <c r="L6">
        <v>75</v>
      </c>
      <c r="M6">
        <v>70</v>
      </c>
      <c r="N6">
        <v>77</v>
      </c>
      <c r="O6">
        <v>74</v>
      </c>
      <c r="P6">
        <v>75</v>
      </c>
      <c r="Q6" t="s">
        <v>17</v>
      </c>
    </row>
    <row r="7" spans="1:17">
      <c r="B7">
        <v>25000</v>
      </c>
      <c r="C7" s="1">
        <f t="shared" si="3"/>
        <v>2.4</v>
      </c>
      <c r="D7" s="1">
        <f t="shared" si="4"/>
        <v>2.46</v>
      </c>
      <c r="E7" s="1">
        <f t="shared" si="5"/>
        <v>2.42</v>
      </c>
      <c r="F7" s="1">
        <f t="shared" si="6"/>
        <v>2.38</v>
      </c>
      <c r="G7" s="1">
        <f t="shared" si="7"/>
        <v>2.4</v>
      </c>
      <c r="H7">
        <f t="shared" si="1"/>
        <v>2.4119999999999999</v>
      </c>
      <c r="I7">
        <f t="shared" si="2"/>
        <v>3.0331501776206228E-2</v>
      </c>
      <c r="J7">
        <f>H16/B16</f>
        <v>1.4537600000000001E-4</v>
      </c>
      <c r="K7" s="1"/>
      <c r="L7">
        <v>120</v>
      </c>
      <c r="M7">
        <v>123</v>
      </c>
      <c r="N7">
        <v>121</v>
      </c>
      <c r="O7">
        <v>119</v>
      </c>
      <c r="P7">
        <v>120</v>
      </c>
      <c r="Q7" t="s">
        <v>18</v>
      </c>
    </row>
    <row r="8" spans="1:17">
      <c r="B8">
        <v>36000</v>
      </c>
      <c r="C8" s="1">
        <f t="shared" si="3"/>
        <v>3.56</v>
      </c>
      <c r="D8" s="1">
        <f t="shared" si="4"/>
        <v>3.54</v>
      </c>
      <c r="E8" s="1">
        <f t="shared" si="5"/>
        <v>3.58</v>
      </c>
      <c r="F8" s="1">
        <f t="shared" si="6"/>
        <v>3.54</v>
      </c>
      <c r="G8" s="1">
        <f t="shared" si="7"/>
        <v>3.56</v>
      </c>
      <c r="H8">
        <f t="shared" si="1"/>
        <v>3.5559999999999996</v>
      </c>
      <c r="I8">
        <f t="shared" si="2"/>
        <v>1.6733200530681527E-2</v>
      </c>
      <c r="J8">
        <f>H17/B17</f>
        <v>1.5325925925925926E-4</v>
      </c>
      <c r="K8" s="1"/>
      <c r="L8">
        <v>178</v>
      </c>
      <c r="M8">
        <v>177</v>
      </c>
      <c r="N8">
        <v>179</v>
      </c>
      <c r="O8">
        <v>177</v>
      </c>
      <c r="P8">
        <v>178</v>
      </c>
      <c r="Q8" t="s">
        <v>19</v>
      </c>
    </row>
    <row r="9" spans="1:17">
      <c r="B9">
        <v>49000</v>
      </c>
      <c r="C9" s="1">
        <f t="shared" si="3"/>
        <v>4.96</v>
      </c>
      <c r="D9" s="1">
        <f t="shared" si="4"/>
        <v>5.04</v>
      </c>
      <c r="E9" s="1">
        <f t="shared" si="5"/>
        <v>5.04</v>
      </c>
      <c r="F9" s="1">
        <f t="shared" si="6"/>
        <v>5</v>
      </c>
      <c r="G9" s="1">
        <f t="shared" si="7"/>
        <v>4.9800000000000004</v>
      </c>
      <c r="H9">
        <f t="shared" si="1"/>
        <v>5.0039999999999996</v>
      </c>
      <c r="I9">
        <f t="shared" si="2"/>
        <v>3.577708763999659E-2</v>
      </c>
      <c r="J9">
        <f>H18/B18</f>
        <v>1.573469387755102E-4</v>
      </c>
      <c r="K9" s="1"/>
      <c r="L9">
        <v>248</v>
      </c>
      <c r="M9">
        <v>252</v>
      </c>
      <c r="N9">
        <v>252</v>
      </c>
      <c r="O9">
        <v>250</v>
      </c>
      <c r="P9">
        <v>249</v>
      </c>
      <c r="Q9" t="s">
        <v>20</v>
      </c>
    </row>
    <row r="10" spans="1:17">
      <c r="B10">
        <v>64000</v>
      </c>
      <c r="C10" s="1">
        <f t="shared" si="3"/>
        <v>6.62</v>
      </c>
      <c r="D10" s="1">
        <f t="shared" si="4"/>
        <v>6.62</v>
      </c>
      <c r="E10" s="1">
        <f t="shared" si="5"/>
        <v>6.62</v>
      </c>
      <c r="F10" s="1">
        <f t="shared" si="6"/>
        <v>6.6</v>
      </c>
      <c r="G10" s="1">
        <f t="shared" si="7"/>
        <v>6.64</v>
      </c>
      <c r="H10">
        <f t="shared" si="1"/>
        <v>6.62</v>
      </c>
      <c r="I10">
        <f t="shared" si="2"/>
        <v>1.4142135623730963E-2</v>
      </c>
      <c r="J10">
        <f>H19/B19</f>
        <v>1.5819921875E-4</v>
      </c>
      <c r="K10" s="1"/>
      <c r="L10">
        <v>331</v>
      </c>
      <c r="M10">
        <v>331</v>
      </c>
      <c r="N10">
        <v>331</v>
      </c>
      <c r="O10">
        <v>330</v>
      </c>
      <c r="P10">
        <v>332</v>
      </c>
      <c r="Q10" t="s">
        <v>21</v>
      </c>
    </row>
    <row r="11" spans="1:17">
      <c r="B11">
        <v>81000</v>
      </c>
      <c r="C11" s="1">
        <f t="shared" si="3"/>
        <v>8.5399999999999991</v>
      </c>
      <c r="D11" s="1">
        <f t="shared" si="4"/>
        <v>8.64</v>
      </c>
      <c r="E11" s="1">
        <f t="shared" si="5"/>
        <v>8.64</v>
      </c>
      <c r="F11" s="1">
        <f t="shared" si="6"/>
        <v>8.56</v>
      </c>
      <c r="G11" s="1">
        <f t="shared" si="7"/>
        <v>8.6199999999999992</v>
      </c>
      <c r="H11">
        <f t="shared" si="1"/>
        <v>8.6</v>
      </c>
      <c r="I11">
        <f>_xlfn.STDEV.S(C11:G11)</f>
        <v>4.6904157598234623E-2</v>
      </c>
      <c r="J11">
        <f>H20/B20</f>
        <v>1.6147325102880658E-4</v>
      </c>
      <c r="K11" s="1"/>
      <c r="L11">
        <v>427</v>
      </c>
      <c r="M11">
        <v>432</v>
      </c>
      <c r="N11">
        <v>432</v>
      </c>
      <c r="O11">
        <v>428</v>
      </c>
      <c r="P11">
        <v>431</v>
      </c>
      <c r="Q11" t="s">
        <v>22</v>
      </c>
    </row>
    <row r="12" spans="1:17">
      <c r="A12">
        <v>1</v>
      </c>
      <c r="B12">
        <v>100000</v>
      </c>
      <c r="C12" s="1">
        <v>16</v>
      </c>
      <c r="D12">
        <v>15</v>
      </c>
      <c r="E12">
        <v>16</v>
      </c>
      <c r="F12">
        <v>15</v>
      </c>
      <c r="G12">
        <v>16</v>
      </c>
      <c r="H12">
        <f>AVERAGE(C12:G12)</f>
        <v>15.6</v>
      </c>
      <c r="I12">
        <f t="shared" ref="I12:I20" si="8">_xlfn.STDEV.S(C12:G12)</f>
        <v>0.54772255750516619</v>
      </c>
      <c r="J12">
        <f>H21/B21</f>
        <v>1.62662E-4</v>
      </c>
    </row>
    <row r="13" spans="1:17">
      <c r="A13">
        <f>A12+1</f>
        <v>2</v>
      </c>
      <c r="B13">
        <f>$B$12*(A13^3)</f>
        <v>800000</v>
      </c>
      <c r="C13" s="1">
        <v>100</v>
      </c>
      <c r="D13">
        <v>98</v>
      </c>
      <c r="E13">
        <v>100</v>
      </c>
      <c r="F13">
        <v>100</v>
      </c>
      <c r="G13">
        <v>100</v>
      </c>
      <c r="H13">
        <f t="shared" ref="H13:H21" si="9">AVERAGE(C13:G13)</f>
        <v>99.6</v>
      </c>
      <c r="I13">
        <f t="shared" si="8"/>
        <v>0.89442719099991586</v>
      </c>
    </row>
    <row r="14" spans="1:17">
      <c r="A14">
        <f t="shared" ref="A14:A21" si="10">A13+1</f>
        <v>3</v>
      </c>
      <c r="B14">
        <f>$B$12*(A14^3)</f>
        <v>2700000</v>
      </c>
      <c r="C14">
        <v>360</v>
      </c>
      <c r="D14">
        <v>361</v>
      </c>
      <c r="E14">
        <v>361</v>
      </c>
      <c r="F14">
        <v>368</v>
      </c>
      <c r="G14">
        <v>356</v>
      </c>
      <c r="H14">
        <f t="shared" si="9"/>
        <v>361.2</v>
      </c>
      <c r="I14">
        <f t="shared" si="8"/>
        <v>4.3243496620879309</v>
      </c>
    </row>
    <row r="15" spans="1:17">
      <c r="A15">
        <f t="shared" si="10"/>
        <v>4</v>
      </c>
      <c r="B15">
        <f>$B$12*(A15^3)</f>
        <v>6400000</v>
      </c>
      <c r="C15" s="1">
        <v>863</v>
      </c>
      <c r="D15">
        <v>853</v>
      </c>
      <c r="E15">
        <v>869</v>
      </c>
      <c r="F15">
        <v>867</v>
      </c>
      <c r="G15">
        <v>852</v>
      </c>
      <c r="H15">
        <f t="shared" si="9"/>
        <v>860.8</v>
      </c>
      <c r="I15">
        <f t="shared" si="8"/>
        <v>7.8866976612521418</v>
      </c>
      <c r="K15" s="1"/>
    </row>
    <row r="16" spans="1:17">
      <c r="A16">
        <f t="shared" si="10"/>
        <v>5</v>
      </c>
      <c r="B16">
        <f>$B$12*(A16^3)</f>
        <v>12500000</v>
      </c>
      <c r="C16">
        <v>1765</v>
      </c>
      <c r="D16">
        <v>1895</v>
      </c>
      <c r="E16">
        <v>1815</v>
      </c>
      <c r="F16">
        <v>1814</v>
      </c>
      <c r="G16">
        <v>1797</v>
      </c>
      <c r="H16">
        <f t="shared" si="9"/>
        <v>1817.2</v>
      </c>
      <c r="I16">
        <f t="shared" si="8"/>
        <v>47.960400331940512</v>
      </c>
      <c r="K16" s="1"/>
    </row>
    <row r="17" spans="1:16">
      <c r="A17">
        <f t="shared" si="10"/>
        <v>6</v>
      </c>
      <c r="B17">
        <f>$B$12*(A17^3)</f>
        <v>21600000</v>
      </c>
      <c r="C17">
        <v>3183</v>
      </c>
      <c r="D17">
        <v>3380</v>
      </c>
      <c r="E17">
        <v>3298</v>
      </c>
      <c r="F17">
        <v>3396</v>
      </c>
      <c r="G17">
        <v>3295</v>
      </c>
      <c r="H17">
        <f t="shared" si="9"/>
        <v>3310.4</v>
      </c>
      <c r="I17">
        <f t="shared" si="8"/>
        <v>84.8427958049474</v>
      </c>
      <c r="K17" s="1"/>
    </row>
    <row r="18" spans="1:16">
      <c r="A18">
        <f t="shared" si="10"/>
        <v>7</v>
      </c>
      <c r="B18">
        <f>$B$12*(A18^3)</f>
        <v>34300000</v>
      </c>
      <c r="C18">
        <v>5463</v>
      </c>
      <c r="D18">
        <v>5382</v>
      </c>
      <c r="E18">
        <v>5511</v>
      </c>
      <c r="F18">
        <v>5375</v>
      </c>
      <c r="G18">
        <v>5254</v>
      </c>
      <c r="H18">
        <f t="shared" si="9"/>
        <v>5397</v>
      </c>
      <c r="I18">
        <f t="shared" si="8"/>
        <v>98.119824704286955</v>
      </c>
      <c r="K18" s="1"/>
    </row>
    <row r="19" spans="1:16">
      <c r="A19">
        <f t="shared" si="10"/>
        <v>8</v>
      </c>
      <c r="B19">
        <f>$B$12*(A19^3)</f>
        <v>51200000</v>
      </c>
      <c r="C19">
        <v>8045</v>
      </c>
      <c r="D19">
        <v>8002</v>
      </c>
      <c r="E19">
        <v>8202</v>
      </c>
      <c r="F19">
        <v>8010</v>
      </c>
      <c r="G19">
        <v>8240</v>
      </c>
      <c r="H19">
        <f t="shared" si="9"/>
        <v>8099.8</v>
      </c>
      <c r="I19">
        <f t="shared" si="8"/>
        <v>112.61971408239323</v>
      </c>
      <c r="K19" s="1"/>
    </row>
    <row r="20" spans="1:16">
      <c r="A20">
        <f t="shared" si="10"/>
        <v>9</v>
      </c>
      <c r="B20">
        <f>$B$12*(A20^3)</f>
        <v>72900000</v>
      </c>
      <c r="C20">
        <v>11717</v>
      </c>
      <c r="D20">
        <v>11750</v>
      </c>
      <c r="E20">
        <v>12143</v>
      </c>
      <c r="F20">
        <v>11487</v>
      </c>
      <c r="G20">
        <v>11760</v>
      </c>
      <c r="H20">
        <f t="shared" si="9"/>
        <v>11771.4</v>
      </c>
      <c r="I20">
        <f t="shared" si="8"/>
        <v>235.85864410701592</v>
      </c>
      <c r="K20" s="1"/>
    </row>
    <row r="21" spans="1:16">
      <c r="A21">
        <f t="shared" si="10"/>
        <v>10</v>
      </c>
      <c r="B21">
        <f>$B$12*(A21^3)</f>
        <v>100000000</v>
      </c>
      <c r="C21">
        <v>16156</v>
      </c>
      <c r="D21">
        <v>16428</v>
      </c>
      <c r="E21">
        <v>16295</v>
      </c>
      <c r="F21">
        <v>16365</v>
      </c>
      <c r="G21">
        <v>16087</v>
      </c>
      <c r="H21">
        <f t="shared" si="9"/>
        <v>16266.2</v>
      </c>
      <c r="I21">
        <f>_xlfn.STDEV.S(C21:G21)</f>
        <v>142.32603416100653</v>
      </c>
      <c r="K21" s="1"/>
    </row>
    <row r="22" spans="1:16">
      <c r="C22" s="1"/>
      <c r="K22" s="1"/>
    </row>
    <row r="23" spans="1:16">
      <c r="A23" t="s">
        <v>5</v>
      </c>
      <c r="B23" t="s">
        <v>0</v>
      </c>
      <c r="H23" t="s">
        <v>2</v>
      </c>
      <c r="I23" t="s">
        <v>3</v>
      </c>
      <c r="K23" s="1"/>
    </row>
    <row r="24" spans="1:16">
      <c r="B24">
        <v>1000</v>
      </c>
      <c r="C24">
        <f>L24/50</f>
        <v>0.2</v>
      </c>
      <c r="D24">
        <f>M24/50</f>
        <v>0.1</v>
      </c>
      <c r="E24">
        <f>N24/50</f>
        <v>0.16</v>
      </c>
      <c r="F24">
        <f>O24/50</f>
        <v>0.16</v>
      </c>
      <c r="G24">
        <f>P24/50</f>
        <v>0.1</v>
      </c>
      <c r="H24">
        <f t="shared" ref="H24:H32" si="11">AVERAGE(C24:G24)</f>
        <v>0.14400000000000002</v>
      </c>
      <c r="I24">
        <f t="shared" ref="I24:I32" si="12">_xlfn.STDEV.S(C24:G24)</f>
        <v>4.3358966777357594E-2</v>
      </c>
      <c r="L24">
        <v>10</v>
      </c>
      <c r="M24">
        <v>5</v>
      </c>
      <c r="N24">
        <v>8</v>
      </c>
      <c r="O24">
        <v>8</v>
      </c>
      <c r="P24">
        <v>5</v>
      </c>
    </row>
    <row r="25" spans="1:16">
      <c r="B25">
        <v>4000</v>
      </c>
      <c r="C25">
        <f>L25/50</f>
        <v>0.46</v>
      </c>
      <c r="D25">
        <f>M25/50</f>
        <v>0.46</v>
      </c>
      <c r="E25">
        <f>N25/50</f>
        <v>0.48</v>
      </c>
      <c r="F25">
        <f>O25/50</f>
        <v>0.48</v>
      </c>
      <c r="G25">
        <f>P25/50</f>
        <v>0.44</v>
      </c>
      <c r="H25">
        <f t="shared" si="11"/>
        <v>0.46399999999999997</v>
      </c>
      <c r="I25">
        <f t="shared" si="12"/>
        <v>1.6733200530681499E-2</v>
      </c>
      <c r="L25">
        <v>23</v>
      </c>
      <c r="M25">
        <v>23</v>
      </c>
      <c r="N25">
        <v>24</v>
      </c>
      <c r="O25">
        <v>24</v>
      </c>
      <c r="P25">
        <v>22</v>
      </c>
    </row>
    <row r="26" spans="1:16">
      <c r="B26">
        <v>9000</v>
      </c>
      <c r="C26">
        <f>L26/50</f>
        <v>1.1200000000000001</v>
      </c>
      <c r="D26">
        <f>M26/50</f>
        <v>1.1599999999999999</v>
      </c>
      <c r="E26">
        <f>N26/50</f>
        <v>1.1399999999999999</v>
      </c>
      <c r="F26">
        <f>O26/50</f>
        <v>1.1399999999999999</v>
      </c>
      <c r="G26">
        <f>P26/50</f>
        <v>0.86</v>
      </c>
      <c r="H26">
        <f t="shared" si="11"/>
        <v>1.0840000000000001</v>
      </c>
      <c r="I26">
        <f t="shared" si="12"/>
        <v>0.1260158720161865</v>
      </c>
      <c r="L26">
        <v>56</v>
      </c>
      <c r="M26">
        <v>58</v>
      </c>
      <c r="N26">
        <v>57</v>
      </c>
      <c r="O26">
        <v>57</v>
      </c>
      <c r="P26">
        <v>43</v>
      </c>
    </row>
    <row r="27" spans="1:16">
      <c r="B27">
        <v>16000</v>
      </c>
      <c r="C27">
        <f>L27/50</f>
        <v>1.56</v>
      </c>
      <c r="D27">
        <f>M27/50</f>
        <v>1.46</v>
      </c>
      <c r="E27">
        <f>N27/50</f>
        <v>1.56</v>
      </c>
      <c r="F27">
        <f>O27/50</f>
        <v>1.58</v>
      </c>
      <c r="G27">
        <f>P27/50</f>
        <v>1.5</v>
      </c>
      <c r="H27">
        <f t="shared" si="11"/>
        <v>1.532</v>
      </c>
      <c r="I27">
        <f t="shared" si="12"/>
        <v>5.0199601592044577E-2</v>
      </c>
      <c r="L27">
        <v>78</v>
      </c>
      <c r="M27">
        <v>73</v>
      </c>
      <c r="N27">
        <v>78</v>
      </c>
      <c r="O27">
        <v>79</v>
      </c>
      <c r="P27">
        <v>75</v>
      </c>
    </row>
    <row r="28" spans="1:16">
      <c r="B28">
        <v>25000</v>
      </c>
      <c r="C28">
        <f>L28/50</f>
        <v>2.48</v>
      </c>
      <c r="D28">
        <f>M28/50</f>
        <v>2.48</v>
      </c>
      <c r="E28">
        <f>N28/50</f>
        <v>2.5</v>
      </c>
      <c r="F28">
        <f>O28/50</f>
        <v>2.48</v>
      </c>
      <c r="G28">
        <f>P28/50</f>
        <v>2.48</v>
      </c>
      <c r="H28">
        <f t="shared" si="11"/>
        <v>2.484</v>
      </c>
      <c r="I28">
        <f t="shared" si="12"/>
        <v>8.9442719099991665E-3</v>
      </c>
      <c r="L28">
        <v>124</v>
      </c>
      <c r="M28">
        <v>124</v>
      </c>
      <c r="N28">
        <v>125</v>
      </c>
      <c r="O28">
        <v>124</v>
      </c>
      <c r="P28">
        <v>124</v>
      </c>
    </row>
    <row r="29" spans="1:16">
      <c r="B29">
        <v>36000</v>
      </c>
      <c r="C29">
        <f>L29/50</f>
        <v>3.78</v>
      </c>
      <c r="D29">
        <f>M29/50</f>
        <v>3.72</v>
      </c>
      <c r="E29">
        <f>N29/50</f>
        <v>3.7</v>
      </c>
      <c r="F29">
        <f>O29/50</f>
        <v>3.72</v>
      </c>
      <c r="G29">
        <f>P29/50</f>
        <v>4.5</v>
      </c>
      <c r="H29">
        <f t="shared" si="11"/>
        <v>3.8840000000000003</v>
      </c>
      <c r="I29">
        <f t="shared" si="12"/>
        <v>0.34565879129569371</v>
      </c>
      <c r="L29">
        <v>189</v>
      </c>
      <c r="M29">
        <v>186</v>
      </c>
      <c r="N29">
        <v>185</v>
      </c>
      <c r="O29">
        <v>186</v>
      </c>
      <c r="P29">
        <v>225</v>
      </c>
    </row>
    <row r="30" spans="1:16">
      <c r="B30">
        <v>49000</v>
      </c>
      <c r="C30">
        <f>L30/50</f>
        <v>5.26</v>
      </c>
      <c r="D30">
        <f>M30/50</f>
        <v>5.3</v>
      </c>
      <c r="E30">
        <f>N30/50</f>
        <v>5.26</v>
      </c>
      <c r="F30">
        <f>O30/50</f>
        <v>5.24</v>
      </c>
      <c r="G30">
        <f>P30/50</f>
        <v>5.2</v>
      </c>
      <c r="H30">
        <f t="shared" si="11"/>
        <v>5.2519999999999998</v>
      </c>
      <c r="I30">
        <f t="shared" si="12"/>
        <v>3.6331804249169736E-2</v>
      </c>
      <c r="L30">
        <v>263</v>
      </c>
      <c r="M30">
        <v>265</v>
      </c>
      <c r="N30">
        <v>263</v>
      </c>
      <c r="O30">
        <v>262</v>
      </c>
      <c r="P30">
        <v>260</v>
      </c>
    </row>
    <row r="31" spans="1:16">
      <c r="B31">
        <v>64000</v>
      </c>
      <c r="C31">
        <f>L31/50</f>
        <v>7.04</v>
      </c>
      <c r="D31">
        <f>M31/50</f>
        <v>7.08</v>
      </c>
      <c r="E31">
        <f>N31/50</f>
        <v>7.06</v>
      </c>
      <c r="F31">
        <f>O31/50</f>
        <v>7</v>
      </c>
      <c r="G31">
        <f>P31/50</f>
        <v>7.02</v>
      </c>
      <c r="H31">
        <f t="shared" si="11"/>
        <v>7.0400000000000009</v>
      </c>
      <c r="I31">
        <f t="shared" si="12"/>
        <v>3.1622776601683819E-2</v>
      </c>
      <c r="L31">
        <v>352</v>
      </c>
      <c r="M31">
        <v>354</v>
      </c>
      <c r="N31">
        <v>353</v>
      </c>
      <c r="O31">
        <v>350</v>
      </c>
      <c r="P31">
        <v>351</v>
      </c>
    </row>
    <row r="32" spans="1:16">
      <c r="B32">
        <v>81000</v>
      </c>
      <c r="C32">
        <f>L32/50</f>
        <v>10.8</v>
      </c>
      <c r="D32">
        <f>M32/50</f>
        <v>11.94</v>
      </c>
      <c r="E32">
        <f>N32/50</f>
        <v>9.6</v>
      </c>
      <c r="F32">
        <f>O32/50</f>
        <v>9.06</v>
      </c>
      <c r="G32">
        <f>P32/50</f>
        <v>9.1</v>
      </c>
      <c r="H32">
        <f t="shared" si="11"/>
        <v>10.100000000000001</v>
      </c>
      <c r="I32">
        <f t="shared" si="12"/>
        <v>1.2457126474432045</v>
      </c>
      <c r="L32">
        <v>540</v>
      </c>
      <c r="M32">
        <v>597</v>
      </c>
      <c r="N32">
        <v>480</v>
      </c>
      <c r="O32">
        <v>453</v>
      </c>
      <c r="P32">
        <v>455</v>
      </c>
    </row>
    <row r="33" spans="1:16">
      <c r="A33">
        <v>1</v>
      </c>
      <c r="B33">
        <v>100000</v>
      </c>
      <c r="C33">
        <v>16</v>
      </c>
      <c r="D33">
        <v>16</v>
      </c>
      <c r="E33">
        <v>17</v>
      </c>
      <c r="F33">
        <v>17</v>
      </c>
      <c r="G33">
        <v>17</v>
      </c>
      <c r="H33">
        <f>AVERAGE(C33:G33)</f>
        <v>16.600000000000001</v>
      </c>
      <c r="I33">
        <f>_xlfn.STDEV.S(C33:G33)</f>
        <v>0.54772255750516607</v>
      </c>
    </row>
    <row r="34" spans="1:16">
      <c r="A34">
        <f>A33+1</f>
        <v>2</v>
      </c>
      <c r="B34">
        <f>$B$12*(A34^3)</f>
        <v>800000</v>
      </c>
      <c r="C34">
        <v>126</v>
      </c>
      <c r="D34">
        <v>125</v>
      </c>
      <c r="E34">
        <v>122</v>
      </c>
      <c r="F34">
        <v>121</v>
      </c>
      <c r="G34">
        <v>120</v>
      </c>
      <c r="H34">
        <f t="shared" ref="H34:H42" si="13">AVERAGE(C34:G34)</f>
        <v>122.8</v>
      </c>
      <c r="I34">
        <f t="shared" ref="I34:I41" si="14">_xlfn.STDEV.S(C34:G34)</f>
        <v>2.5884358211089569</v>
      </c>
    </row>
    <row r="35" spans="1:16">
      <c r="A35">
        <f t="shared" ref="A35:A42" si="15">A34+1</f>
        <v>3</v>
      </c>
      <c r="B35">
        <f>$B$12*(A35^3)</f>
        <v>2700000</v>
      </c>
      <c r="C35">
        <v>470</v>
      </c>
      <c r="D35">
        <v>461</v>
      </c>
      <c r="E35">
        <v>463</v>
      </c>
      <c r="F35">
        <v>466</v>
      </c>
      <c r="G35">
        <v>473</v>
      </c>
      <c r="H35">
        <f t="shared" si="13"/>
        <v>466.6</v>
      </c>
      <c r="I35">
        <f t="shared" si="14"/>
        <v>4.9295030175464953</v>
      </c>
    </row>
    <row r="36" spans="1:16">
      <c r="A36">
        <f t="shared" si="15"/>
        <v>4</v>
      </c>
      <c r="B36">
        <f>$B$12*(A36^3)</f>
        <v>6400000</v>
      </c>
      <c r="C36">
        <v>1294</v>
      </c>
      <c r="D36">
        <v>1259</v>
      </c>
      <c r="E36">
        <v>1263</v>
      </c>
      <c r="F36">
        <v>1261</v>
      </c>
      <c r="G36">
        <v>1263</v>
      </c>
      <c r="H36">
        <f t="shared" si="13"/>
        <v>1268</v>
      </c>
      <c r="I36">
        <f t="shared" si="14"/>
        <v>14.628738838327793</v>
      </c>
    </row>
    <row r="37" spans="1:16">
      <c r="A37">
        <f t="shared" si="15"/>
        <v>5</v>
      </c>
      <c r="B37">
        <f>$B$12*(A37^3)</f>
        <v>12500000</v>
      </c>
      <c r="C37">
        <v>2918</v>
      </c>
      <c r="D37">
        <v>3013</v>
      </c>
      <c r="E37">
        <v>2934</v>
      </c>
      <c r="F37">
        <v>2953</v>
      </c>
      <c r="G37">
        <v>2933</v>
      </c>
      <c r="H37">
        <f t="shared" si="13"/>
        <v>2950.2</v>
      </c>
      <c r="I37">
        <f t="shared" si="14"/>
        <v>37.23842101915708</v>
      </c>
    </row>
    <row r="38" spans="1:16">
      <c r="A38">
        <f t="shared" si="15"/>
        <v>6</v>
      </c>
      <c r="B38">
        <f>$B$12*(A38^3)</f>
        <v>21600000</v>
      </c>
      <c r="C38">
        <v>5661</v>
      </c>
      <c r="D38">
        <v>6138</v>
      </c>
      <c r="E38">
        <v>5705</v>
      </c>
      <c r="F38">
        <v>5690</v>
      </c>
      <c r="G38">
        <v>5739</v>
      </c>
      <c r="H38">
        <f t="shared" si="13"/>
        <v>5786.6</v>
      </c>
      <c r="I38">
        <f t="shared" si="14"/>
        <v>198.43966337403415</v>
      </c>
    </row>
    <row r="39" spans="1:16">
      <c r="A39">
        <f t="shared" si="15"/>
        <v>7</v>
      </c>
      <c r="B39">
        <f>$B$12*(A39^3)</f>
        <v>34300000</v>
      </c>
      <c r="C39">
        <v>11755</v>
      </c>
      <c r="D39">
        <v>10044</v>
      </c>
      <c r="E39">
        <v>10037</v>
      </c>
      <c r="F39">
        <v>9897</v>
      </c>
      <c r="G39">
        <v>9836</v>
      </c>
      <c r="H39">
        <f t="shared" si="13"/>
        <v>10313.799999999999</v>
      </c>
      <c r="I39">
        <f t="shared" si="14"/>
        <v>810.62981687080821</v>
      </c>
      <c r="K39" s="1"/>
    </row>
    <row r="40" spans="1:16">
      <c r="A40">
        <f t="shared" si="15"/>
        <v>8</v>
      </c>
      <c r="B40">
        <f>$B$12*(A40^3)</f>
        <v>51200000</v>
      </c>
      <c r="C40">
        <v>16170</v>
      </c>
      <c r="D40">
        <v>15896</v>
      </c>
      <c r="E40">
        <v>15903</v>
      </c>
      <c r="F40">
        <v>15735</v>
      </c>
      <c r="G40">
        <v>15830</v>
      </c>
      <c r="H40">
        <f t="shared" si="13"/>
        <v>15906.8</v>
      </c>
      <c r="I40">
        <f t="shared" si="14"/>
        <v>161.87865825982126</v>
      </c>
      <c r="K40" s="1"/>
    </row>
    <row r="41" spans="1:16">
      <c r="A41">
        <f t="shared" si="15"/>
        <v>9</v>
      </c>
      <c r="B41">
        <f>$B$12*(A41^3)</f>
        <v>72900000</v>
      </c>
      <c r="C41">
        <v>24387</v>
      </c>
      <c r="D41">
        <v>25299</v>
      </c>
      <c r="E41">
        <v>25439</v>
      </c>
      <c r="F41">
        <v>24887</v>
      </c>
      <c r="G41">
        <v>25958</v>
      </c>
      <c r="H41">
        <f t="shared" si="13"/>
        <v>25194</v>
      </c>
      <c r="I41">
        <f t="shared" si="14"/>
        <v>591.65953047339644</v>
      </c>
      <c r="K41" s="1"/>
    </row>
    <row r="42" spans="1:16">
      <c r="A42">
        <f t="shared" si="15"/>
        <v>10</v>
      </c>
      <c r="B42">
        <f>$B$12*(A42^3)</f>
        <v>100000000</v>
      </c>
      <c r="C42">
        <v>34609</v>
      </c>
      <c r="D42">
        <v>37071</v>
      </c>
      <c r="E42">
        <v>34771</v>
      </c>
      <c r="F42">
        <v>36428</v>
      </c>
      <c r="G42">
        <v>37505</v>
      </c>
      <c r="H42">
        <f t="shared" si="13"/>
        <v>36076.800000000003</v>
      </c>
      <c r="I42">
        <f>_xlfn.STDEV.S(C42:G42)</f>
        <v>1323.922278685573</v>
      </c>
      <c r="K42" s="1"/>
    </row>
    <row r="43" spans="1:16">
      <c r="K43" s="1"/>
    </row>
    <row r="44" spans="1:16">
      <c r="C44" s="1"/>
      <c r="D44" s="1">
        <v>863</v>
      </c>
      <c r="E44">
        <v>853</v>
      </c>
      <c r="F44">
        <v>869</v>
      </c>
      <c r="G44">
        <v>867</v>
      </c>
      <c r="H44">
        <v>852</v>
      </c>
      <c r="K44" s="1"/>
    </row>
    <row r="45" spans="1:16">
      <c r="K45" s="1"/>
    </row>
    <row r="46" spans="1:16">
      <c r="K46" s="1"/>
    </row>
    <row r="47" spans="1:16">
      <c r="A47" t="s">
        <v>7</v>
      </c>
      <c r="B47" t="s">
        <v>0</v>
      </c>
      <c r="H47" t="s">
        <v>2</v>
      </c>
      <c r="I47" t="s">
        <v>3</v>
      </c>
      <c r="K47" s="1"/>
    </row>
    <row r="48" spans="1:16">
      <c r="B48">
        <v>1000</v>
      </c>
      <c r="C48">
        <f>L48/50</f>
        <v>0.38</v>
      </c>
      <c r="D48">
        <f>M48/50</f>
        <v>0.28000000000000003</v>
      </c>
      <c r="E48">
        <f>N48/50</f>
        <v>0.3</v>
      </c>
      <c r="F48">
        <f>O48/50</f>
        <v>0.24</v>
      </c>
      <c r="G48">
        <f>P48/50</f>
        <v>0.22</v>
      </c>
      <c r="H48">
        <f>AVERAGE(C48:G48)</f>
        <v>0.28399999999999997</v>
      </c>
      <c r="I48">
        <f t="shared" ref="I48:I56" si="16">_xlfn.STDEV.S(C48:G48)</f>
        <v>6.2289646009589701E-2</v>
      </c>
      <c r="L48">
        <v>19</v>
      </c>
      <c r="M48">
        <v>14</v>
      </c>
      <c r="N48">
        <v>15</v>
      </c>
      <c r="O48">
        <v>12</v>
      </c>
      <c r="P48">
        <v>11</v>
      </c>
    </row>
    <row r="49" spans="1:16">
      <c r="B49">
        <v>4000</v>
      </c>
      <c r="C49">
        <f>L49/50</f>
        <v>1</v>
      </c>
      <c r="D49">
        <f>M49/50</f>
        <v>1</v>
      </c>
      <c r="E49">
        <f>N49/50</f>
        <v>1.04</v>
      </c>
      <c r="F49">
        <f>O49/50</f>
        <v>1</v>
      </c>
      <c r="G49">
        <f>P49/50</f>
        <v>1</v>
      </c>
      <c r="H49">
        <f t="shared" ref="H49:H56" si="17">AVERAGE(C49:G49)</f>
        <v>1.008</v>
      </c>
      <c r="I49">
        <f t="shared" si="16"/>
        <v>1.7888543819998333E-2</v>
      </c>
      <c r="L49">
        <v>50</v>
      </c>
      <c r="M49">
        <v>50</v>
      </c>
      <c r="N49">
        <v>52</v>
      </c>
      <c r="O49">
        <v>50</v>
      </c>
      <c r="P49">
        <v>50</v>
      </c>
    </row>
    <row r="50" spans="1:16">
      <c r="B50">
        <v>9000</v>
      </c>
      <c r="C50">
        <f>L50/50</f>
        <v>2.42</v>
      </c>
      <c r="D50">
        <f>M50/50</f>
        <v>1.88</v>
      </c>
      <c r="E50">
        <f>N50/50</f>
        <v>2.04</v>
      </c>
      <c r="F50">
        <f>O50/50</f>
        <v>1.64</v>
      </c>
      <c r="G50">
        <f>P50/50</f>
        <v>1.6</v>
      </c>
      <c r="H50">
        <f t="shared" si="17"/>
        <v>1.9159999999999999</v>
      </c>
      <c r="I50">
        <f t="shared" si="16"/>
        <v>0.33418557718728642</v>
      </c>
      <c r="L50">
        <v>121</v>
      </c>
      <c r="M50">
        <v>94</v>
      </c>
      <c r="N50">
        <v>102</v>
      </c>
      <c r="O50">
        <v>82</v>
      </c>
      <c r="P50">
        <v>80</v>
      </c>
    </row>
    <row r="51" spans="1:16">
      <c r="B51">
        <v>16000</v>
      </c>
      <c r="C51">
        <f>L51/50</f>
        <v>2.58</v>
      </c>
      <c r="D51">
        <f>M51/50</f>
        <v>3.92</v>
      </c>
      <c r="E51">
        <f>N51/50</f>
        <v>2.1800000000000002</v>
      </c>
      <c r="F51">
        <f>O51/50</f>
        <v>2.76</v>
      </c>
      <c r="G51">
        <f>P51/50</f>
        <v>2.2999999999999998</v>
      </c>
      <c r="H51">
        <f t="shared" si="17"/>
        <v>2.7479999999999998</v>
      </c>
      <c r="I51">
        <f t="shared" si="16"/>
        <v>0.6937722969389899</v>
      </c>
      <c r="L51">
        <v>129</v>
      </c>
      <c r="M51">
        <v>196</v>
      </c>
      <c r="N51">
        <v>109</v>
      </c>
      <c r="O51">
        <v>138</v>
      </c>
      <c r="P51">
        <v>115</v>
      </c>
    </row>
    <row r="52" spans="1:16">
      <c r="B52">
        <v>25000</v>
      </c>
      <c r="C52">
        <f>L52/50</f>
        <v>3.4</v>
      </c>
      <c r="D52">
        <f>M52/50</f>
        <v>3.26</v>
      </c>
      <c r="E52">
        <f>N52/50</f>
        <v>3</v>
      </c>
      <c r="F52">
        <f>O52/50</f>
        <v>5.3</v>
      </c>
      <c r="G52">
        <f>P52/50</f>
        <v>5.4</v>
      </c>
      <c r="H52">
        <f t="shared" si="17"/>
        <v>4.0720000000000001</v>
      </c>
      <c r="I52">
        <f t="shared" si="16"/>
        <v>1.1759761902351604</v>
      </c>
      <c r="L52">
        <v>170</v>
      </c>
      <c r="M52">
        <v>163</v>
      </c>
      <c r="N52">
        <v>150</v>
      </c>
      <c r="O52">
        <v>265</v>
      </c>
      <c r="P52">
        <v>270</v>
      </c>
    </row>
    <row r="53" spans="1:16">
      <c r="B53">
        <v>36000</v>
      </c>
      <c r="C53">
        <f>L53/50</f>
        <v>5</v>
      </c>
      <c r="D53">
        <f>M53/50</f>
        <v>5</v>
      </c>
      <c r="E53">
        <f>N53/50</f>
        <v>5.0599999999999996</v>
      </c>
      <c r="F53">
        <f>O53/50</f>
        <v>5</v>
      </c>
      <c r="G53">
        <f>P53/50</f>
        <v>5.34</v>
      </c>
      <c r="H53">
        <f t="shared" si="17"/>
        <v>5.08</v>
      </c>
      <c r="I53">
        <f t="shared" si="16"/>
        <v>0.14764823060233395</v>
      </c>
      <c r="L53">
        <v>250</v>
      </c>
      <c r="M53">
        <v>250</v>
      </c>
      <c r="N53">
        <v>253</v>
      </c>
      <c r="O53">
        <v>250</v>
      </c>
      <c r="P53">
        <v>267</v>
      </c>
    </row>
    <row r="54" spans="1:16">
      <c r="B54">
        <v>49000</v>
      </c>
      <c r="C54">
        <f>L54/50</f>
        <v>11.94</v>
      </c>
      <c r="D54">
        <f>M54/50</f>
        <v>7.22</v>
      </c>
      <c r="E54">
        <f>N54/50</f>
        <v>7</v>
      </c>
      <c r="F54">
        <f>O54/50</f>
        <v>7.02</v>
      </c>
      <c r="G54">
        <f>P54/50</f>
        <v>7.14</v>
      </c>
      <c r="H54">
        <f t="shared" si="17"/>
        <v>8.0640000000000001</v>
      </c>
      <c r="I54">
        <f t="shared" si="16"/>
        <v>2.1686124596155931</v>
      </c>
      <c r="L54">
        <v>597</v>
      </c>
      <c r="M54">
        <v>361</v>
      </c>
      <c r="N54">
        <v>350</v>
      </c>
      <c r="O54">
        <v>351</v>
      </c>
      <c r="P54">
        <v>357</v>
      </c>
    </row>
    <row r="55" spans="1:16">
      <c r="B55">
        <v>64000</v>
      </c>
      <c r="C55">
        <f>L55/50</f>
        <v>13.14</v>
      </c>
      <c r="D55">
        <f>M55/50</f>
        <v>12.92</v>
      </c>
      <c r="E55">
        <f>N55/50</f>
        <v>15.04</v>
      </c>
      <c r="F55">
        <f>O55/50</f>
        <v>15.5</v>
      </c>
      <c r="G55">
        <f>P55/50</f>
        <v>15.38</v>
      </c>
      <c r="H55">
        <f t="shared" si="17"/>
        <v>14.396000000000001</v>
      </c>
      <c r="I55">
        <f t="shared" si="16"/>
        <v>1.2607458110182241</v>
      </c>
      <c r="L55">
        <v>657</v>
      </c>
      <c r="M55">
        <v>646</v>
      </c>
      <c r="N55">
        <v>752</v>
      </c>
      <c r="O55">
        <v>775</v>
      </c>
      <c r="P55">
        <v>769</v>
      </c>
    </row>
    <row r="56" spans="1:16">
      <c r="B56">
        <v>81000</v>
      </c>
      <c r="C56">
        <f>L56/50</f>
        <v>16.38</v>
      </c>
      <c r="D56">
        <f>M56/50</f>
        <v>16.78</v>
      </c>
      <c r="E56">
        <f>N56/50</f>
        <v>16.579999999999998</v>
      </c>
      <c r="F56">
        <f>O56/50</f>
        <v>12.78</v>
      </c>
      <c r="G56">
        <f>P56/50</f>
        <v>12.06</v>
      </c>
      <c r="H56">
        <f t="shared" si="17"/>
        <v>14.916</v>
      </c>
      <c r="I56">
        <f t="shared" si="16"/>
        <v>2.2970589892294995</v>
      </c>
      <c r="L56">
        <v>819</v>
      </c>
      <c r="M56">
        <v>839</v>
      </c>
      <c r="N56">
        <v>829</v>
      </c>
      <c r="O56">
        <v>639</v>
      </c>
      <c r="P56">
        <v>603</v>
      </c>
    </row>
    <row r="57" spans="1:16">
      <c r="A57">
        <v>1</v>
      </c>
      <c r="B57">
        <v>100000</v>
      </c>
      <c r="C57">
        <v>35</v>
      </c>
      <c r="D57">
        <v>33</v>
      </c>
      <c r="E57">
        <v>39</v>
      </c>
      <c r="F57">
        <v>34</v>
      </c>
      <c r="G57">
        <v>33</v>
      </c>
      <c r="H57">
        <f>AVERAGE(C57:G57)</f>
        <v>34.799999999999997</v>
      </c>
      <c r="I57">
        <f t="shared" ref="I57:I65" si="18">_xlfn.STDEV.S(C57:G57)</f>
        <v>2.4899799195977468</v>
      </c>
    </row>
    <row r="58" spans="1:16">
      <c r="A58">
        <f>A57+1</f>
        <v>2</v>
      </c>
      <c r="B58">
        <f>$B$12*(A58^3)</f>
        <v>800000</v>
      </c>
      <c r="C58">
        <v>230</v>
      </c>
      <c r="D58">
        <v>192</v>
      </c>
      <c r="E58">
        <v>164</v>
      </c>
      <c r="F58">
        <v>210</v>
      </c>
      <c r="G58">
        <v>203</v>
      </c>
      <c r="H58">
        <f t="shared" ref="H58:H66" si="19">AVERAGE(C58:G58)</f>
        <v>199.8</v>
      </c>
      <c r="I58">
        <f t="shared" si="18"/>
        <v>24.335159748807836</v>
      </c>
    </row>
    <row r="59" spans="1:16">
      <c r="A59">
        <f t="shared" ref="A59:A66" si="20">A58+1</f>
        <v>3</v>
      </c>
      <c r="B59">
        <f>$B$12*(A59^3)</f>
        <v>2700000</v>
      </c>
      <c r="C59">
        <v>764</v>
      </c>
      <c r="D59">
        <v>1011</v>
      </c>
      <c r="E59">
        <v>641</v>
      </c>
      <c r="F59">
        <v>723</v>
      </c>
      <c r="G59">
        <v>532</v>
      </c>
      <c r="H59">
        <f t="shared" si="19"/>
        <v>734.2</v>
      </c>
      <c r="I59">
        <f t="shared" si="18"/>
        <v>178.32750769300836</v>
      </c>
    </row>
    <row r="60" spans="1:16">
      <c r="A60">
        <f t="shared" si="20"/>
        <v>4</v>
      </c>
      <c r="B60">
        <f>$B$12*(A60^3)</f>
        <v>6400000</v>
      </c>
      <c r="C60">
        <v>1952</v>
      </c>
      <c r="D60">
        <v>2061</v>
      </c>
      <c r="E60">
        <v>1435</v>
      </c>
      <c r="F60">
        <v>1635</v>
      </c>
      <c r="G60">
        <v>2221</v>
      </c>
      <c r="H60">
        <f t="shared" si="19"/>
        <v>1860.8</v>
      </c>
      <c r="I60">
        <f t="shared" si="18"/>
        <v>320.32514731129083</v>
      </c>
    </row>
    <row r="61" spans="1:16">
      <c r="A61">
        <f t="shared" si="20"/>
        <v>5</v>
      </c>
      <c r="B61">
        <f>$B$12*(A61^3)</f>
        <v>12500000</v>
      </c>
      <c r="C61">
        <v>3668</v>
      </c>
      <c r="D61">
        <v>3204</v>
      </c>
      <c r="E61">
        <v>3510</v>
      </c>
      <c r="F61">
        <v>4112</v>
      </c>
      <c r="G61">
        <v>2705</v>
      </c>
      <c r="H61">
        <f t="shared" si="19"/>
        <v>3439.8</v>
      </c>
      <c r="I61">
        <f t="shared" si="18"/>
        <v>525.4495218382059</v>
      </c>
    </row>
    <row r="62" spans="1:16">
      <c r="A62">
        <f t="shared" si="20"/>
        <v>6</v>
      </c>
      <c r="B62">
        <f>$B$12*(A62^3)</f>
        <v>21600000</v>
      </c>
      <c r="C62">
        <v>6181</v>
      </c>
      <c r="D62">
        <v>6934</v>
      </c>
      <c r="E62">
        <v>6016</v>
      </c>
      <c r="F62">
        <v>6906</v>
      </c>
      <c r="G62">
        <v>6487</v>
      </c>
      <c r="H62">
        <f t="shared" si="19"/>
        <v>6504.8</v>
      </c>
      <c r="I62">
        <f t="shared" si="18"/>
        <v>415.10926272488786</v>
      </c>
    </row>
    <row r="63" spans="1:16">
      <c r="A63">
        <f t="shared" si="20"/>
        <v>7</v>
      </c>
      <c r="B63">
        <f>$B$12*(A63^3)</f>
        <v>34300000</v>
      </c>
      <c r="C63">
        <v>10966</v>
      </c>
      <c r="D63">
        <v>9968</v>
      </c>
      <c r="E63">
        <v>9944</v>
      </c>
      <c r="F63">
        <v>8434</v>
      </c>
      <c r="G63">
        <v>8857</v>
      </c>
      <c r="H63">
        <f t="shared" si="19"/>
        <v>9633.7999999999993</v>
      </c>
      <c r="I63">
        <f t="shared" si="18"/>
        <v>1003.1959928149633</v>
      </c>
    </row>
    <row r="64" spans="1:16">
      <c r="A64">
        <f t="shared" si="20"/>
        <v>8</v>
      </c>
      <c r="B64">
        <f>$B$12*(A64^3)</f>
        <v>51200000</v>
      </c>
      <c r="C64">
        <v>13025</v>
      </c>
      <c r="D64">
        <v>12166</v>
      </c>
      <c r="E64">
        <v>12156</v>
      </c>
      <c r="F64">
        <v>12411</v>
      </c>
      <c r="G64">
        <v>12356</v>
      </c>
      <c r="H64">
        <f t="shared" si="19"/>
        <v>12422.8</v>
      </c>
      <c r="I64">
        <f t="shared" si="18"/>
        <v>355.09674738020345</v>
      </c>
    </row>
    <row r="65" spans="1:9">
      <c r="A65">
        <f t="shared" si="20"/>
        <v>9</v>
      </c>
      <c r="B65">
        <f>$B$12*(A65^3)</f>
        <v>72900000</v>
      </c>
      <c r="C65">
        <v>17626</v>
      </c>
      <c r="D65">
        <v>17825</v>
      </c>
      <c r="E65">
        <v>18103</v>
      </c>
      <c r="F65">
        <v>17842</v>
      </c>
      <c r="G65">
        <v>17408</v>
      </c>
      <c r="H65">
        <f t="shared" si="19"/>
        <v>17760.8</v>
      </c>
      <c r="I65">
        <f t="shared" si="18"/>
        <v>260.0263448191356</v>
      </c>
    </row>
    <row r="66" spans="1:9">
      <c r="A66">
        <f t="shared" si="20"/>
        <v>10</v>
      </c>
      <c r="B66">
        <f>$B$12*(A66^3)</f>
        <v>100000000</v>
      </c>
      <c r="C66">
        <v>25293</v>
      </c>
      <c r="D66">
        <v>24573</v>
      </c>
      <c r="E66">
        <v>24724</v>
      </c>
      <c r="F66">
        <v>25324</v>
      </c>
      <c r="G66">
        <v>24940</v>
      </c>
      <c r="H66">
        <f t="shared" si="19"/>
        <v>24970.799999999999</v>
      </c>
      <c r="I66">
        <f>_xlfn.STDEV.S(C66:G66)</f>
        <v>334.91297377079917</v>
      </c>
    </row>
  </sheetData>
  <phoneticPr fontId="1" type="noConversion"/>
  <pageMargins left="0.7" right="0.7" top="0.75" bottom="0.75" header="0.3" footer="0.3"/>
  <ignoredErrors>
    <ignoredError sqref="H12:I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0448-9F31-9746-9F95-1FA0FFCC550B}">
  <dimension ref="C3:T64"/>
  <sheetViews>
    <sheetView topLeftCell="B3" zoomScale="86" workbookViewId="0">
      <selection activeCell="K4" sqref="K4:K22"/>
    </sheetView>
  </sheetViews>
  <sheetFormatPr baseColWidth="10" defaultRowHeight="18"/>
  <sheetData>
    <row r="3" spans="3:20">
      <c r="C3" t="s">
        <v>9</v>
      </c>
      <c r="D3" t="s">
        <v>0</v>
      </c>
      <c r="J3" t="s">
        <v>2</v>
      </c>
      <c r="K3" t="s">
        <v>3</v>
      </c>
    </row>
    <row r="4" spans="3:20">
      <c r="D4">
        <v>1000</v>
      </c>
      <c r="E4">
        <f>O4/50</f>
        <v>0.3</v>
      </c>
      <c r="F4">
        <f t="shared" ref="F4:I4" si="0">P4/50</f>
        <v>0.22</v>
      </c>
      <c r="G4">
        <f t="shared" si="0"/>
        <v>0.24</v>
      </c>
      <c r="H4">
        <f t="shared" si="0"/>
        <v>0.22</v>
      </c>
      <c r="I4">
        <f t="shared" si="0"/>
        <v>0.18</v>
      </c>
      <c r="J4">
        <f t="shared" ref="J4:J12" si="1">AVERAGE(E4:I4)</f>
        <v>0.23199999999999998</v>
      </c>
      <c r="K4">
        <f t="shared" ref="K4:K12" si="2">_xlfn.STDEV.S(E4:I4)</f>
        <v>4.3817804600413346E-2</v>
      </c>
      <c r="N4" s="1"/>
      <c r="O4">
        <v>15</v>
      </c>
      <c r="P4">
        <v>11</v>
      </c>
      <c r="Q4">
        <v>12</v>
      </c>
      <c r="R4">
        <v>11</v>
      </c>
      <c r="S4">
        <v>9</v>
      </c>
      <c r="T4" t="s">
        <v>14</v>
      </c>
    </row>
    <row r="5" spans="3:20">
      <c r="D5">
        <v>4000</v>
      </c>
      <c r="E5">
        <f t="shared" ref="E5:E12" si="3">O5/50</f>
        <v>0.8</v>
      </c>
      <c r="F5">
        <f t="shared" ref="F5:F12" si="4">P5/50</f>
        <v>0.74</v>
      </c>
      <c r="G5">
        <f t="shared" ref="G5:G12" si="5">Q5/50</f>
        <v>0.78</v>
      </c>
      <c r="H5">
        <f t="shared" ref="H5:H12" si="6">R5/50</f>
        <v>0.76</v>
      </c>
      <c r="I5">
        <f t="shared" ref="I5:I12" si="7">S5/50</f>
        <v>0.76</v>
      </c>
      <c r="J5">
        <f t="shared" si="1"/>
        <v>0.76800000000000002</v>
      </c>
      <c r="K5">
        <f t="shared" si="2"/>
        <v>2.2803508501982778E-2</v>
      </c>
      <c r="N5" s="1"/>
      <c r="O5">
        <v>40</v>
      </c>
      <c r="P5">
        <v>37</v>
      </c>
      <c r="Q5">
        <v>39</v>
      </c>
      <c r="R5">
        <v>38</v>
      </c>
      <c r="S5">
        <v>38</v>
      </c>
      <c r="T5" t="s">
        <v>23</v>
      </c>
    </row>
    <row r="6" spans="3:20">
      <c r="D6">
        <v>9000</v>
      </c>
      <c r="E6">
        <f t="shared" si="3"/>
        <v>1.66</v>
      </c>
      <c r="F6">
        <f t="shared" si="4"/>
        <v>1.4</v>
      </c>
      <c r="G6">
        <f t="shared" si="5"/>
        <v>1.32</v>
      </c>
      <c r="H6">
        <f t="shared" si="6"/>
        <v>1.32</v>
      </c>
      <c r="I6">
        <f t="shared" si="7"/>
        <v>1.28</v>
      </c>
      <c r="J6">
        <f t="shared" si="1"/>
        <v>1.3960000000000001</v>
      </c>
      <c r="K6">
        <f t="shared" si="2"/>
        <v>0.15388307249337069</v>
      </c>
      <c r="N6" s="1"/>
      <c r="O6">
        <v>83</v>
      </c>
      <c r="P6">
        <v>70</v>
      </c>
      <c r="Q6">
        <v>66</v>
      </c>
      <c r="R6">
        <v>66</v>
      </c>
      <c r="S6">
        <v>64</v>
      </c>
      <c r="T6" t="s">
        <v>13</v>
      </c>
    </row>
    <row r="7" spans="3:20">
      <c r="D7">
        <v>16000</v>
      </c>
      <c r="E7">
        <f t="shared" si="3"/>
        <v>2.4</v>
      </c>
      <c r="F7">
        <f t="shared" si="4"/>
        <v>2.5</v>
      </c>
      <c r="G7">
        <f t="shared" si="5"/>
        <v>2.34</v>
      </c>
      <c r="H7">
        <f t="shared" si="6"/>
        <v>2.46</v>
      </c>
      <c r="I7">
        <f t="shared" si="7"/>
        <v>2.3199999999999998</v>
      </c>
      <c r="J7">
        <f t="shared" si="1"/>
        <v>2.4039999999999999</v>
      </c>
      <c r="K7">
        <f t="shared" si="2"/>
        <v>7.6681158050723328E-2</v>
      </c>
      <c r="N7" s="1"/>
      <c r="O7">
        <v>120</v>
      </c>
      <c r="P7">
        <v>125</v>
      </c>
      <c r="Q7">
        <v>117</v>
      </c>
      <c r="R7">
        <v>123</v>
      </c>
      <c r="S7">
        <v>116</v>
      </c>
      <c r="T7" t="s">
        <v>24</v>
      </c>
    </row>
    <row r="8" spans="3:20">
      <c r="D8">
        <v>25000</v>
      </c>
      <c r="E8">
        <f t="shared" si="3"/>
        <v>3.78</v>
      </c>
      <c r="F8">
        <f t="shared" si="4"/>
        <v>3.62</v>
      </c>
      <c r="G8">
        <f t="shared" si="5"/>
        <v>3.62</v>
      </c>
      <c r="H8">
        <f t="shared" si="6"/>
        <v>3.32</v>
      </c>
      <c r="I8">
        <f t="shared" si="7"/>
        <v>3.24</v>
      </c>
      <c r="J8">
        <f t="shared" si="1"/>
        <v>3.5159999999999996</v>
      </c>
      <c r="K8">
        <f t="shared" si="2"/>
        <v>0.22689204481426839</v>
      </c>
      <c r="N8" s="1"/>
      <c r="O8">
        <v>189</v>
      </c>
      <c r="P8">
        <v>181</v>
      </c>
      <c r="Q8">
        <v>181</v>
      </c>
      <c r="R8">
        <v>166</v>
      </c>
      <c r="S8">
        <v>162</v>
      </c>
      <c r="T8" t="s">
        <v>25</v>
      </c>
    </row>
    <row r="9" spans="3:20">
      <c r="D9">
        <v>36000</v>
      </c>
      <c r="E9">
        <f t="shared" si="3"/>
        <v>5.14</v>
      </c>
      <c r="F9">
        <f t="shared" si="4"/>
        <v>4.38</v>
      </c>
      <c r="G9">
        <f t="shared" si="5"/>
        <v>4.82</v>
      </c>
      <c r="H9">
        <f t="shared" si="6"/>
        <v>4.58</v>
      </c>
      <c r="I9">
        <f t="shared" si="7"/>
        <v>4.46</v>
      </c>
      <c r="J9">
        <f t="shared" si="1"/>
        <v>4.6760000000000002</v>
      </c>
      <c r="K9">
        <f t="shared" si="2"/>
        <v>0.30802597293085526</v>
      </c>
      <c r="N9" s="1"/>
      <c r="O9">
        <v>257</v>
      </c>
      <c r="P9">
        <v>219</v>
      </c>
      <c r="Q9">
        <v>241</v>
      </c>
      <c r="R9">
        <v>229</v>
      </c>
      <c r="S9">
        <v>223</v>
      </c>
      <c r="T9" t="s">
        <v>26</v>
      </c>
    </row>
    <row r="10" spans="3:20">
      <c r="D10">
        <v>49000</v>
      </c>
      <c r="E10">
        <f t="shared" si="3"/>
        <v>6.16</v>
      </c>
      <c r="F10">
        <f t="shared" si="4"/>
        <v>6</v>
      </c>
      <c r="G10">
        <f t="shared" si="5"/>
        <v>6.04</v>
      </c>
      <c r="H10">
        <f t="shared" si="6"/>
        <v>6</v>
      </c>
      <c r="I10">
        <f t="shared" si="7"/>
        <v>6.04</v>
      </c>
      <c r="J10">
        <f t="shared" si="1"/>
        <v>6.048</v>
      </c>
      <c r="K10">
        <f t="shared" si="2"/>
        <v>6.5726706900619991E-2</v>
      </c>
      <c r="N10" s="1"/>
      <c r="O10">
        <v>308</v>
      </c>
      <c r="P10">
        <v>300</v>
      </c>
      <c r="Q10">
        <v>302</v>
      </c>
      <c r="R10">
        <v>300</v>
      </c>
      <c r="S10">
        <v>302</v>
      </c>
      <c r="T10" t="s">
        <v>27</v>
      </c>
    </row>
    <row r="11" spans="3:20">
      <c r="D11">
        <v>64000</v>
      </c>
      <c r="E11">
        <f t="shared" si="3"/>
        <v>7.98</v>
      </c>
      <c r="F11">
        <f t="shared" si="4"/>
        <v>8.48</v>
      </c>
      <c r="G11">
        <f t="shared" si="5"/>
        <v>8.6199999999999992</v>
      </c>
      <c r="H11">
        <f t="shared" si="6"/>
        <v>8.64</v>
      </c>
      <c r="I11">
        <f t="shared" si="7"/>
        <v>8.6</v>
      </c>
      <c r="J11">
        <f t="shared" si="1"/>
        <v>8.4640000000000004</v>
      </c>
      <c r="K11">
        <f t="shared" si="2"/>
        <v>0.27763285108214386</v>
      </c>
      <c r="N11" s="1"/>
      <c r="O11">
        <v>399</v>
      </c>
      <c r="P11">
        <v>424</v>
      </c>
      <c r="Q11">
        <v>431</v>
      </c>
      <c r="R11">
        <v>432</v>
      </c>
      <c r="S11">
        <v>430</v>
      </c>
      <c r="T11" t="s">
        <v>28</v>
      </c>
    </row>
    <row r="12" spans="3:20">
      <c r="D12">
        <v>81000</v>
      </c>
      <c r="E12">
        <f t="shared" si="3"/>
        <v>9.7799999999999994</v>
      </c>
      <c r="F12">
        <f t="shared" si="4"/>
        <v>10</v>
      </c>
      <c r="G12">
        <f t="shared" si="5"/>
        <v>9.8000000000000007</v>
      </c>
      <c r="H12">
        <f t="shared" si="6"/>
        <v>9.82</v>
      </c>
      <c r="I12">
        <f t="shared" si="7"/>
        <v>9.92</v>
      </c>
      <c r="J12">
        <f t="shared" si="1"/>
        <v>9.8640000000000008</v>
      </c>
      <c r="K12">
        <f>_xlfn.STDEV.S(E12:I12)</f>
        <v>9.3166517590816914E-2</v>
      </c>
      <c r="N12" s="1"/>
      <c r="O12">
        <v>489</v>
      </c>
      <c r="P12">
        <v>500</v>
      </c>
      <c r="Q12">
        <v>490</v>
      </c>
      <c r="R12">
        <v>491</v>
      </c>
      <c r="S12">
        <v>496</v>
      </c>
      <c r="T12" t="s">
        <v>29</v>
      </c>
    </row>
    <row r="13" spans="3:20">
      <c r="C13">
        <v>1</v>
      </c>
      <c r="D13">
        <v>100000</v>
      </c>
      <c r="E13">
        <v>20</v>
      </c>
      <c r="F13">
        <v>20</v>
      </c>
      <c r="G13">
        <v>20</v>
      </c>
      <c r="H13">
        <v>20</v>
      </c>
      <c r="I13">
        <v>20</v>
      </c>
      <c r="J13">
        <f>AVERAGE(E13:I13)</f>
        <v>20</v>
      </c>
      <c r="K13">
        <f t="shared" ref="K13:K21" si="8">_xlfn.STDEV.S(E13:I13)</f>
        <v>0</v>
      </c>
    </row>
    <row r="14" spans="3:20">
      <c r="C14">
        <f>C13+1</f>
        <v>2</v>
      </c>
      <c r="D14">
        <f>$D$13*(C14^3)</f>
        <v>800000</v>
      </c>
      <c r="E14">
        <v>113</v>
      </c>
      <c r="F14">
        <v>112</v>
      </c>
      <c r="G14">
        <v>113</v>
      </c>
      <c r="H14">
        <v>113</v>
      </c>
      <c r="I14">
        <v>112</v>
      </c>
      <c r="J14">
        <f t="shared" ref="J14:J22" si="9">AVERAGE(E14:I14)</f>
        <v>112.6</v>
      </c>
      <c r="K14">
        <f t="shared" si="8"/>
        <v>0.54772255750516607</v>
      </c>
    </row>
    <row r="15" spans="3:20">
      <c r="C15">
        <f t="shared" ref="C15:C22" si="10">C14+1</f>
        <v>3</v>
      </c>
      <c r="D15">
        <f t="shared" ref="D15:D22" si="11">$D$13*(C15^3)</f>
        <v>2700000</v>
      </c>
      <c r="E15">
        <v>384</v>
      </c>
      <c r="F15">
        <v>371</v>
      </c>
      <c r="G15">
        <v>350</v>
      </c>
      <c r="H15">
        <v>368</v>
      </c>
      <c r="I15">
        <v>353</v>
      </c>
      <c r="J15">
        <f t="shared" si="9"/>
        <v>365.2</v>
      </c>
      <c r="K15">
        <f t="shared" si="8"/>
        <v>13.917614738165444</v>
      </c>
    </row>
    <row r="16" spans="3:20">
      <c r="C16">
        <f t="shared" si="10"/>
        <v>4</v>
      </c>
      <c r="D16">
        <f t="shared" si="11"/>
        <v>6400000</v>
      </c>
      <c r="E16">
        <v>855</v>
      </c>
      <c r="F16">
        <v>832</v>
      </c>
      <c r="G16">
        <v>918</v>
      </c>
      <c r="H16">
        <v>929</v>
      </c>
      <c r="I16">
        <v>883</v>
      </c>
      <c r="J16">
        <f t="shared" si="9"/>
        <v>883.4</v>
      </c>
      <c r="K16">
        <f t="shared" si="8"/>
        <v>41.003658373369568</v>
      </c>
    </row>
    <row r="17" spans="3:11">
      <c r="C17">
        <f t="shared" si="10"/>
        <v>5</v>
      </c>
      <c r="D17">
        <f t="shared" si="11"/>
        <v>12500000</v>
      </c>
      <c r="E17">
        <v>1717</v>
      </c>
      <c r="F17">
        <v>1646</v>
      </c>
      <c r="G17">
        <v>1577</v>
      </c>
      <c r="H17">
        <v>1750</v>
      </c>
      <c r="I17">
        <v>2128</v>
      </c>
      <c r="J17">
        <f t="shared" si="9"/>
        <v>1763.6</v>
      </c>
      <c r="K17">
        <f t="shared" si="8"/>
        <v>214.35554576450738</v>
      </c>
    </row>
    <row r="18" spans="3:11">
      <c r="C18">
        <f t="shared" si="10"/>
        <v>6</v>
      </c>
      <c r="D18">
        <f t="shared" si="11"/>
        <v>21600000</v>
      </c>
      <c r="E18">
        <v>2778</v>
      </c>
      <c r="F18">
        <v>2706</v>
      </c>
      <c r="G18">
        <v>2976</v>
      </c>
      <c r="H18">
        <v>2706</v>
      </c>
      <c r="I18">
        <v>2978</v>
      </c>
      <c r="J18">
        <f t="shared" si="9"/>
        <v>2828.8</v>
      </c>
      <c r="K18">
        <f t="shared" si="8"/>
        <v>138.44565720888465</v>
      </c>
    </row>
    <row r="19" spans="3:11">
      <c r="C19">
        <f t="shared" si="10"/>
        <v>7</v>
      </c>
      <c r="D19">
        <f t="shared" si="11"/>
        <v>34300000</v>
      </c>
      <c r="E19">
        <v>4883</v>
      </c>
      <c r="F19">
        <v>4631</v>
      </c>
      <c r="G19">
        <v>4750</v>
      </c>
      <c r="H19">
        <v>4533</v>
      </c>
      <c r="I19">
        <v>4294</v>
      </c>
      <c r="J19">
        <f t="shared" si="9"/>
        <v>4618.2</v>
      </c>
      <c r="K19">
        <f t="shared" si="8"/>
        <v>223.61730702251111</v>
      </c>
    </row>
    <row r="20" spans="3:11">
      <c r="C20">
        <f t="shared" si="10"/>
        <v>8</v>
      </c>
      <c r="D20">
        <f t="shared" si="11"/>
        <v>51200000</v>
      </c>
      <c r="E20">
        <v>6945</v>
      </c>
      <c r="F20">
        <v>7145</v>
      </c>
      <c r="G20">
        <v>7409</v>
      </c>
      <c r="H20">
        <v>6434</v>
      </c>
      <c r="I20">
        <v>6434</v>
      </c>
      <c r="J20">
        <f t="shared" si="9"/>
        <v>6873.4</v>
      </c>
      <c r="K20">
        <f t="shared" si="8"/>
        <v>433.56233692515309</v>
      </c>
    </row>
    <row r="21" spans="3:11">
      <c r="C21">
        <f t="shared" si="10"/>
        <v>9</v>
      </c>
      <c r="D21">
        <f t="shared" si="11"/>
        <v>72900000</v>
      </c>
      <c r="E21">
        <v>9453</v>
      </c>
      <c r="F21">
        <v>10006</v>
      </c>
      <c r="G21">
        <v>9157</v>
      </c>
      <c r="H21">
        <v>9519</v>
      </c>
      <c r="I21">
        <v>10137</v>
      </c>
      <c r="J21">
        <f t="shared" si="9"/>
        <v>9654.4</v>
      </c>
      <c r="K21">
        <f t="shared" si="8"/>
        <v>407.0710011779272</v>
      </c>
    </row>
    <row r="22" spans="3:11">
      <c r="C22">
        <f t="shared" si="10"/>
        <v>10</v>
      </c>
      <c r="D22">
        <f t="shared" si="11"/>
        <v>100000000</v>
      </c>
      <c r="E22">
        <v>12966</v>
      </c>
      <c r="F22">
        <v>12858</v>
      </c>
      <c r="G22">
        <v>12804</v>
      </c>
      <c r="H22">
        <v>13143</v>
      </c>
      <c r="I22">
        <v>13548</v>
      </c>
      <c r="J22">
        <f t="shared" si="9"/>
        <v>13063.8</v>
      </c>
      <c r="K22">
        <f>_xlfn.STDEV.S(E22:I22)</f>
        <v>300.05699458602862</v>
      </c>
    </row>
    <row r="26" spans="3:11">
      <c r="K26" s="2">
        <v>10000000</v>
      </c>
    </row>
    <row r="29" spans="3:11">
      <c r="C29" t="s">
        <v>1</v>
      </c>
      <c r="D29" t="s">
        <v>0</v>
      </c>
      <c r="E29">
        <v>1</v>
      </c>
      <c r="F29">
        <v>2</v>
      </c>
      <c r="G29">
        <v>3</v>
      </c>
      <c r="H29">
        <v>4</v>
      </c>
      <c r="I29">
        <v>5</v>
      </c>
      <c r="J29" t="s">
        <v>2</v>
      </c>
      <c r="K29" t="s">
        <v>3</v>
      </c>
    </row>
    <row r="30" spans="3:11">
      <c r="C30">
        <v>1</v>
      </c>
      <c r="D30">
        <v>100000</v>
      </c>
      <c r="E30" s="1">
        <v>16</v>
      </c>
      <c r="F30">
        <v>15</v>
      </c>
      <c r="G30">
        <v>16</v>
      </c>
      <c r="H30">
        <v>15</v>
      </c>
      <c r="I30">
        <v>16</v>
      </c>
      <c r="J30">
        <f>AVERAGE(E30:I30)</f>
        <v>15.6</v>
      </c>
      <c r="K30">
        <f t="shared" ref="K30:K38" si="12">_xlfn.STDEV.S(E30:I30)</f>
        <v>0.54772255750516619</v>
      </c>
    </row>
    <row r="31" spans="3:11">
      <c r="C31">
        <f>C30+1</f>
        <v>2</v>
      </c>
      <c r="D31">
        <f>$D$30*(C31^3)</f>
        <v>800000</v>
      </c>
      <c r="E31" s="1">
        <v>100</v>
      </c>
      <c r="F31">
        <v>98</v>
      </c>
      <c r="G31">
        <v>100</v>
      </c>
      <c r="H31">
        <v>100</v>
      </c>
      <c r="I31">
        <v>100</v>
      </c>
      <c r="J31">
        <f t="shared" ref="J31:J39" si="13">AVERAGE(E31:I31)</f>
        <v>99.6</v>
      </c>
      <c r="K31">
        <f t="shared" si="12"/>
        <v>0.89442719099991586</v>
      </c>
    </row>
    <row r="32" spans="3:11">
      <c r="C32">
        <f t="shared" ref="C32:C39" si="14">C31+1</f>
        <v>3</v>
      </c>
      <c r="D32">
        <f t="shared" ref="D32:D39" si="15">$D$30*(C32^3)</f>
        <v>2700000</v>
      </c>
      <c r="E32">
        <v>360</v>
      </c>
      <c r="F32">
        <v>361</v>
      </c>
      <c r="G32">
        <v>361</v>
      </c>
      <c r="H32">
        <v>368</v>
      </c>
      <c r="I32">
        <v>356</v>
      </c>
      <c r="J32">
        <f t="shared" si="13"/>
        <v>361.2</v>
      </c>
      <c r="K32">
        <f t="shared" si="12"/>
        <v>4.3243496620879309</v>
      </c>
    </row>
    <row r="33" spans="3:11">
      <c r="C33">
        <f t="shared" si="14"/>
        <v>4</v>
      </c>
      <c r="D33">
        <f t="shared" si="15"/>
        <v>6400000</v>
      </c>
      <c r="E33" s="1">
        <v>863</v>
      </c>
      <c r="F33">
        <v>853</v>
      </c>
      <c r="G33">
        <v>869</v>
      </c>
      <c r="H33">
        <v>867</v>
      </c>
      <c r="I33">
        <v>852</v>
      </c>
      <c r="J33">
        <f t="shared" si="13"/>
        <v>860.8</v>
      </c>
      <c r="K33">
        <f t="shared" si="12"/>
        <v>7.8866976612521418</v>
      </c>
    </row>
    <row r="34" spans="3:11">
      <c r="C34">
        <f t="shared" si="14"/>
        <v>5</v>
      </c>
      <c r="D34">
        <f t="shared" si="15"/>
        <v>12500000</v>
      </c>
      <c r="E34">
        <v>1765</v>
      </c>
      <c r="F34">
        <v>1895</v>
      </c>
      <c r="G34">
        <v>1815</v>
      </c>
      <c r="H34">
        <v>1814</v>
      </c>
      <c r="I34">
        <v>1797</v>
      </c>
      <c r="J34">
        <f t="shared" si="13"/>
        <v>1817.2</v>
      </c>
      <c r="K34">
        <f t="shared" si="12"/>
        <v>47.960400331940512</v>
      </c>
    </row>
    <row r="35" spans="3:11">
      <c r="C35">
        <f t="shared" si="14"/>
        <v>6</v>
      </c>
      <c r="D35">
        <f t="shared" si="15"/>
        <v>21600000</v>
      </c>
      <c r="E35">
        <v>3183</v>
      </c>
      <c r="F35">
        <v>3380</v>
      </c>
      <c r="G35">
        <v>3298</v>
      </c>
      <c r="H35">
        <v>3396</v>
      </c>
      <c r="I35">
        <v>3295</v>
      </c>
      <c r="J35">
        <f t="shared" si="13"/>
        <v>3310.4</v>
      </c>
      <c r="K35">
        <f t="shared" si="12"/>
        <v>84.8427958049474</v>
      </c>
    </row>
    <row r="36" spans="3:11">
      <c r="C36">
        <f t="shared" si="14"/>
        <v>7</v>
      </c>
      <c r="D36">
        <f t="shared" si="15"/>
        <v>34300000</v>
      </c>
      <c r="E36">
        <v>5463</v>
      </c>
      <c r="F36">
        <v>5382</v>
      </c>
      <c r="G36">
        <v>5511</v>
      </c>
      <c r="H36">
        <v>5375</v>
      </c>
      <c r="I36">
        <v>5254</v>
      </c>
      <c r="J36">
        <f t="shared" si="13"/>
        <v>5397</v>
      </c>
      <c r="K36">
        <f t="shared" si="12"/>
        <v>98.119824704286955</v>
      </c>
    </row>
    <row r="37" spans="3:11">
      <c r="C37">
        <f t="shared" si="14"/>
        <v>8</v>
      </c>
      <c r="D37">
        <f t="shared" si="15"/>
        <v>51200000</v>
      </c>
      <c r="E37">
        <v>8045</v>
      </c>
      <c r="F37">
        <v>8002</v>
      </c>
      <c r="G37">
        <v>8202</v>
      </c>
      <c r="H37">
        <v>8010</v>
      </c>
      <c r="I37">
        <v>8240</v>
      </c>
      <c r="J37">
        <f t="shared" si="13"/>
        <v>8099.8</v>
      </c>
      <c r="K37">
        <f t="shared" si="12"/>
        <v>112.61971408239323</v>
      </c>
    </row>
    <row r="38" spans="3:11">
      <c r="C38">
        <f t="shared" si="14"/>
        <v>9</v>
      </c>
      <c r="D38">
        <f t="shared" si="15"/>
        <v>72900000</v>
      </c>
      <c r="E38">
        <v>11717</v>
      </c>
      <c r="F38">
        <v>11750</v>
      </c>
      <c r="G38">
        <v>12143</v>
      </c>
      <c r="H38">
        <v>11487</v>
      </c>
      <c r="I38">
        <v>11760</v>
      </c>
      <c r="J38">
        <f t="shared" si="13"/>
        <v>11771.4</v>
      </c>
      <c r="K38">
        <f t="shared" si="12"/>
        <v>235.85864410701592</v>
      </c>
    </row>
    <row r="39" spans="3:11">
      <c r="C39">
        <f t="shared" si="14"/>
        <v>10</v>
      </c>
      <c r="D39">
        <f t="shared" si="15"/>
        <v>100000000</v>
      </c>
      <c r="E39">
        <v>16156</v>
      </c>
      <c r="F39">
        <v>16428</v>
      </c>
      <c r="G39">
        <v>16295</v>
      </c>
      <c r="H39">
        <v>16365</v>
      </c>
      <c r="I39">
        <v>16087</v>
      </c>
      <c r="J39">
        <f t="shared" si="13"/>
        <v>16266.2</v>
      </c>
      <c r="K39">
        <f>_xlfn.STDEV.S(E39:I39)</f>
        <v>142.32603416100653</v>
      </c>
    </row>
    <row r="42" spans="3:11">
      <c r="C42" t="s">
        <v>9</v>
      </c>
      <c r="D42" t="s">
        <v>10</v>
      </c>
      <c r="J42" t="s">
        <v>2</v>
      </c>
      <c r="K42" t="s">
        <v>3</v>
      </c>
    </row>
    <row r="43" spans="3:11">
      <c r="C43">
        <v>1</v>
      </c>
      <c r="D43" s="1">
        <f>C43</f>
        <v>1</v>
      </c>
      <c r="E43">
        <v>323</v>
      </c>
      <c r="F43">
        <v>327</v>
      </c>
      <c r="G43">
        <v>318</v>
      </c>
      <c r="H43">
        <v>305</v>
      </c>
      <c r="I43">
        <v>303</v>
      </c>
      <c r="J43">
        <f>AVERAGE(E43:I43)</f>
        <v>315.2</v>
      </c>
      <c r="K43">
        <f t="shared" ref="K43:K51" si="16">_xlfn.STDEV.S(E43:I43)</f>
        <v>10.733126291998991</v>
      </c>
    </row>
    <row r="44" spans="3:11">
      <c r="C44">
        <f>C43+1</f>
        <v>2</v>
      </c>
      <c r="D44" s="1">
        <f t="shared" ref="D44:D52" si="17">C44</f>
        <v>2</v>
      </c>
      <c r="E44">
        <v>436</v>
      </c>
      <c r="F44">
        <v>501</v>
      </c>
      <c r="G44">
        <v>414</v>
      </c>
      <c r="H44">
        <v>419</v>
      </c>
      <c r="I44">
        <v>459</v>
      </c>
      <c r="J44">
        <f t="shared" ref="J44:J52" si="18">AVERAGE(E44:I44)</f>
        <v>445.8</v>
      </c>
      <c r="K44">
        <f t="shared" si="16"/>
        <v>35.520416664222843</v>
      </c>
    </row>
    <row r="45" spans="3:11">
      <c r="C45">
        <f t="shared" ref="C45:C52" si="19">C44+1</f>
        <v>3</v>
      </c>
      <c r="D45" s="1">
        <f t="shared" si="17"/>
        <v>3</v>
      </c>
      <c r="E45">
        <v>635</v>
      </c>
      <c r="F45">
        <v>533</v>
      </c>
      <c r="G45">
        <v>553</v>
      </c>
      <c r="H45">
        <v>617</v>
      </c>
      <c r="I45">
        <v>651</v>
      </c>
      <c r="J45">
        <f t="shared" si="18"/>
        <v>597.79999999999995</v>
      </c>
      <c r="K45">
        <f t="shared" si="16"/>
        <v>51.934574225654337</v>
      </c>
    </row>
    <row r="46" spans="3:11">
      <c r="C46">
        <f t="shared" si="19"/>
        <v>4</v>
      </c>
      <c r="D46" s="1">
        <f t="shared" si="17"/>
        <v>4</v>
      </c>
      <c r="E46">
        <v>784</v>
      </c>
      <c r="F46">
        <v>746</v>
      </c>
      <c r="G46">
        <v>708</v>
      </c>
      <c r="H46">
        <v>674</v>
      </c>
      <c r="I46">
        <v>833</v>
      </c>
      <c r="J46">
        <f t="shared" si="18"/>
        <v>749</v>
      </c>
      <c r="K46">
        <f t="shared" si="16"/>
        <v>62.441973062996659</v>
      </c>
    </row>
    <row r="47" spans="3:11">
      <c r="C47">
        <f t="shared" si="19"/>
        <v>5</v>
      </c>
      <c r="D47" s="1">
        <f t="shared" si="17"/>
        <v>5</v>
      </c>
      <c r="E47">
        <v>858</v>
      </c>
      <c r="F47">
        <v>894</v>
      </c>
      <c r="G47">
        <v>850</v>
      </c>
      <c r="H47">
        <v>901</v>
      </c>
      <c r="I47">
        <v>882</v>
      </c>
      <c r="J47">
        <f t="shared" si="18"/>
        <v>877</v>
      </c>
      <c r="K47">
        <f t="shared" si="16"/>
        <v>22.248595461286989</v>
      </c>
    </row>
    <row r="48" spans="3:11">
      <c r="C48">
        <f t="shared" si="19"/>
        <v>6</v>
      </c>
      <c r="D48" s="1">
        <f t="shared" si="17"/>
        <v>6</v>
      </c>
      <c r="E48">
        <v>1029</v>
      </c>
      <c r="F48">
        <v>1088</v>
      </c>
      <c r="G48">
        <v>997</v>
      </c>
      <c r="H48">
        <v>1017</v>
      </c>
      <c r="I48">
        <v>994</v>
      </c>
      <c r="J48">
        <f t="shared" si="18"/>
        <v>1025</v>
      </c>
      <c r="K48">
        <f t="shared" si="16"/>
        <v>38.059164467970128</v>
      </c>
    </row>
    <row r="49" spans="3:11">
      <c r="C49">
        <f t="shared" si="19"/>
        <v>7</v>
      </c>
      <c r="D49" s="1">
        <f t="shared" si="17"/>
        <v>7</v>
      </c>
      <c r="E49">
        <v>1136</v>
      </c>
      <c r="F49">
        <v>1130</v>
      </c>
      <c r="G49">
        <v>1149</v>
      </c>
      <c r="H49">
        <v>1116</v>
      </c>
      <c r="I49">
        <v>1051</v>
      </c>
      <c r="J49">
        <f t="shared" si="18"/>
        <v>1116.4000000000001</v>
      </c>
      <c r="K49">
        <f t="shared" si="16"/>
        <v>38.435660525090498</v>
      </c>
    </row>
    <row r="50" spans="3:11">
      <c r="C50">
        <f t="shared" si="19"/>
        <v>8</v>
      </c>
      <c r="D50" s="1">
        <f t="shared" si="17"/>
        <v>8</v>
      </c>
      <c r="E50">
        <v>1165</v>
      </c>
      <c r="F50">
        <v>1232</v>
      </c>
      <c r="G50">
        <v>1165</v>
      </c>
      <c r="H50">
        <v>1286</v>
      </c>
      <c r="I50">
        <v>1348</v>
      </c>
      <c r="J50">
        <f t="shared" si="18"/>
        <v>1239.2</v>
      </c>
      <c r="K50">
        <f t="shared" si="16"/>
        <v>79.200378786972976</v>
      </c>
    </row>
    <row r="51" spans="3:11">
      <c r="C51">
        <f t="shared" si="19"/>
        <v>9</v>
      </c>
      <c r="D51" s="1">
        <f t="shared" si="17"/>
        <v>9</v>
      </c>
      <c r="E51">
        <v>1422</v>
      </c>
      <c r="F51">
        <v>1347</v>
      </c>
      <c r="G51">
        <v>1284</v>
      </c>
      <c r="H51">
        <v>1337</v>
      </c>
      <c r="I51">
        <v>1394</v>
      </c>
      <c r="J51">
        <f t="shared" si="18"/>
        <v>1356.8</v>
      </c>
      <c r="K51">
        <f t="shared" si="16"/>
        <v>53.438749985380461</v>
      </c>
    </row>
    <row r="52" spans="3:11">
      <c r="C52">
        <f t="shared" si="19"/>
        <v>10</v>
      </c>
      <c r="D52" s="1">
        <f t="shared" si="17"/>
        <v>10</v>
      </c>
      <c r="E52">
        <v>1422</v>
      </c>
      <c r="F52">
        <v>1422</v>
      </c>
      <c r="G52">
        <v>1433</v>
      </c>
      <c r="H52">
        <v>1514</v>
      </c>
      <c r="I52">
        <v>1444</v>
      </c>
      <c r="J52">
        <f t="shared" si="18"/>
        <v>1447</v>
      </c>
      <c r="K52">
        <f>_xlfn.STDEV.S(E52:I52)</f>
        <v>38.548670534792763</v>
      </c>
    </row>
    <row r="54" spans="3:11">
      <c r="C54" t="s">
        <v>1</v>
      </c>
      <c r="D54" t="s">
        <v>10</v>
      </c>
      <c r="J54" t="s">
        <v>2</v>
      </c>
      <c r="K54" t="s">
        <v>3</v>
      </c>
    </row>
    <row r="55" spans="3:11">
      <c r="C55">
        <v>1</v>
      </c>
      <c r="D55" s="1">
        <f>C55</f>
        <v>1</v>
      </c>
      <c r="E55">
        <v>497</v>
      </c>
      <c r="F55">
        <v>380</v>
      </c>
      <c r="G55">
        <v>382</v>
      </c>
      <c r="H55">
        <v>433</v>
      </c>
      <c r="I55">
        <v>424</v>
      </c>
      <c r="J55">
        <f>AVERAGE(E55:I55)</f>
        <v>423.2</v>
      </c>
      <c r="K55">
        <f t="shared" ref="K55:K63" si="20">_xlfn.STDEV.S(E55:I55)</f>
        <v>47.714777585146635</v>
      </c>
    </row>
    <row r="56" spans="3:11">
      <c r="C56">
        <f>C55+1</f>
        <v>2</v>
      </c>
      <c r="D56" s="1">
        <f t="shared" ref="D56:D64" si="21">C56</f>
        <v>2</v>
      </c>
      <c r="E56">
        <v>639</v>
      </c>
      <c r="F56">
        <v>665</v>
      </c>
      <c r="G56">
        <v>735</v>
      </c>
      <c r="H56">
        <v>637</v>
      </c>
      <c r="I56">
        <v>629</v>
      </c>
      <c r="J56">
        <f t="shared" ref="J56:J64" si="22">AVERAGE(E56:I56)</f>
        <v>661</v>
      </c>
      <c r="K56">
        <f t="shared" si="20"/>
        <v>43.520110293977886</v>
      </c>
    </row>
    <row r="57" spans="3:11">
      <c r="C57">
        <f t="shared" ref="C57:C64" si="23">C56+1</f>
        <v>3</v>
      </c>
      <c r="D57" s="1">
        <f t="shared" si="21"/>
        <v>3</v>
      </c>
      <c r="E57">
        <v>833</v>
      </c>
      <c r="F57">
        <v>811</v>
      </c>
      <c r="G57">
        <v>822</v>
      </c>
      <c r="H57">
        <v>816</v>
      </c>
      <c r="I57">
        <v>846</v>
      </c>
      <c r="J57">
        <f t="shared" si="22"/>
        <v>825.6</v>
      </c>
      <c r="K57">
        <f t="shared" si="20"/>
        <v>14.046351839534704</v>
      </c>
    </row>
    <row r="58" spans="3:11">
      <c r="C58">
        <f t="shared" si="23"/>
        <v>4</v>
      </c>
      <c r="D58" s="1">
        <f t="shared" si="21"/>
        <v>4</v>
      </c>
      <c r="E58">
        <v>1038</v>
      </c>
      <c r="F58">
        <v>1011</v>
      </c>
      <c r="G58">
        <v>1057</v>
      </c>
      <c r="H58">
        <v>1163</v>
      </c>
      <c r="I58">
        <v>1030</v>
      </c>
      <c r="J58">
        <f t="shared" si="22"/>
        <v>1059.8</v>
      </c>
      <c r="K58">
        <f t="shared" si="20"/>
        <v>60.005833049796081</v>
      </c>
    </row>
    <row r="59" spans="3:11">
      <c r="C59">
        <f t="shared" si="23"/>
        <v>5</v>
      </c>
      <c r="D59" s="1">
        <f t="shared" si="21"/>
        <v>5</v>
      </c>
      <c r="E59">
        <v>1331</v>
      </c>
      <c r="F59">
        <v>1289</v>
      </c>
      <c r="G59">
        <v>1351</v>
      </c>
      <c r="H59">
        <v>1310</v>
      </c>
      <c r="I59">
        <v>1338</v>
      </c>
      <c r="J59">
        <f t="shared" si="22"/>
        <v>1323.8</v>
      </c>
      <c r="K59">
        <f t="shared" si="20"/>
        <v>24.468346899617064</v>
      </c>
    </row>
    <row r="60" spans="3:11">
      <c r="C60">
        <f t="shared" si="23"/>
        <v>6</v>
      </c>
      <c r="D60" s="1">
        <f t="shared" si="21"/>
        <v>6</v>
      </c>
      <c r="E60">
        <v>1406</v>
      </c>
      <c r="F60">
        <v>1400</v>
      </c>
      <c r="G60">
        <v>1485</v>
      </c>
      <c r="H60">
        <v>1503</v>
      </c>
      <c r="I60">
        <v>1639</v>
      </c>
      <c r="J60">
        <f t="shared" si="22"/>
        <v>1486.6</v>
      </c>
      <c r="K60">
        <f t="shared" si="20"/>
        <v>96.815804494927377</v>
      </c>
    </row>
    <row r="61" spans="3:11">
      <c r="C61">
        <f t="shared" si="23"/>
        <v>7</v>
      </c>
      <c r="D61" s="1">
        <f t="shared" si="21"/>
        <v>7</v>
      </c>
      <c r="E61">
        <v>1469</v>
      </c>
      <c r="F61">
        <v>1440</v>
      </c>
      <c r="G61">
        <v>1421</v>
      </c>
      <c r="H61">
        <v>1416</v>
      </c>
      <c r="I61">
        <v>1441</v>
      </c>
      <c r="J61">
        <f t="shared" si="22"/>
        <v>1437.4</v>
      </c>
      <c r="K61">
        <f t="shared" si="20"/>
        <v>20.887795479657495</v>
      </c>
    </row>
    <row r="62" spans="3:11">
      <c r="C62">
        <f t="shared" si="23"/>
        <v>8</v>
      </c>
      <c r="D62" s="1">
        <f t="shared" si="21"/>
        <v>8</v>
      </c>
      <c r="E62">
        <v>1589</v>
      </c>
      <c r="F62">
        <v>1598</v>
      </c>
      <c r="G62">
        <v>1482</v>
      </c>
      <c r="H62">
        <v>1410</v>
      </c>
      <c r="I62">
        <v>1348</v>
      </c>
      <c r="J62">
        <f t="shared" si="22"/>
        <v>1485.4</v>
      </c>
      <c r="K62">
        <f t="shared" si="20"/>
        <v>109.52990459230757</v>
      </c>
    </row>
    <row r="63" spans="3:11">
      <c r="C63">
        <f t="shared" si="23"/>
        <v>9</v>
      </c>
      <c r="D63" s="1">
        <f t="shared" si="21"/>
        <v>9</v>
      </c>
      <c r="E63">
        <v>1555</v>
      </c>
      <c r="F63">
        <v>1725</v>
      </c>
      <c r="G63">
        <v>1572</v>
      </c>
      <c r="H63">
        <v>1445</v>
      </c>
      <c r="I63">
        <v>1428</v>
      </c>
      <c r="J63">
        <f t="shared" si="22"/>
        <v>1545</v>
      </c>
      <c r="K63">
        <f t="shared" si="20"/>
        <v>119.28746790841022</v>
      </c>
    </row>
    <row r="64" spans="3:11">
      <c r="C64">
        <f t="shared" si="23"/>
        <v>10</v>
      </c>
      <c r="D64" s="1">
        <f t="shared" si="21"/>
        <v>10</v>
      </c>
      <c r="E64">
        <v>1438</v>
      </c>
      <c r="F64">
        <v>1471</v>
      </c>
      <c r="G64">
        <v>1448</v>
      </c>
      <c r="H64">
        <v>1544</v>
      </c>
      <c r="I64">
        <v>1415</v>
      </c>
      <c r="J64">
        <f t="shared" si="22"/>
        <v>1463.2</v>
      </c>
      <c r="K64">
        <f>_xlfn.STDEV.S(E64:I64)</f>
        <v>49.443907612566385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F11F-5C04-F34D-BDE2-EA512C937B23}">
  <dimension ref="C4:U23"/>
  <sheetViews>
    <sheetView tabSelected="1" topLeftCell="H1" zoomScale="135" workbookViewId="0">
      <selection activeCell="P17" sqref="P17"/>
    </sheetView>
  </sheetViews>
  <sheetFormatPr baseColWidth="10" defaultRowHeight="18"/>
  <sheetData>
    <row r="4" spans="3:21">
      <c r="D4" s="5" t="s">
        <v>33</v>
      </c>
      <c r="E4" s="5"/>
      <c r="F4" s="4"/>
      <c r="G4" s="5" t="s">
        <v>34</v>
      </c>
      <c r="H4" s="5"/>
      <c r="J4" s="5" t="s">
        <v>31</v>
      </c>
      <c r="K4" s="5"/>
      <c r="L4" s="4"/>
      <c r="M4" s="5" t="s">
        <v>32</v>
      </c>
      <c r="N4" s="5"/>
      <c r="O4" s="4"/>
      <c r="P4" s="5" t="s">
        <v>30</v>
      </c>
      <c r="Q4" s="5"/>
      <c r="R4" s="4"/>
      <c r="S4" s="5" t="s">
        <v>8</v>
      </c>
      <c r="T4" s="5"/>
    </row>
    <row r="5" spans="3:21">
      <c r="C5">
        <v>1000</v>
      </c>
      <c r="D5">
        <v>1.6</v>
      </c>
      <c r="E5">
        <v>0.54772255750516596</v>
      </c>
      <c r="F5">
        <f>-E5</f>
        <v>-0.54772255750516596</v>
      </c>
      <c r="G5">
        <v>1.8</v>
      </c>
      <c r="H5">
        <v>0.83666002653407567</v>
      </c>
      <c r="I5">
        <f>-H5</f>
        <v>-0.83666002653407567</v>
      </c>
      <c r="J5">
        <v>0.14400000000000002</v>
      </c>
      <c r="K5">
        <v>4.3358966777357594E-2</v>
      </c>
      <c r="L5">
        <f>-K5</f>
        <v>-4.3358966777357594E-2</v>
      </c>
      <c r="M5">
        <v>0.28399999999999997</v>
      </c>
      <c r="N5">
        <v>6.2289646009589701E-2</v>
      </c>
      <c r="O5">
        <f>-N5</f>
        <v>-6.2289646009589701E-2</v>
      </c>
      <c r="P5">
        <v>9.1999999999999998E-2</v>
      </c>
      <c r="Q5">
        <v>1.788854381999834E-2</v>
      </c>
      <c r="R5">
        <f>-Q5</f>
        <v>-1.788854381999834E-2</v>
      </c>
      <c r="S5" s="3">
        <v>0.23200000000000001</v>
      </c>
      <c r="T5">
        <v>4.3817804600413346E-2</v>
      </c>
      <c r="U5">
        <f>-T5</f>
        <v>-4.3817804600413346E-2</v>
      </c>
    </row>
    <row r="6" spans="3:21">
      <c r="C6">
        <v>4000</v>
      </c>
      <c r="D6">
        <v>30.2</v>
      </c>
      <c r="E6">
        <v>0.83666002653407556</v>
      </c>
      <c r="F6">
        <f t="shared" ref="F6:F14" si="0">-E6</f>
        <v>-0.83666002653407556</v>
      </c>
      <c r="G6">
        <v>3.2</v>
      </c>
      <c r="H6">
        <v>0.44721359549995715</v>
      </c>
      <c r="I6">
        <f t="shared" ref="I6:I14" si="1">-H6</f>
        <v>-0.44721359549995715</v>
      </c>
      <c r="J6">
        <v>0.46399999999999997</v>
      </c>
      <c r="K6">
        <v>1.6733200530681499E-2</v>
      </c>
      <c r="L6">
        <f t="shared" ref="L6:L23" si="2">-K6</f>
        <v>-1.6733200530681499E-2</v>
      </c>
      <c r="M6">
        <v>1.008</v>
      </c>
      <c r="N6">
        <v>1.7888543819998333E-2</v>
      </c>
      <c r="O6">
        <f t="shared" ref="O6:O23" si="3">-N6</f>
        <v>-1.7888543819998333E-2</v>
      </c>
      <c r="P6">
        <v>0.45199999999999996</v>
      </c>
      <c r="Q6">
        <v>3.6331804249169895E-2</v>
      </c>
      <c r="R6">
        <f t="shared" ref="R6:R23" si="4">-Q6</f>
        <v>-3.6331804249169895E-2</v>
      </c>
      <c r="S6" s="3">
        <v>0.76800000000000002</v>
      </c>
      <c r="T6">
        <v>2.2803508501982778E-2</v>
      </c>
      <c r="U6">
        <f t="shared" ref="U6:U23" si="5">-T6</f>
        <v>-2.2803508501982778E-2</v>
      </c>
    </row>
    <row r="7" spans="3:21">
      <c r="C7">
        <v>9000</v>
      </c>
      <c r="D7">
        <v>153.6</v>
      </c>
      <c r="E7">
        <v>1.8165902124584949</v>
      </c>
      <c r="F7">
        <f t="shared" si="0"/>
        <v>-1.8165902124584949</v>
      </c>
      <c r="G7">
        <v>15</v>
      </c>
      <c r="H7">
        <v>0</v>
      </c>
      <c r="I7">
        <f t="shared" si="1"/>
        <v>0</v>
      </c>
      <c r="J7">
        <v>1.0840000000000001</v>
      </c>
      <c r="K7">
        <v>0.1260158720161865</v>
      </c>
      <c r="L7">
        <f t="shared" si="2"/>
        <v>-0.1260158720161865</v>
      </c>
      <c r="M7">
        <v>1.9159999999999999</v>
      </c>
      <c r="N7">
        <v>0.33418557718728642</v>
      </c>
      <c r="O7">
        <f t="shared" si="3"/>
        <v>-0.33418557718728642</v>
      </c>
      <c r="P7">
        <v>1.048</v>
      </c>
      <c r="Q7">
        <v>0.1188276062201032</v>
      </c>
      <c r="R7">
        <f t="shared" si="4"/>
        <v>-0.1188276062201032</v>
      </c>
      <c r="S7" s="3">
        <v>1.3959999999999999</v>
      </c>
      <c r="T7">
        <v>0.15388307249337069</v>
      </c>
      <c r="U7">
        <f t="shared" si="5"/>
        <v>-0.15388307249337069</v>
      </c>
    </row>
    <row r="8" spans="3:21">
      <c r="C8">
        <v>16000</v>
      </c>
      <c r="D8">
        <v>509</v>
      </c>
      <c r="E8">
        <v>4.3011626335213133</v>
      </c>
      <c r="F8">
        <f t="shared" si="0"/>
        <v>-4.3011626335213133</v>
      </c>
      <c r="G8">
        <v>46.8</v>
      </c>
      <c r="H8">
        <v>0.44721359549995793</v>
      </c>
      <c r="I8">
        <f t="shared" si="1"/>
        <v>-0.44721359549995793</v>
      </c>
      <c r="J8">
        <v>1.532</v>
      </c>
      <c r="K8">
        <v>5.0199601592044577E-2</v>
      </c>
      <c r="L8">
        <f t="shared" si="2"/>
        <v>-5.0199601592044577E-2</v>
      </c>
      <c r="M8">
        <v>2.7479999999999998</v>
      </c>
      <c r="N8">
        <v>0.6937722969389899</v>
      </c>
      <c r="O8">
        <f t="shared" si="3"/>
        <v>-0.6937722969389899</v>
      </c>
      <c r="P8">
        <v>1.484</v>
      </c>
      <c r="Q8">
        <v>5.1768716422179187E-2</v>
      </c>
      <c r="R8">
        <f t="shared" si="4"/>
        <v>-5.1768716422179187E-2</v>
      </c>
      <c r="S8" s="3">
        <v>2.4039999999999999</v>
      </c>
      <c r="T8">
        <v>7.6681158050723328E-2</v>
      </c>
      <c r="U8">
        <f t="shared" si="5"/>
        <v>-7.6681158050723328E-2</v>
      </c>
    </row>
    <row r="9" spans="3:21">
      <c r="C9">
        <v>25000</v>
      </c>
      <c r="D9">
        <v>1252.4000000000001</v>
      </c>
      <c r="E9">
        <v>4.3358966777357599</v>
      </c>
      <c r="F9">
        <f t="shared" si="0"/>
        <v>-4.3358966777357599</v>
      </c>
      <c r="G9">
        <v>95</v>
      </c>
      <c r="H9">
        <v>16.355427233796124</v>
      </c>
      <c r="I9">
        <f t="shared" si="1"/>
        <v>-16.355427233796124</v>
      </c>
      <c r="J9">
        <v>2.484</v>
      </c>
      <c r="K9">
        <v>8.9442719099991665E-3</v>
      </c>
      <c r="L9">
        <f t="shared" si="2"/>
        <v>-8.9442719099991665E-3</v>
      </c>
      <c r="M9">
        <v>4.0720000000000001</v>
      </c>
      <c r="N9">
        <v>1.1759761902351604</v>
      </c>
      <c r="O9">
        <f t="shared" si="3"/>
        <v>-1.1759761902351604</v>
      </c>
      <c r="P9">
        <v>2.4119999999999999</v>
      </c>
      <c r="Q9">
        <v>3.0331501776206228E-2</v>
      </c>
      <c r="R9">
        <f t="shared" si="4"/>
        <v>-3.0331501776206228E-2</v>
      </c>
      <c r="S9" s="3">
        <v>3.516</v>
      </c>
      <c r="T9">
        <v>0.22689204481426839</v>
      </c>
      <c r="U9">
        <f t="shared" si="5"/>
        <v>-0.22689204481426839</v>
      </c>
    </row>
    <row r="10" spans="3:21">
      <c r="C10">
        <v>36000</v>
      </c>
      <c r="D10">
        <v>2425.1999999999998</v>
      </c>
      <c r="E10">
        <v>285.12488491887234</v>
      </c>
      <c r="F10">
        <f t="shared" si="0"/>
        <v>-285.12488491887234</v>
      </c>
      <c r="G10">
        <v>167.4</v>
      </c>
      <c r="H10">
        <v>4.5607017003965513</v>
      </c>
      <c r="I10">
        <f t="shared" si="1"/>
        <v>-4.5607017003965513</v>
      </c>
      <c r="J10">
        <v>3.8840000000000003</v>
      </c>
      <c r="K10">
        <v>0.34565879129569371</v>
      </c>
      <c r="L10">
        <f t="shared" si="2"/>
        <v>-0.34565879129569371</v>
      </c>
      <c r="M10">
        <v>5.08</v>
      </c>
      <c r="N10">
        <v>0.14764823060233395</v>
      </c>
      <c r="O10">
        <f t="shared" si="3"/>
        <v>-0.14764823060233395</v>
      </c>
      <c r="P10">
        <v>3.5559999999999996</v>
      </c>
      <c r="Q10">
        <v>1.6733200530681527E-2</v>
      </c>
      <c r="R10">
        <f t="shared" si="4"/>
        <v>-1.6733200530681527E-2</v>
      </c>
      <c r="S10" s="3">
        <v>4.6760000000000002</v>
      </c>
      <c r="T10">
        <v>0.30802597293085526</v>
      </c>
      <c r="U10">
        <f t="shared" si="5"/>
        <v>-0.30802597293085526</v>
      </c>
    </row>
    <row r="11" spans="3:21">
      <c r="C11">
        <v>49000</v>
      </c>
      <c r="D11">
        <v>4377.3999999999996</v>
      </c>
      <c r="E11">
        <v>451.91901929438643</v>
      </c>
      <c r="F11">
        <f t="shared" si="0"/>
        <v>-451.91901929438643</v>
      </c>
      <c r="G11">
        <v>314</v>
      </c>
      <c r="H11">
        <v>14.781745499094482</v>
      </c>
      <c r="I11">
        <f t="shared" si="1"/>
        <v>-14.781745499094482</v>
      </c>
      <c r="J11">
        <v>5.2519999999999998</v>
      </c>
      <c r="K11">
        <v>3.6331804249169736E-2</v>
      </c>
      <c r="L11">
        <f t="shared" si="2"/>
        <v>-3.6331804249169736E-2</v>
      </c>
      <c r="M11">
        <v>8.0640000000000001</v>
      </c>
      <c r="N11">
        <v>2.1686124596155931</v>
      </c>
      <c r="O11">
        <f t="shared" si="3"/>
        <v>-2.1686124596155931</v>
      </c>
      <c r="P11">
        <v>5.0039999999999996</v>
      </c>
      <c r="Q11">
        <v>3.577708763999659E-2</v>
      </c>
      <c r="R11">
        <f t="shared" si="4"/>
        <v>-3.577708763999659E-2</v>
      </c>
      <c r="S11" s="3">
        <v>6.048</v>
      </c>
      <c r="T11">
        <v>6.5726706900619991E-2</v>
      </c>
      <c r="U11">
        <f t="shared" si="5"/>
        <v>-6.5726706900619991E-2</v>
      </c>
    </row>
    <row r="12" spans="3:21">
      <c r="C12">
        <v>64000</v>
      </c>
      <c r="D12">
        <v>7027.2</v>
      </c>
      <c r="E12">
        <v>553.67923927125889</v>
      </c>
      <c r="F12">
        <f t="shared" si="0"/>
        <v>-553.67923927125889</v>
      </c>
      <c r="G12">
        <v>527.4</v>
      </c>
      <c r="H12">
        <v>4.5607017003965522</v>
      </c>
      <c r="I12">
        <f t="shared" si="1"/>
        <v>-4.5607017003965522</v>
      </c>
      <c r="J12">
        <v>7.0400000000000009</v>
      </c>
      <c r="K12">
        <v>3.1622776601683819E-2</v>
      </c>
      <c r="L12">
        <f t="shared" si="2"/>
        <v>-3.1622776601683819E-2</v>
      </c>
      <c r="M12">
        <v>14.396000000000001</v>
      </c>
      <c r="N12">
        <v>1.2607458110182241</v>
      </c>
      <c r="O12">
        <f t="shared" si="3"/>
        <v>-1.2607458110182241</v>
      </c>
      <c r="P12">
        <v>6.62</v>
      </c>
      <c r="Q12">
        <v>1.4142135623730963E-2</v>
      </c>
      <c r="R12">
        <f t="shared" si="4"/>
        <v>-1.4142135623730963E-2</v>
      </c>
      <c r="S12" s="3">
        <v>8.4640000000000004</v>
      </c>
      <c r="T12">
        <v>0.27763285108214386</v>
      </c>
      <c r="U12">
        <f t="shared" si="5"/>
        <v>-0.27763285108214386</v>
      </c>
    </row>
    <row r="13" spans="3:21">
      <c r="C13">
        <v>81000</v>
      </c>
      <c r="D13">
        <v>10470.200000000001</v>
      </c>
      <c r="E13">
        <v>191.48028619155548</v>
      </c>
      <c r="F13">
        <f t="shared" si="0"/>
        <v>-191.48028619155548</v>
      </c>
      <c r="G13">
        <v>843</v>
      </c>
      <c r="H13">
        <v>6.8556546004010439</v>
      </c>
      <c r="I13">
        <f t="shared" si="1"/>
        <v>-6.8556546004010439</v>
      </c>
      <c r="J13">
        <v>10.100000000000001</v>
      </c>
      <c r="K13">
        <v>1.2457126474432045</v>
      </c>
      <c r="L13">
        <f t="shared" si="2"/>
        <v>-1.2457126474432045</v>
      </c>
      <c r="M13">
        <v>14.916</v>
      </c>
      <c r="N13">
        <v>2.2970589892294995</v>
      </c>
      <c r="O13">
        <f t="shared" si="3"/>
        <v>-2.2970589892294995</v>
      </c>
      <c r="P13">
        <v>8.6</v>
      </c>
      <c r="Q13">
        <v>4.6904157598234623E-2</v>
      </c>
      <c r="R13">
        <f t="shared" si="4"/>
        <v>-4.6904157598234623E-2</v>
      </c>
      <c r="S13" s="3">
        <v>9.8640000000000008</v>
      </c>
      <c r="T13">
        <v>9.3166517590816914E-2</v>
      </c>
      <c r="U13">
        <f t="shared" si="5"/>
        <v>-9.3166517590816914E-2</v>
      </c>
    </row>
    <row r="14" spans="3:21">
      <c r="C14">
        <v>100000</v>
      </c>
      <c r="D14">
        <v>15689.6</v>
      </c>
      <c r="E14">
        <v>28.875595231960155</v>
      </c>
      <c r="F14">
        <f t="shared" si="0"/>
        <v>-28.875595231960155</v>
      </c>
      <c r="G14">
        <v>1296.4000000000001</v>
      </c>
      <c r="H14">
        <v>12.660963628413123</v>
      </c>
      <c r="I14">
        <f t="shared" si="1"/>
        <v>-12.660963628413123</v>
      </c>
      <c r="J14">
        <v>16.600000000000001</v>
      </c>
      <c r="K14">
        <v>0.54772255750516607</v>
      </c>
      <c r="L14">
        <f t="shared" si="2"/>
        <v>-0.54772255750516607</v>
      </c>
      <c r="M14">
        <v>34.799999999999997</v>
      </c>
      <c r="N14">
        <v>2.4899799195977468</v>
      </c>
      <c r="O14">
        <f t="shared" si="3"/>
        <v>-2.4899799195977468</v>
      </c>
      <c r="P14">
        <v>15.6</v>
      </c>
      <c r="Q14">
        <v>0.54772255750516619</v>
      </c>
      <c r="R14">
        <f t="shared" si="4"/>
        <v>-0.54772255750516619</v>
      </c>
      <c r="S14" s="3">
        <v>20</v>
      </c>
      <c r="T14">
        <v>0</v>
      </c>
      <c r="U14">
        <f t="shared" si="5"/>
        <v>0</v>
      </c>
    </row>
    <row r="15" spans="3:21">
      <c r="C15">
        <v>800000</v>
      </c>
      <c r="J15">
        <v>122.8</v>
      </c>
      <c r="K15">
        <v>2.5884358211089569</v>
      </c>
      <c r="L15">
        <f t="shared" si="2"/>
        <v>-2.5884358211089569</v>
      </c>
      <c r="M15">
        <v>199.8</v>
      </c>
      <c r="N15">
        <v>24.335159748807836</v>
      </c>
      <c r="O15">
        <f t="shared" si="3"/>
        <v>-24.335159748807836</v>
      </c>
      <c r="P15">
        <v>99.6</v>
      </c>
      <c r="Q15">
        <v>0.89442719099991586</v>
      </c>
      <c r="R15">
        <f t="shared" si="4"/>
        <v>-0.89442719099991586</v>
      </c>
      <c r="S15" s="3">
        <v>112.6</v>
      </c>
      <c r="T15">
        <v>0.54772255750516607</v>
      </c>
      <c r="U15">
        <f t="shared" si="5"/>
        <v>-0.54772255750516607</v>
      </c>
    </row>
    <row r="16" spans="3:21">
      <c r="C16">
        <v>2700000</v>
      </c>
      <c r="J16">
        <v>466.6</v>
      </c>
      <c r="K16">
        <v>4.9295030175464953</v>
      </c>
      <c r="L16">
        <f t="shared" si="2"/>
        <v>-4.9295030175464953</v>
      </c>
      <c r="M16">
        <v>734.2</v>
      </c>
      <c r="N16">
        <v>178.32750769300836</v>
      </c>
      <c r="O16">
        <f t="shared" si="3"/>
        <v>-178.32750769300836</v>
      </c>
      <c r="P16">
        <v>361.2</v>
      </c>
      <c r="Q16">
        <v>4.3243496620879309</v>
      </c>
      <c r="R16">
        <f t="shared" si="4"/>
        <v>-4.3243496620879309</v>
      </c>
      <c r="S16" s="3">
        <v>365.2</v>
      </c>
      <c r="T16">
        <v>13.917614738165444</v>
      </c>
      <c r="U16">
        <f t="shared" si="5"/>
        <v>-13.917614738165444</v>
      </c>
    </row>
    <row r="17" spans="3:21">
      <c r="C17">
        <v>6400000</v>
      </c>
      <c r="J17">
        <v>1268</v>
      </c>
      <c r="K17">
        <v>14.628738838327793</v>
      </c>
      <c r="L17">
        <f t="shared" si="2"/>
        <v>-14.628738838327793</v>
      </c>
      <c r="M17">
        <v>1860.8</v>
      </c>
      <c r="N17">
        <v>320.32514731129083</v>
      </c>
      <c r="O17">
        <f t="shared" si="3"/>
        <v>-320.32514731129083</v>
      </c>
      <c r="P17">
        <v>860.8</v>
      </c>
      <c r="Q17">
        <v>7.8866976612521418</v>
      </c>
      <c r="R17">
        <f t="shared" si="4"/>
        <v>-7.8866976612521418</v>
      </c>
      <c r="S17" s="3">
        <v>883.4</v>
      </c>
      <c r="T17">
        <v>41.003658373369568</v>
      </c>
      <c r="U17">
        <f t="shared" si="5"/>
        <v>-41.003658373369568</v>
      </c>
    </row>
    <row r="18" spans="3:21">
      <c r="C18">
        <v>12500000</v>
      </c>
      <c r="J18">
        <v>2950.2</v>
      </c>
      <c r="K18">
        <v>37.23842101915708</v>
      </c>
      <c r="L18">
        <f t="shared" si="2"/>
        <v>-37.23842101915708</v>
      </c>
      <c r="M18">
        <v>3439.8</v>
      </c>
      <c r="N18">
        <v>525.4495218382059</v>
      </c>
      <c r="O18">
        <f t="shared" si="3"/>
        <v>-525.4495218382059</v>
      </c>
      <c r="P18">
        <v>1817.2</v>
      </c>
      <c r="Q18">
        <v>47.960400331940512</v>
      </c>
      <c r="R18">
        <f t="shared" si="4"/>
        <v>-47.960400331940512</v>
      </c>
      <c r="S18" s="3">
        <v>1763.6</v>
      </c>
      <c r="T18">
        <v>214.35554576450738</v>
      </c>
      <c r="U18">
        <f t="shared" si="5"/>
        <v>-214.35554576450738</v>
      </c>
    </row>
    <row r="19" spans="3:21">
      <c r="C19">
        <v>21600000</v>
      </c>
      <c r="J19">
        <v>5786.6</v>
      </c>
      <c r="K19">
        <v>198.43966337403415</v>
      </c>
      <c r="L19">
        <f t="shared" si="2"/>
        <v>-198.43966337403415</v>
      </c>
      <c r="M19">
        <v>6504.8</v>
      </c>
      <c r="N19">
        <v>415.10926272488786</v>
      </c>
      <c r="O19">
        <f t="shared" si="3"/>
        <v>-415.10926272488786</v>
      </c>
      <c r="P19">
        <v>3310.4</v>
      </c>
      <c r="Q19">
        <v>84.8427958049474</v>
      </c>
      <c r="R19">
        <f t="shared" si="4"/>
        <v>-84.8427958049474</v>
      </c>
      <c r="S19" s="3">
        <v>2828.8</v>
      </c>
      <c r="T19">
        <v>138.44565720888465</v>
      </c>
      <c r="U19">
        <f t="shared" si="5"/>
        <v>-138.44565720888465</v>
      </c>
    </row>
    <row r="20" spans="3:21">
      <c r="C20">
        <v>34300000</v>
      </c>
      <c r="J20">
        <v>10313.799999999999</v>
      </c>
      <c r="K20">
        <v>810.62981687080821</v>
      </c>
      <c r="L20">
        <f t="shared" si="2"/>
        <v>-810.62981687080821</v>
      </c>
      <c r="M20">
        <v>9633.7999999999993</v>
      </c>
      <c r="N20">
        <v>1003.1959928149633</v>
      </c>
      <c r="O20">
        <f t="shared" si="3"/>
        <v>-1003.1959928149633</v>
      </c>
      <c r="P20">
        <v>5397</v>
      </c>
      <c r="Q20">
        <v>98.119824704286955</v>
      </c>
      <c r="R20">
        <f t="shared" si="4"/>
        <v>-98.119824704286955</v>
      </c>
      <c r="S20" s="3">
        <v>4618.2</v>
      </c>
      <c r="T20">
        <v>223.61730702251111</v>
      </c>
      <c r="U20">
        <f t="shared" si="5"/>
        <v>-223.61730702251111</v>
      </c>
    </row>
    <row r="21" spans="3:21">
      <c r="C21">
        <v>51200000</v>
      </c>
      <c r="J21">
        <v>15906.8</v>
      </c>
      <c r="K21">
        <v>161.87865825982126</v>
      </c>
      <c r="L21">
        <f t="shared" si="2"/>
        <v>-161.87865825982126</v>
      </c>
      <c r="M21">
        <v>12422.8</v>
      </c>
      <c r="N21">
        <v>355.09674738020345</v>
      </c>
      <c r="O21">
        <f t="shared" si="3"/>
        <v>-355.09674738020345</v>
      </c>
      <c r="P21">
        <v>8099.8</v>
      </c>
      <c r="Q21">
        <v>112.61971408239323</v>
      </c>
      <c r="R21">
        <f t="shared" si="4"/>
        <v>-112.61971408239323</v>
      </c>
      <c r="S21" s="3">
        <v>6873.4</v>
      </c>
      <c r="T21">
        <v>433.56233692515309</v>
      </c>
      <c r="U21">
        <f t="shared" si="5"/>
        <v>-433.56233692515309</v>
      </c>
    </row>
    <row r="22" spans="3:21">
      <c r="C22">
        <v>72900000</v>
      </c>
      <c r="J22">
        <v>25194</v>
      </c>
      <c r="K22">
        <v>591.65953047339644</v>
      </c>
      <c r="L22">
        <f t="shared" si="2"/>
        <v>-591.65953047339644</v>
      </c>
      <c r="M22">
        <v>17760.8</v>
      </c>
      <c r="N22">
        <v>260.0263448191356</v>
      </c>
      <c r="O22">
        <f t="shared" si="3"/>
        <v>-260.0263448191356</v>
      </c>
      <c r="P22">
        <v>11771.4</v>
      </c>
      <c r="Q22">
        <v>235.85864410701592</v>
      </c>
      <c r="R22">
        <f t="shared" si="4"/>
        <v>-235.85864410701592</v>
      </c>
      <c r="S22" s="3">
        <v>9654.4</v>
      </c>
      <c r="T22">
        <v>407.0710011779272</v>
      </c>
      <c r="U22">
        <f t="shared" si="5"/>
        <v>-407.0710011779272</v>
      </c>
    </row>
    <row r="23" spans="3:21">
      <c r="C23">
        <v>100000000</v>
      </c>
      <c r="J23">
        <v>36076.800000000003</v>
      </c>
      <c r="K23">
        <v>1323.922278685573</v>
      </c>
      <c r="L23">
        <f t="shared" si="2"/>
        <v>-1323.922278685573</v>
      </c>
      <c r="M23">
        <v>24970.799999999999</v>
      </c>
      <c r="N23">
        <v>334.91297377079917</v>
      </c>
      <c r="O23">
        <f t="shared" si="3"/>
        <v>-334.91297377079917</v>
      </c>
      <c r="P23">
        <v>16266.2</v>
      </c>
      <c r="Q23">
        <v>142.32603416100653</v>
      </c>
      <c r="R23">
        <f t="shared" si="4"/>
        <v>-142.32603416100653</v>
      </c>
      <c r="S23" s="3">
        <v>13063.8</v>
      </c>
      <c r="T23">
        <v>300.05699458602862</v>
      </c>
      <c r="U23">
        <f t="shared" si="5"/>
        <v>-300.05699458602862</v>
      </c>
    </row>
  </sheetData>
  <mergeCells count="6">
    <mergeCell ref="S4:T4"/>
    <mergeCell ref="P4:Q4"/>
    <mergeCell ref="J4:K4"/>
    <mergeCell ref="M4:N4"/>
    <mergeCell ref="D4:E4"/>
    <mergeCell ref="G4:H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n2</vt:lpstr>
      <vt:lpstr>nlogn</vt:lpstr>
      <vt:lpstr>dn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2020-05-17T15:53:05Z</dcterms:created>
  <dcterms:modified xsi:type="dcterms:W3CDTF">2020-05-17T21:00:39Z</dcterms:modified>
</cp:coreProperties>
</file>