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8.xml" ContentType="application/vnd.ms-office.chartstyle+xml"/>
  <Override PartName="/xl/charts/colors8.xml" ContentType="application/vnd.ms-office.chartcolorstyle+xml"/>
  <Override PartName="/xl/charts/chart12.xml" ContentType="application/vnd.openxmlformats-officedocument.drawingml.chart+xml"/>
  <Override PartName="/xl/charts/style9.xml" ContentType="application/vnd.ms-office.chartstyle+xml"/>
  <Override PartName="/xl/charts/colors9.xml" ContentType="application/vnd.ms-office.chartcolorstyle+xml"/>
  <Override PartName="/xl/charts/chart13.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F:\Data Science\Corn Production - Fertilizer Project - USA\"/>
    </mc:Choice>
  </mc:AlternateContent>
  <bookViews>
    <workbookView xWindow="0" yWindow="0" windowWidth="23040" windowHeight="8784"/>
  </bookViews>
  <sheets>
    <sheet name="Introductory Information" sheetId="5" r:id="rId1"/>
    <sheet name="Raw Corn Data" sheetId="1" r:id="rId2"/>
    <sheet name="Corn Data - Tranformed data" sheetId="12" r:id="rId3"/>
    <sheet name="Corn Use Case Solutions" sheetId="2" r:id="rId4"/>
    <sheet name="Raw Nitrogen Data" sheetId="3" r:id="rId5"/>
    <sheet name="Nitrogen - Transformed Data" sheetId="14" r:id="rId6"/>
    <sheet name="Corn-Nitrogen Transformed Data" sheetId="15" r:id="rId7"/>
    <sheet name="Nitrogen Use Case Solutions" sheetId="4" r:id="rId8"/>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17" i="4" l="1"/>
  <c r="W17" i="4"/>
  <c r="V17" i="4"/>
  <c r="S46" i="15" l="1"/>
  <c r="T46" i="15"/>
  <c r="R13" i="15"/>
  <c r="R46" i="15" s="1"/>
  <c r="Q46" i="15"/>
  <c r="P46" i="15"/>
  <c r="O46" i="15"/>
  <c r="O13" i="15" l="1"/>
  <c r="G4" i="12"/>
  <c r="T14" i="15"/>
  <c r="T15" i="15"/>
  <c r="T16" i="15"/>
  <c r="T17" i="15"/>
  <c r="T18" i="15"/>
  <c r="T19" i="15"/>
  <c r="T20" i="15"/>
  <c r="T21" i="15"/>
  <c r="T22" i="15"/>
  <c r="T23" i="15"/>
  <c r="T24" i="15"/>
  <c r="T25" i="15"/>
  <c r="T26" i="15"/>
  <c r="T13" i="15"/>
  <c r="S14" i="15"/>
  <c r="S15" i="15"/>
  <c r="S16" i="15"/>
  <c r="S17" i="15"/>
  <c r="S18" i="15"/>
  <c r="S19" i="15"/>
  <c r="S20" i="15"/>
  <c r="S21" i="15"/>
  <c r="S22" i="15"/>
  <c r="S23" i="15"/>
  <c r="S24" i="15"/>
  <c r="S25" i="15"/>
  <c r="S26" i="15"/>
  <c r="S13" i="15"/>
  <c r="R14" i="15"/>
  <c r="R15" i="15"/>
  <c r="R16" i="15"/>
  <c r="R17" i="15"/>
  <c r="R18" i="15"/>
  <c r="R19" i="15"/>
  <c r="R20" i="15"/>
  <c r="R21" i="15"/>
  <c r="R22" i="15"/>
  <c r="R23" i="15"/>
  <c r="R24" i="15"/>
  <c r="R25" i="15"/>
  <c r="R26" i="15"/>
  <c r="Q14" i="15"/>
  <c r="Q15" i="15"/>
  <c r="Q16" i="15"/>
  <c r="Q17" i="15"/>
  <c r="Q18" i="15"/>
  <c r="Q19" i="15"/>
  <c r="Q20" i="15"/>
  <c r="Q21" i="15"/>
  <c r="Q22" i="15"/>
  <c r="Q23" i="15"/>
  <c r="Q24" i="15"/>
  <c r="Q25" i="15"/>
  <c r="Q26" i="15"/>
  <c r="Q13" i="15"/>
  <c r="P14" i="15"/>
  <c r="P15" i="15"/>
  <c r="P16" i="15"/>
  <c r="P17" i="15"/>
  <c r="P18" i="15"/>
  <c r="P19" i="15"/>
  <c r="P20" i="15"/>
  <c r="P21" i="15"/>
  <c r="P22" i="15"/>
  <c r="P23" i="15"/>
  <c r="P24" i="15"/>
  <c r="P25" i="15"/>
  <c r="P26" i="15"/>
  <c r="P13" i="15"/>
  <c r="O14" i="15"/>
  <c r="O15" i="15"/>
  <c r="O16" i="15"/>
  <c r="O17" i="15"/>
  <c r="O18" i="15"/>
  <c r="O19" i="15"/>
  <c r="O20" i="15"/>
  <c r="O21" i="15"/>
  <c r="O22" i="15"/>
  <c r="O23" i="15"/>
  <c r="O24" i="15"/>
  <c r="O25" i="15"/>
  <c r="O26" i="15"/>
  <c r="F32" i="15"/>
  <c r="F4" i="15"/>
  <c r="F47"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3" i="15"/>
  <c r="F34" i="15"/>
  <c r="F35" i="15"/>
  <c r="F36" i="15"/>
  <c r="F37" i="15"/>
  <c r="F38" i="15"/>
  <c r="F39" i="15"/>
  <c r="F40" i="15"/>
  <c r="F41" i="15"/>
  <c r="F42" i="15"/>
  <c r="F43" i="15"/>
  <c r="F44" i="15"/>
  <c r="F45" i="15"/>
  <c r="F3" i="15"/>
  <c r="G3" i="15"/>
  <c r="D47" i="15"/>
  <c r="C47" i="15"/>
  <c r="B47" i="15"/>
  <c r="H45" i="15"/>
  <c r="G45" i="15"/>
  <c r="E45" i="15"/>
  <c r="H44" i="15"/>
  <c r="G44" i="15"/>
  <c r="E44" i="15"/>
  <c r="H43" i="15"/>
  <c r="G43" i="15"/>
  <c r="E43" i="15"/>
  <c r="H42" i="15"/>
  <c r="G42" i="15"/>
  <c r="E42" i="15"/>
  <c r="H41" i="15"/>
  <c r="G41" i="15"/>
  <c r="E41" i="15"/>
  <c r="H40" i="15"/>
  <c r="G40" i="15"/>
  <c r="E40" i="15"/>
  <c r="H39" i="15"/>
  <c r="G39" i="15"/>
  <c r="E39" i="15"/>
  <c r="H38" i="15"/>
  <c r="G38" i="15"/>
  <c r="E38" i="15"/>
  <c r="H37" i="15"/>
  <c r="G37" i="15"/>
  <c r="E37" i="15"/>
  <c r="H36" i="15"/>
  <c r="G36" i="15"/>
  <c r="E36" i="15"/>
  <c r="H35" i="15"/>
  <c r="G35" i="15"/>
  <c r="E35" i="15"/>
  <c r="H34" i="15"/>
  <c r="G34" i="15"/>
  <c r="E34" i="15"/>
  <c r="H33" i="15"/>
  <c r="G33" i="15"/>
  <c r="E33" i="15"/>
  <c r="H32" i="15"/>
  <c r="G32" i="15"/>
  <c r="E32" i="15"/>
  <c r="H31" i="15"/>
  <c r="G31" i="15"/>
  <c r="E31" i="15"/>
  <c r="H30" i="15"/>
  <c r="G30" i="15"/>
  <c r="E30" i="15"/>
  <c r="H29" i="15"/>
  <c r="G29" i="15"/>
  <c r="E29" i="15"/>
  <c r="H28" i="15"/>
  <c r="G28" i="15"/>
  <c r="E28" i="15"/>
  <c r="H27" i="15"/>
  <c r="G27" i="15"/>
  <c r="E27" i="15"/>
  <c r="H26" i="15"/>
  <c r="G26" i="15"/>
  <c r="E26" i="15"/>
  <c r="H25" i="15"/>
  <c r="G25" i="15"/>
  <c r="E25" i="15"/>
  <c r="H24" i="15"/>
  <c r="G24" i="15"/>
  <c r="E24" i="15"/>
  <c r="H23" i="15"/>
  <c r="G23" i="15"/>
  <c r="E23" i="15"/>
  <c r="H22" i="15"/>
  <c r="G22" i="15"/>
  <c r="E22" i="15"/>
  <c r="H21" i="15"/>
  <c r="G21" i="15"/>
  <c r="E21" i="15"/>
  <c r="H20" i="15"/>
  <c r="G20" i="15"/>
  <c r="E20" i="15"/>
  <c r="H19" i="15"/>
  <c r="G19" i="15"/>
  <c r="E19" i="15"/>
  <c r="H18" i="15"/>
  <c r="G18" i="15"/>
  <c r="E18" i="15"/>
  <c r="H17" i="15"/>
  <c r="G17" i="15"/>
  <c r="E17" i="15"/>
  <c r="H16" i="15"/>
  <c r="G16" i="15"/>
  <c r="E16" i="15"/>
  <c r="H15" i="15"/>
  <c r="G15" i="15"/>
  <c r="E15" i="15"/>
  <c r="H14" i="15"/>
  <c r="G14" i="15"/>
  <c r="E14" i="15"/>
  <c r="H13" i="15"/>
  <c r="G13" i="15"/>
  <c r="E13" i="15"/>
  <c r="H12" i="15"/>
  <c r="G12" i="15"/>
  <c r="E12" i="15"/>
  <c r="H11" i="15"/>
  <c r="G11" i="15"/>
  <c r="E11" i="15"/>
  <c r="H10" i="15"/>
  <c r="G10" i="15"/>
  <c r="E10" i="15"/>
  <c r="H9" i="15"/>
  <c r="G9" i="15"/>
  <c r="E9" i="15"/>
  <c r="H8" i="15"/>
  <c r="G8" i="15"/>
  <c r="E8" i="15"/>
  <c r="H7" i="15"/>
  <c r="G7" i="15"/>
  <c r="E7" i="15"/>
  <c r="H6" i="15"/>
  <c r="G6" i="15"/>
  <c r="E6" i="15"/>
  <c r="H5" i="15"/>
  <c r="G5" i="15"/>
  <c r="E5" i="15"/>
  <c r="H4" i="15"/>
  <c r="G4" i="15"/>
  <c r="E4" i="15"/>
  <c r="H3" i="15"/>
  <c r="E3" i="15"/>
  <c r="G47" i="15" l="1"/>
  <c r="E46" i="15"/>
  <c r="H47" i="15"/>
  <c r="E47" i="15"/>
  <c r="G17" i="14"/>
  <c r="F17" i="14"/>
  <c r="D17" i="14"/>
  <c r="C17" i="14"/>
  <c r="B17" i="14"/>
  <c r="B46" i="12"/>
  <c r="C46" i="12"/>
  <c r="D46" i="12"/>
  <c r="E46" i="12"/>
  <c r="E35" i="12"/>
  <c r="G46" i="12"/>
  <c r="F46" i="12"/>
  <c r="E2" i="12"/>
  <c r="G3" i="12"/>
  <c r="G5" i="12"/>
  <c r="G6" i="12"/>
  <c r="G7" i="12"/>
  <c r="G8" i="12"/>
  <c r="G9" i="12"/>
  <c r="G10" i="12"/>
  <c r="G11" i="12"/>
  <c r="G12" i="12"/>
  <c r="G13" i="12"/>
  <c r="G14" i="12"/>
  <c r="G15" i="12"/>
  <c r="G16" i="12"/>
  <c r="G17" i="12"/>
  <c r="G18" i="12"/>
  <c r="G19" i="12"/>
  <c r="G20" i="12"/>
  <c r="G21" i="12"/>
  <c r="G22" i="12"/>
  <c r="G23" i="12"/>
  <c r="G24" i="12"/>
  <c r="G25" i="12"/>
  <c r="G26" i="12"/>
  <c r="G27" i="12"/>
  <c r="G28" i="12"/>
  <c r="G29" i="12"/>
  <c r="G30" i="12"/>
  <c r="G31" i="12"/>
  <c r="G32" i="12"/>
  <c r="G33" i="12"/>
  <c r="G34" i="12"/>
  <c r="G35" i="12"/>
  <c r="G36" i="12"/>
  <c r="G37" i="12"/>
  <c r="G38" i="12"/>
  <c r="G39" i="12"/>
  <c r="G40" i="12"/>
  <c r="G41" i="12"/>
  <c r="G42" i="12"/>
  <c r="G43" i="12"/>
  <c r="G44" i="12"/>
  <c r="G2" i="12"/>
  <c r="F2" i="12"/>
  <c r="E3" i="12"/>
  <c r="F3" i="12"/>
  <c r="E4" i="12"/>
  <c r="F4" i="12"/>
  <c r="E5" i="12"/>
  <c r="F5" i="12"/>
  <c r="E6" i="12"/>
  <c r="F6" i="12"/>
  <c r="E7" i="12"/>
  <c r="F7" i="12"/>
  <c r="E8" i="12"/>
  <c r="F8" i="12"/>
  <c r="E9" i="12"/>
  <c r="F9" i="12"/>
  <c r="E10" i="12"/>
  <c r="F10" i="12"/>
  <c r="E11" i="12"/>
  <c r="F11" i="12"/>
  <c r="E12" i="12"/>
  <c r="F12" i="12"/>
  <c r="E13" i="12"/>
  <c r="F13" i="12"/>
  <c r="E14" i="12"/>
  <c r="F14" i="12"/>
  <c r="E15" i="12"/>
  <c r="F15" i="12"/>
  <c r="E16" i="12"/>
  <c r="F16" i="12"/>
  <c r="E17" i="12"/>
  <c r="F17" i="12"/>
  <c r="E18" i="12"/>
  <c r="F18" i="12"/>
  <c r="E19" i="12"/>
  <c r="F19" i="12"/>
  <c r="E20" i="12"/>
  <c r="F20" i="12"/>
  <c r="E21" i="12"/>
  <c r="F21" i="12"/>
  <c r="E22" i="12"/>
  <c r="F22" i="12"/>
  <c r="E23" i="12"/>
  <c r="F23" i="12"/>
  <c r="E24" i="12"/>
  <c r="F24" i="12"/>
  <c r="E25" i="12"/>
  <c r="F25" i="12"/>
  <c r="E26" i="12"/>
  <c r="F26" i="12"/>
  <c r="E27" i="12"/>
  <c r="F27" i="12"/>
  <c r="E28" i="12"/>
  <c r="F28" i="12"/>
  <c r="E29" i="12"/>
  <c r="F29" i="12"/>
  <c r="E30" i="12"/>
  <c r="F30" i="12"/>
  <c r="E31" i="12"/>
  <c r="F31" i="12"/>
  <c r="E32" i="12"/>
  <c r="F32" i="12"/>
  <c r="E33" i="12"/>
  <c r="F33" i="12"/>
  <c r="E34" i="12"/>
  <c r="F34" i="12"/>
  <c r="F35" i="12"/>
  <c r="E36" i="12"/>
  <c r="F36" i="12"/>
  <c r="E37" i="12"/>
  <c r="F37" i="12"/>
  <c r="E38" i="12"/>
  <c r="F38" i="12"/>
  <c r="E39" i="12"/>
  <c r="F39" i="12"/>
  <c r="E40" i="12"/>
  <c r="F40" i="12"/>
  <c r="E41" i="12"/>
  <c r="F41" i="12"/>
  <c r="E42" i="12"/>
  <c r="F42" i="12"/>
  <c r="E43" i="12"/>
  <c r="F43" i="12"/>
  <c r="E44" i="12"/>
  <c r="F44" i="12"/>
  <c r="E17" i="14" l="1"/>
  <c r="E45" i="12"/>
</calcChain>
</file>

<file path=xl/sharedStrings.xml><?xml version="1.0" encoding="utf-8"?>
<sst xmlns="http://schemas.openxmlformats.org/spreadsheetml/2006/main" count="1127" uniqueCount="81">
  <si>
    <t>Year</t>
  </si>
  <si>
    <t>Geo Level</t>
  </si>
  <si>
    <t>State</t>
  </si>
  <si>
    <t>Region</t>
  </si>
  <si>
    <t>Commodity</t>
  </si>
  <si>
    <t>Data Item</t>
  </si>
  <si>
    <t>Domain</t>
  </si>
  <si>
    <t>Domain Category</t>
  </si>
  <si>
    <t>Value</t>
  </si>
  <si>
    <t>NATIONAL</t>
  </si>
  <si>
    <t>US TOTAL</t>
  </si>
  <si>
    <t>CORN</t>
  </si>
  <si>
    <t>CORN - ACRES PLANTED</t>
  </si>
  <si>
    <t>CORN, GRAIN - ACRES HARVESTED</t>
  </si>
  <si>
    <t>CORN, GRAIN - PRODUCTION, MEASURED IN BU</t>
  </si>
  <si>
    <t xml:space="preserve">3. Reviewing the data, are there any years you would anticipate lower nitrogen demand in the US? What other datapoints would be helpful in confirming your assumptions. </t>
  </si>
  <si>
    <t>REGION : MULTI-STATE</t>
  </si>
  <si>
    <t>PROGRAM STATES</t>
  </si>
  <si>
    <t>CORN - APPLICATIONS, MEASURED IN LB / ACRE / YEAR, AVG</t>
  </si>
  <si>
    <t>FERTILIZER</t>
  </si>
  <si>
    <t>FERTILIZER: (NITROGEN)</t>
  </si>
  <si>
    <t>FERTILIZER: (PHOSPHATE)</t>
  </si>
  <si>
    <t>FERTILIZER: (POTASH)</t>
  </si>
  <si>
    <t>CORN - TREATED, MEASURED IN PCT OF AREA PLANTED, AVG</t>
  </si>
  <si>
    <t>2. What can this data tell us about production between 1980 - 2022. Feel free to utilize any charts, pivot tables, etc.</t>
  </si>
  <si>
    <t>1. Describe any key trends in planted and harvested acres between 1980 - 2022. Feel free to utilize any charts, pivot tables, etc.</t>
  </si>
  <si>
    <t>2. Based on both datasets, what can be said about nitrogen use related to production over time. Feel free to utilize any charts, pivot tables, etc.</t>
  </si>
  <si>
    <t>3. "Fertilizer prices just go up whenever corn prices go up because you know we can pay more for it" is a common phrase we heard from growers. Imagine you need to respond to this comment in a few sentences. Share with this grower why there might be this correlation rooted in economics.</t>
  </si>
  <si>
    <t>1. Utilizing the provided data, estimate the total amount of N, P, and K (Nitrogen (N), Phosphorus (P), and Potassium (K)) applied on corn in the years of 1990-2003. Feel free to provide your results in a table.</t>
  </si>
  <si>
    <t>•Corn acres (planted) and production (yield) are important datapoints to monitor. Data provided from 1980-2022 from USDA.</t>
  </si>
  <si>
    <t>•Nitrogen, Phosphate, and Potash application rates and acres treated are a common survey datapoint for USDA are used to estimate demand/consumption. Data provided from 1990-2003 from USDA.</t>
  </si>
  <si>
    <t xml:space="preserve">•Of the fertilizer consumed in the United States, corn accounts for nearly 50% of nutrient use (N, P, K) (Nitrogen (N), Phosphorus (P), and Potassium (K)). </t>
  </si>
  <si>
    <t>•Use the information in this excel file: Data Scientist 3: Excel Analysis to answer the questions in the “Corn Questions” and “Nitrogen Questions” tabs.</t>
  </si>
  <si>
    <t>Grand Total</t>
  </si>
  <si>
    <t>CORN - PLANTED VS HARVESTED DIFFERENCE</t>
  </si>
  <si>
    <t>CORN -  HARVESTED VS PLANTED %</t>
  </si>
  <si>
    <t>CORN, GRAIN - PRODUCTION, MEASURED IN BU (BUSHELS) PER HARVESTED ACRE</t>
  </si>
  <si>
    <t>YEAR</t>
  </si>
  <si>
    <t>Average</t>
  </si>
  <si>
    <t>AVG</t>
  </si>
  <si>
    <t>CORN - TREATED, MEASURED IN PCT (%) OF AREA PLANTED, AVG</t>
  </si>
  <si>
    <t xml:space="preserve">ACRES OF PLANT TREATED </t>
  </si>
  <si>
    <t>CORN -  HARVESTED VS PLANTED % (DECIMAL)</t>
  </si>
  <si>
    <t>CORN -TOTAL APPLICATIONS ON PLANTED ACRES, MEASURED IN LB / YEAR CONSIDERING PERCENTAGE OF PLANTED PCT TREATED, AVG</t>
  </si>
  <si>
    <t>The highest planted year is 2012 being 97 million acres with harvested acres being 87 million acres.</t>
  </si>
  <si>
    <t>The lowest planted year is 1983 being 60 million acres with harvested acres being 51 million acres.</t>
  </si>
  <si>
    <t>There has been steep downfall during 1983, with a difference of 20 million acres in both In plantation and harvesting as compared to previous year 1982.</t>
  </si>
  <si>
    <t>There is gradual down slope that occurs for every 4-5 year on average after a sudden increase in plantation and harvesting with total consecutive difference of 5-6 million acres in both plantation and harvesting.</t>
  </si>
  <si>
    <t>The highest harvested percentage is during 2007 which accounts for 92.5% of plantation being harvested.</t>
  </si>
  <si>
    <t>There is strong positive correlation between planted acres and harvested acres.</t>
  </si>
  <si>
    <t>The least harvested percentage is during 1983 which accounts for 85.5% of plantation being harvested.</t>
  </si>
  <si>
    <t>On an average 7.8 million acres of planted crop have been unharvested every year for an overall period from 1980-2022</t>
  </si>
  <si>
    <t>On an average 74.3 million acres of planted crop are harvested every year for an overall period from 1980-2022</t>
  </si>
  <si>
    <t>The highest unharvested acres of plantation has been during 1983 which accounts for 11.1 million acres of plantation being unharvested.</t>
  </si>
  <si>
    <t>On an average 90.3% of the crop planted land in acres are harvested every year for an overall period from 1980-2022</t>
  </si>
  <si>
    <t>From 1980 to 2022 the production has consecutively increased from 6.6 billion Bushels to 14.5 billion Bushels on average</t>
  </si>
  <si>
    <t>The least production is recorded during 1983 consisting of 4.2 billion Bushels.</t>
  </si>
  <si>
    <t>The highest production is recorded during 2016 and 2021 consisting of 15.1 billion Bushels each year.</t>
  </si>
  <si>
    <t>There is steep down fall of 4 billion Bushels produced in the year 1983 from 8.2 billion Bushels produced previous year 1982 to 4.2 billion Bushels produced in 1982</t>
  </si>
  <si>
    <t>On an average, the production increases and decreases by 3-4 billion Bushels consecutively in 3-4 year cycle and drastically increases over time</t>
  </si>
  <si>
    <t>High variance in production can be observed in  1992 - 9.5 billion Bushel to 6.3 billion Bushel in 1993, increased to 10.1 billion Bushel in 1994 again dropping to 7.4 billion Bushel in 1995.</t>
  </si>
  <si>
    <t>From 1980 to 2022 the nitrogen usage has been increasing as the plantation area is increasing.</t>
  </si>
  <si>
    <t>There is a strong correlation between plantation area and nitrogen usage which helps in determining the demand.</t>
  </si>
  <si>
    <t>By observing Nitrogen Usage vs Acres planted chart, it is safe to assume that there is increase and decrease in usage during 1992, 1994 and 1993, 1995 respectively</t>
  </si>
  <si>
    <t>we can observe huge increase in demand from 1995 to 1996 from 9.1 Billion pounds to 10.25 Billion pounds and following a increase further consecutively.</t>
  </si>
  <si>
    <t>we can observe in the consecutive years between 1996-2000 there is increase in nitrogen usage.</t>
  </si>
  <si>
    <t>As Plantation and Nitrogen usage have a strong positive correlation, we can asume  there is increase in usage by 8-10% in period of every 5 years.</t>
  </si>
  <si>
    <t>The total amount of fertilizers applied on corn from 1990-2003 is as follows:</t>
  </si>
  <si>
    <t>* Phosphorous - 75,56,17,95,648.6382   (75.56 Billion pounds)</t>
  </si>
  <si>
    <t>* Nitrogen - 1,38,26,89,98,239.6   (138.27 Billion pounds)</t>
  </si>
  <si>
    <t>* Potassium - 1,26,39,82,06,733.603    (126.39 Billion pounds)</t>
  </si>
  <si>
    <t>Total</t>
  </si>
  <si>
    <t>Nitrogen usage (lb) for total plantation</t>
  </si>
  <si>
    <t>Phosphorous usage (lb) for total plantation</t>
  </si>
  <si>
    <t>Potassium usage (lb) for total plantation</t>
  </si>
  <si>
    <t>the nitrogen usage has increased from 9.2 Billion pounds to 10.3 Billion pounds for the overall period from 1990-2003, which account for 10% growth overall, this correlates to increase in production from 7.9 Billion bushels to 10.1 Billion Bushels for the same period.</t>
  </si>
  <si>
    <t>There is a positive correlation between production and nitrogen usage. Increase in plantation, harvesting and production all  positively correlates to Nitrogen usage.</t>
  </si>
  <si>
    <t>There is increase in efficiency that can be observed as compared to 9.2 Billion pounds of Nitrogen being used to produce 7.9 Billion Bushels of corn in 1990 compared with 10.1 Billion pounds of Nitrogen being used to produce 10.3 Billion Bushels of corn in 2003.</t>
  </si>
  <si>
    <t>The highest consumption of nitrogen was in the year 2000 with 10.6 Billion pounds of nitrogen used, producing 9.9 Billion Bushels of corn.</t>
  </si>
  <si>
    <t>The least amount of consumption of nitrogen was in the year 1995 with 9 Billion pounds of nitrogen used, producing 7.4 Billion Bushels of corn.</t>
  </si>
  <si>
    <t>The observed correlation between fertilizer prices and corn prices can be attributed to the economic dynamics in corn cultivation. The data analysis reveals a consistent positive correlation between planted acres, harvested acres, and corn production. This indicates a sustained demand for fertilizers, particularly nitrogen, which is crucial for corn cultivation.
As corn prices increase, growers may be more inclined to invest in fertilizers to optimize yields and take advantage of market opportunities. The strong positive correlation between nitrogen usage, plantation area, and corn production supports the idea that growers are willing to pay more for fertilizers when corn prices rise, anticipating higher returns.
The efficiency gains over the years, as evidenced by increased corn production relative to nitrogen usage, suggest advancements in agricultural practices. This efficiency could contribute to growers' confidence in paying higher prices for fertilizers during periods of increased corn prices.
In summary, the observed correlation is rooted in the economic interplay between corn prices, plantation dynamics, and fertilizer demand. Growers may see increased corn prices as an opportunity to invest in fertilizers to enhance productivity and capitalize on market conditions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</si>
</sst>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4" tint="0.79998168889431442"/>
        <bgColor theme="4" tint="0.79998168889431442"/>
      </patternFill>
    </fill>
    <fill>
      <patternFill patternType="solid">
        <fgColor theme="4"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1">
    <xf numFmtId="0" fontId="0" fillId="0" borderId="0" xfId="0"/>
    <xf numFmtId="3" fontId="0" fillId="0" borderId="0" xfId="0" applyNumberFormat="1"/>
    <xf numFmtId="0" fontId="18" fillId="33" borderId="0" xfId="0" applyFont="1" applyFill="1" applyAlignment="1">
      <alignment horizontal="left" vertical="top" wrapText="1"/>
    </xf>
    <xf numFmtId="0" fontId="0" fillId="0" borderId="0" xfId="0" applyNumberFormat="1"/>
    <xf numFmtId="0" fontId="16" fillId="34" borderId="10" xfId="0" applyFont="1" applyFill="1" applyBorder="1"/>
    <xf numFmtId="0" fontId="0" fillId="0" borderId="0" xfId="0" applyAlignment="1">
      <alignment horizontal="left"/>
    </xf>
    <xf numFmtId="0" fontId="16" fillId="34" borderId="11" xfId="0" applyFont="1" applyFill="1" applyBorder="1" applyAlignment="1">
      <alignment horizontal="left"/>
    </xf>
    <xf numFmtId="0" fontId="16" fillId="34" borderId="0" xfId="0" applyFont="1" applyFill="1"/>
    <xf numFmtId="3" fontId="16" fillId="34" borderId="10" xfId="0" applyNumberFormat="1" applyFont="1" applyFill="1" applyBorder="1"/>
    <xf numFmtId="3" fontId="16" fillId="34" borderId="11" xfId="0" applyNumberFormat="1" applyFont="1" applyFill="1" applyBorder="1"/>
    <xf numFmtId="2" fontId="16" fillId="34" borderId="10" xfId="0" applyNumberFormat="1" applyFont="1" applyFill="1" applyBorder="1"/>
    <xf numFmtId="2" fontId="0" fillId="0" borderId="0" xfId="0" applyNumberFormat="1"/>
    <xf numFmtId="9" fontId="0" fillId="0" borderId="0" xfId="0" applyNumberFormat="1"/>
    <xf numFmtId="10" fontId="16" fillId="34" borderId="11" xfId="0" applyNumberFormat="1" applyFont="1" applyFill="1" applyBorder="1" applyAlignment="1">
      <alignment horizontal="right"/>
    </xf>
    <xf numFmtId="2" fontId="16" fillId="34" borderId="11" xfId="0" applyNumberFormat="1" applyFont="1" applyFill="1" applyBorder="1" applyAlignment="1">
      <alignment horizontal="right"/>
    </xf>
    <xf numFmtId="3" fontId="16" fillId="34" borderId="11" xfId="0" applyNumberFormat="1" applyFont="1" applyFill="1" applyBorder="1" applyAlignment="1">
      <alignment horizontal="right"/>
    </xf>
    <xf numFmtId="164" fontId="0" fillId="0" borderId="0" xfId="0" applyNumberFormat="1"/>
    <xf numFmtId="2" fontId="16" fillId="34" borderId="11" xfId="0" applyNumberFormat="1" applyFont="1" applyFill="1" applyBorder="1" applyAlignment="1">
      <alignment horizontal="left"/>
    </xf>
    <xf numFmtId="0" fontId="16" fillId="34" borderId="0" xfId="0" applyFont="1" applyFill="1" applyBorder="1"/>
    <xf numFmtId="0" fontId="16" fillId="34" borderId="12" xfId="0" applyFont="1" applyFill="1" applyBorder="1"/>
    <xf numFmtId="0" fontId="18" fillId="33" borderId="0" xfId="0" applyFont="1" applyFill="1" applyAlignment="1">
      <alignment vertical="top" wrapText="1"/>
    </xf>
    <xf numFmtId="0" fontId="18" fillId="33" borderId="0" xfId="0" applyFont="1" applyFill="1" applyAlignment="1">
      <alignment horizontal="left" vertical="top" wrapText="1"/>
    </xf>
    <xf numFmtId="3" fontId="0" fillId="0" borderId="12" xfId="0" applyNumberFormat="1" applyBorder="1" applyAlignment="1">
      <alignment horizontal="right"/>
    </xf>
    <xf numFmtId="3" fontId="16" fillId="35" borderId="12" xfId="0" applyNumberFormat="1" applyFont="1" applyFill="1" applyBorder="1" applyAlignment="1">
      <alignment horizontal="right"/>
    </xf>
    <xf numFmtId="1" fontId="16" fillId="35" borderId="12" xfId="0" applyNumberFormat="1" applyFont="1" applyFill="1" applyBorder="1" applyAlignment="1">
      <alignment horizontal="right"/>
    </xf>
    <xf numFmtId="0" fontId="18" fillId="33" borderId="0" xfId="0" applyFont="1" applyFill="1" applyAlignment="1">
      <alignment horizontal="left" vertical="top" wrapText="1"/>
    </xf>
    <xf numFmtId="0" fontId="0" fillId="0" borderId="0" xfId="0" applyAlignment="1">
      <alignment horizontal="left" vertical="top" wrapText="1"/>
    </xf>
    <xf numFmtId="0" fontId="16" fillId="34" borderId="13" xfId="0" applyFont="1" applyFill="1" applyBorder="1" applyAlignment="1">
      <alignment horizontal="center"/>
    </xf>
    <xf numFmtId="0" fontId="16" fillId="34" borderId="14" xfId="0" applyFont="1" applyFill="1" applyBorder="1" applyAlignment="1">
      <alignment horizontal="center"/>
    </xf>
    <xf numFmtId="0" fontId="16" fillId="34" borderId="10" xfId="0" applyFont="1" applyFill="1" applyBorder="1" applyAlignment="1">
      <alignment horizontal="center"/>
    </xf>
    <xf numFmtId="4" fontId="18" fillId="33" borderId="0" xfId="0" applyNumberFormat="1" applyFont="1" applyFill="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33CC"/>
      <color rgb="FFFFFF00"/>
      <color rgb="FF00759E"/>
      <color rgb="FF0099CC"/>
      <color rgb="FF808080"/>
      <color rgb="FFCC66FF"/>
      <color rgb="FFFF6600"/>
      <color rgb="FF9900FF"/>
      <color rgb="FFA7DBFF"/>
      <color rgb="FF00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Unharvested Plant Acres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38100" cap="rnd">
                <a:solidFill>
                  <a:schemeClr val="accent2"/>
                </a:solidFill>
                <a:prstDash val="sysDot"/>
              </a:ln>
              <a:effectLst/>
            </c:spPr>
            <c:trendlineType val="poly"/>
            <c:order val="3"/>
            <c:dispRSqr val="0"/>
            <c:dispEq val="0"/>
          </c:trendline>
          <c:xVal>
            <c:numRef>
              <c:f>'Corn Data - Tranformed data'!$A$2:$A$44</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xVal>
          <c:yVal>
            <c:numRef>
              <c:f>'Corn Data - Tranformed data'!$E$2:$E$44</c:f>
              <c:numCache>
                <c:formatCode>#,##0</c:formatCode>
                <c:ptCount val="43"/>
                <c:pt idx="0">
                  <c:v>11082000</c:v>
                </c:pt>
                <c:pt idx="1">
                  <c:v>9573000</c:v>
                </c:pt>
                <c:pt idx="2">
                  <c:v>9138000</c:v>
                </c:pt>
                <c:pt idx="3">
                  <c:v>8728000</c:v>
                </c:pt>
                <c:pt idx="4">
                  <c:v>8620000</c:v>
                </c:pt>
                <c:pt idx="5">
                  <c:v>8189000</c:v>
                </c:pt>
                <c:pt idx="6">
                  <c:v>7673000</c:v>
                </c:pt>
                <c:pt idx="7">
                  <c:v>6695000</c:v>
                </c:pt>
                <c:pt idx="8">
                  <c:v>9467000</c:v>
                </c:pt>
                <c:pt idx="9">
                  <c:v>7539000</c:v>
                </c:pt>
                <c:pt idx="10">
                  <c:v>7214000</c:v>
                </c:pt>
                <c:pt idx="11">
                  <c:v>7135000</c:v>
                </c:pt>
                <c:pt idx="12">
                  <c:v>7234000</c:v>
                </c:pt>
                <c:pt idx="13">
                  <c:v>10306000</c:v>
                </c:pt>
                <c:pt idx="14">
                  <c:v>6407000</c:v>
                </c:pt>
                <c:pt idx="15">
                  <c:v>6269000</c:v>
                </c:pt>
                <c:pt idx="16">
                  <c:v>6585000</c:v>
                </c:pt>
                <c:pt idx="17">
                  <c:v>6866000</c:v>
                </c:pt>
                <c:pt idx="18">
                  <c:v>7576000</c:v>
                </c:pt>
                <c:pt idx="19">
                  <c:v>6899000</c:v>
                </c:pt>
                <c:pt idx="20">
                  <c:v>7111000</c:v>
                </c:pt>
                <c:pt idx="21">
                  <c:v>6934000</c:v>
                </c:pt>
                <c:pt idx="22">
                  <c:v>9564000</c:v>
                </c:pt>
                <c:pt idx="23">
                  <c:v>7659000</c:v>
                </c:pt>
                <c:pt idx="24">
                  <c:v>7298000</c:v>
                </c:pt>
                <c:pt idx="25">
                  <c:v>6662000</c:v>
                </c:pt>
                <c:pt idx="26">
                  <c:v>7689000</c:v>
                </c:pt>
                <c:pt idx="27">
                  <c:v>7007000</c:v>
                </c:pt>
                <c:pt idx="28">
                  <c:v>7412000</c:v>
                </c:pt>
                <c:pt idx="29">
                  <c:v>6892000</c:v>
                </c:pt>
                <c:pt idx="30">
                  <c:v>6746000</c:v>
                </c:pt>
                <c:pt idx="31">
                  <c:v>8057000</c:v>
                </c:pt>
                <c:pt idx="32">
                  <c:v>9926000</c:v>
                </c:pt>
                <c:pt idx="33">
                  <c:v>7904000</c:v>
                </c:pt>
                <c:pt idx="34">
                  <c:v>7451000</c:v>
                </c:pt>
                <c:pt idx="35">
                  <c:v>7266000</c:v>
                </c:pt>
                <c:pt idx="36">
                  <c:v>7256000</c:v>
                </c:pt>
                <c:pt idx="37">
                  <c:v>7434000</c:v>
                </c:pt>
                <c:pt idx="38">
                  <c:v>7595000</c:v>
                </c:pt>
                <c:pt idx="39">
                  <c:v>8408000</c:v>
                </c:pt>
                <c:pt idx="40">
                  <c:v>8339000</c:v>
                </c:pt>
                <c:pt idx="41">
                  <c:v>7934000</c:v>
                </c:pt>
                <c:pt idx="42">
                  <c:v>9474000</c:v>
                </c:pt>
              </c:numCache>
            </c:numRef>
          </c:yVal>
          <c:smooth val="0"/>
          <c:extLst>
            <c:ext xmlns:c16="http://schemas.microsoft.com/office/drawing/2014/chart" uri="{C3380CC4-5D6E-409C-BE32-E72D297353CC}">
              <c16:uniqueId val="{00000000-8750-4ECB-A57F-0330DAA6DB4C}"/>
            </c:ext>
          </c:extLst>
        </c:ser>
        <c:dLbls>
          <c:showLegendKey val="0"/>
          <c:showVal val="0"/>
          <c:showCatName val="0"/>
          <c:showSerName val="0"/>
          <c:showPercent val="0"/>
          <c:showBubbleSize val="0"/>
        </c:dLbls>
        <c:axId val="182533376"/>
        <c:axId val="182533792"/>
      </c:scatterChart>
      <c:valAx>
        <c:axId val="182533376"/>
        <c:scaling>
          <c:orientation val="minMax"/>
          <c:max val="2023"/>
          <c:min val="1979"/>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out"/>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3792"/>
        <c:crosses val="autoZero"/>
        <c:crossBetween val="midCat"/>
        <c:majorUnit val="1"/>
      </c:valAx>
      <c:valAx>
        <c:axId val="1825337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out"/>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33376"/>
        <c:crosses val="autoZero"/>
        <c:crossBetween val="midCat"/>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Plantation vs harvested acres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44450" cap="rnd">
                <a:solidFill>
                  <a:schemeClr val="accent2"/>
                </a:solidFill>
                <a:prstDash val="sysDot"/>
              </a:ln>
              <a:effectLst/>
            </c:spPr>
            <c:trendlineType val="poly"/>
            <c:order val="4"/>
            <c:dispRSqr val="0"/>
            <c:dispEq val="0"/>
          </c:trendline>
          <c:xVal>
            <c:numRef>
              <c:f>'Corn Data - Tranformed data'!$A$2:$A$44</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xVal>
          <c:yVal>
            <c:numRef>
              <c:f>'Corn Data - Tranformed data'!$F$2:$F$44</c:f>
              <c:numCache>
                <c:formatCode>0%</c:formatCode>
                <c:ptCount val="43"/>
                <c:pt idx="0">
                  <c:v>0.8681389288816439</c:v>
                </c:pt>
                <c:pt idx="1">
                  <c:v>0.88616716410811325</c:v>
                </c:pt>
                <c:pt idx="2">
                  <c:v>0.88836629732338102</c:v>
                </c:pt>
                <c:pt idx="3">
                  <c:v>0.85503346786918466</c:v>
                </c:pt>
                <c:pt idx="4">
                  <c:v>0.89294186320901181</c:v>
                </c:pt>
                <c:pt idx="5">
                  <c:v>0.90180819683925273</c:v>
                </c:pt>
                <c:pt idx="6">
                  <c:v>0.89980412640376073</c:v>
                </c:pt>
                <c:pt idx="7">
                  <c:v>0.89886706948640482</c:v>
                </c:pt>
                <c:pt idx="8">
                  <c:v>0.86019758701655424</c:v>
                </c:pt>
                <c:pt idx="9">
                  <c:v>0.89575786067863172</c:v>
                </c:pt>
                <c:pt idx="10">
                  <c:v>0.9027317099479546</c:v>
                </c:pt>
                <c:pt idx="11">
                  <c:v>0.90606527377331914</c:v>
                </c:pt>
                <c:pt idx="12">
                  <c:v>0.90878944913063764</c:v>
                </c:pt>
                <c:pt idx="13">
                  <c:v>0.8592826226464042</c:v>
                </c:pt>
                <c:pt idx="14">
                  <c:v>0.91881755172894408</c:v>
                </c:pt>
                <c:pt idx="15">
                  <c:v>0.91229591908112873</c:v>
                </c:pt>
                <c:pt idx="16">
                  <c:v>0.91688649358189556</c:v>
                </c:pt>
                <c:pt idx="17">
                  <c:v>0.91367539635641271</c:v>
                </c:pt>
                <c:pt idx="18">
                  <c:v>0.90549491673423566</c:v>
                </c:pt>
                <c:pt idx="19">
                  <c:v>0.91084950766288475</c:v>
                </c:pt>
                <c:pt idx="20">
                  <c:v>0.91061080313258158</c:v>
                </c:pt>
                <c:pt idx="21">
                  <c:v>0.90840400517819875</c:v>
                </c:pt>
                <c:pt idx="22">
                  <c:v>0.87877405125865082</c:v>
                </c:pt>
                <c:pt idx="23">
                  <c:v>0.90256097095530707</c:v>
                </c:pt>
                <c:pt idx="24">
                  <c:v>0.90982218982070706</c:v>
                </c:pt>
                <c:pt idx="25">
                  <c:v>0.91853654361144055</c:v>
                </c:pt>
                <c:pt idx="26">
                  <c:v>0.90183461641579532</c:v>
                </c:pt>
                <c:pt idx="27">
                  <c:v>0.92508045804954719</c:v>
                </c:pt>
                <c:pt idx="28">
                  <c:v>0.91379591077202205</c:v>
                </c:pt>
                <c:pt idx="29">
                  <c:v>0.92021485957722671</c:v>
                </c:pt>
                <c:pt idx="30">
                  <c:v>0.92350780116110309</c:v>
                </c:pt>
                <c:pt idx="31">
                  <c:v>0.91236294813783503</c:v>
                </c:pt>
                <c:pt idx="32">
                  <c:v>0.8979761745690763</c:v>
                </c:pt>
                <c:pt idx="33">
                  <c:v>0.91711843967912754</c:v>
                </c:pt>
                <c:pt idx="34">
                  <c:v>0.91775665860900468</c:v>
                </c:pt>
                <c:pt idx="35">
                  <c:v>0.91744964155466435</c:v>
                </c:pt>
                <c:pt idx="36">
                  <c:v>0.92281179524275558</c:v>
                </c:pt>
                <c:pt idx="37">
                  <c:v>0.91755298501669125</c:v>
                </c:pt>
                <c:pt idx="38">
                  <c:v>0.91453905098401056</c:v>
                </c:pt>
                <c:pt idx="39">
                  <c:v>0.90631232937768125</c:v>
                </c:pt>
                <c:pt idx="40">
                  <c:v>0.90801085469708331</c:v>
                </c:pt>
                <c:pt idx="41">
                  <c:v>0.91491871488010978</c:v>
                </c:pt>
                <c:pt idx="42">
                  <c:v>0.89305670004176596</c:v>
                </c:pt>
              </c:numCache>
            </c:numRef>
          </c:yVal>
          <c:smooth val="0"/>
          <c:extLst>
            <c:ext xmlns:c16="http://schemas.microsoft.com/office/drawing/2014/chart" uri="{C3380CC4-5D6E-409C-BE32-E72D297353CC}">
              <c16:uniqueId val="{00000000-CD25-480A-B615-0F5527D88A53}"/>
            </c:ext>
          </c:extLst>
        </c:ser>
        <c:dLbls>
          <c:showLegendKey val="0"/>
          <c:showVal val="0"/>
          <c:showCatName val="0"/>
          <c:showSerName val="0"/>
          <c:showPercent val="0"/>
          <c:showBubbleSize val="0"/>
        </c:dLbls>
        <c:axId val="356005488"/>
        <c:axId val="356015056"/>
      </c:scatterChart>
      <c:valAx>
        <c:axId val="356005488"/>
        <c:scaling>
          <c:orientation val="minMax"/>
          <c:max val="2023"/>
          <c:min val="1979"/>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015056"/>
        <c:crosses val="autoZero"/>
        <c:crossBetween val="midCat"/>
        <c:majorUnit val="1"/>
      </c:valAx>
      <c:valAx>
        <c:axId val="356015056"/>
        <c:scaling>
          <c:orientation val="minMax"/>
          <c:max val="1"/>
          <c:min val="0.8"/>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6005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Plantation</a:t>
            </a:r>
            <a:r>
              <a:rPr lang="en-IN" baseline="0"/>
              <a:t> vs harested area  (acres)</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3743641558079572E-2"/>
          <c:y val="8.3161434977578483E-2"/>
          <c:w val="0.90846874782245135"/>
          <c:h val="0.81353500935701428"/>
        </c:manualLayout>
      </c:layout>
      <c:scatterChart>
        <c:scatterStyle val="lineMarker"/>
        <c:varyColors val="0"/>
        <c:ser>
          <c:idx val="0"/>
          <c:order val="0"/>
          <c:tx>
            <c:v>Plantation area</c:v>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31750" cap="rnd">
                <a:solidFill>
                  <a:schemeClr val="accent1"/>
                </a:solidFill>
                <a:prstDash val="sysDot"/>
              </a:ln>
              <a:effectLst/>
            </c:spPr>
            <c:trendlineType val="exp"/>
            <c:dispRSqr val="0"/>
            <c:dispEq val="0"/>
          </c:trendline>
          <c:xVal>
            <c:numRef>
              <c:f>'Corn Data - Tranformed data'!$A$2:$A$44</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xVal>
          <c:yVal>
            <c:numRef>
              <c:f>'Corn Data - Tranformed data'!$B$2:$B$44</c:f>
              <c:numCache>
                <c:formatCode>#,##0</c:formatCode>
                <c:ptCount val="43"/>
                <c:pt idx="0">
                  <c:v>84043000</c:v>
                </c:pt>
                <c:pt idx="1">
                  <c:v>84097000</c:v>
                </c:pt>
                <c:pt idx="2">
                  <c:v>81857000</c:v>
                </c:pt>
                <c:pt idx="3">
                  <c:v>60207000</c:v>
                </c:pt>
                <c:pt idx="4">
                  <c:v>80517000</c:v>
                </c:pt>
                <c:pt idx="5">
                  <c:v>83398000</c:v>
                </c:pt>
                <c:pt idx="6">
                  <c:v>76580000</c:v>
                </c:pt>
                <c:pt idx="7">
                  <c:v>66200000</c:v>
                </c:pt>
                <c:pt idx="8">
                  <c:v>67717000</c:v>
                </c:pt>
                <c:pt idx="9">
                  <c:v>72322000</c:v>
                </c:pt>
                <c:pt idx="10">
                  <c:v>74166000</c:v>
                </c:pt>
                <c:pt idx="11">
                  <c:v>75957000</c:v>
                </c:pt>
                <c:pt idx="12">
                  <c:v>79311000</c:v>
                </c:pt>
                <c:pt idx="13">
                  <c:v>73239000</c:v>
                </c:pt>
                <c:pt idx="14">
                  <c:v>78921000</c:v>
                </c:pt>
                <c:pt idx="15">
                  <c:v>71479000</c:v>
                </c:pt>
                <c:pt idx="16">
                  <c:v>79229000</c:v>
                </c:pt>
                <c:pt idx="17">
                  <c:v>79537000</c:v>
                </c:pt>
                <c:pt idx="18">
                  <c:v>80165000</c:v>
                </c:pt>
                <c:pt idx="19">
                  <c:v>77386000</c:v>
                </c:pt>
                <c:pt idx="20">
                  <c:v>79551000</c:v>
                </c:pt>
                <c:pt idx="21">
                  <c:v>75702000</c:v>
                </c:pt>
                <c:pt idx="22">
                  <c:v>78894000</c:v>
                </c:pt>
                <c:pt idx="23">
                  <c:v>78603000</c:v>
                </c:pt>
                <c:pt idx="24">
                  <c:v>80929000</c:v>
                </c:pt>
                <c:pt idx="25">
                  <c:v>81779000</c:v>
                </c:pt>
                <c:pt idx="26">
                  <c:v>78327000</c:v>
                </c:pt>
                <c:pt idx="27">
                  <c:v>93527000</c:v>
                </c:pt>
                <c:pt idx="28">
                  <c:v>85982000</c:v>
                </c:pt>
                <c:pt idx="29">
                  <c:v>86382000</c:v>
                </c:pt>
                <c:pt idx="30">
                  <c:v>88192000</c:v>
                </c:pt>
                <c:pt idx="31">
                  <c:v>91936000</c:v>
                </c:pt>
                <c:pt idx="32">
                  <c:v>97291000</c:v>
                </c:pt>
                <c:pt idx="33">
                  <c:v>95365000</c:v>
                </c:pt>
                <c:pt idx="34">
                  <c:v>90597000</c:v>
                </c:pt>
                <c:pt idx="35">
                  <c:v>88019000</c:v>
                </c:pt>
                <c:pt idx="36">
                  <c:v>94004000</c:v>
                </c:pt>
                <c:pt idx="37">
                  <c:v>90167000</c:v>
                </c:pt>
                <c:pt idx="38">
                  <c:v>88871000</c:v>
                </c:pt>
                <c:pt idx="39">
                  <c:v>89745000</c:v>
                </c:pt>
                <c:pt idx="40">
                  <c:v>90652000</c:v>
                </c:pt>
                <c:pt idx="41">
                  <c:v>93252000</c:v>
                </c:pt>
                <c:pt idx="42">
                  <c:v>88589000</c:v>
                </c:pt>
              </c:numCache>
            </c:numRef>
          </c:yVal>
          <c:smooth val="0"/>
          <c:extLst>
            <c:ext xmlns:c16="http://schemas.microsoft.com/office/drawing/2014/chart" uri="{C3380CC4-5D6E-409C-BE32-E72D297353CC}">
              <c16:uniqueId val="{00000000-A129-4936-A0E3-9DD266C80956}"/>
            </c:ext>
          </c:extLst>
        </c:ser>
        <c:ser>
          <c:idx val="1"/>
          <c:order val="1"/>
          <c:tx>
            <c:v>Harvested area</c:v>
          </c:tx>
          <c:spPr>
            <a:ln w="19050"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trendline>
            <c:spPr>
              <a:ln w="31750" cap="rnd">
                <a:solidFill>
                  <a:schemeClr val="accent2"/>
                </a:solidFill>
                <a:prstDash val="sysDot"/>
              </a:ln>
              <a:effectLst/>
            </c:spPr>
            <c:trendlineType val="linear"/>
            <c:dispRSqr val="0"/>
            <c:dispEq val="0"/>
          </c:trendline>
          <c:xVal>
            <c:numRef>
              <c:f>'Corn Data - Tranformed data'!$A$2:$A$44</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xVal>
          <c:yVal>
            <c:numRef>
              <c:f>'Corn Data - Tranformed data'!$C$2:$C$44</c:f>
              <c:numCache>
                <c:formatCode>#,##0</c:formatCode>
                <c:ptCount val="43"/>
                <c:pt idx="0">
                  <c:v>72961000</c:v>
                </c:pt>
                <c:pt idx="1">
                  <c:v>74524000</c:v>
                </c:pt>
                <c:pt idx="2">
                  <c:v>72719000</c:v>
                </c:pt>
                <c:pt idx="3">
                  <c:v>51479000</c:v>
                </c:pt>
                <c:pt idx="4">
                  <c:v>71897000</c:v>
                </c:pt>
                <c:pt idx="5">
                  <c:v>75209000</c:v>
                </c:pt>
                <c:pt idx="6">
                  <c:v>68907000</c:v>
                </c:pt>
                <c:pt idx="7">
                  <c:v>59505000</c:v>
                </c:pt>
                <c:pt idx="8">
                  <c:v>58250000</c:v>
                </c:pt>
                <c:pt idx="9">
                  <c:v>64783000</c:v>
                </c:pt>
                <c:pt idx="10">
                  <c:v>66952000</c:v>
                </c:pt>
                <c:pt idx="11">
                  <c:v>68822000</c:v>
                </c:pt>
                <c:pt idx="12">
                  <c:v>72077000</c:v>
                </c:pt>
                <c:pt idx="13">
                  <c:v>62933000</c:v>
                </c:pt>
                <c:pt idx="14">
                  <c:v>72514000</c:v>
                </c:pt>
                <c:pt idx="15">
                  <c:v>65210000</c:v>
                </c:pt>
                <c:pt idx="16">
                  <c:v>72644000</c:v>
                </c:pt>
                <c:pt idx="17">
                  <c:v>72671000</c:v>
                </c:pt>
                <c:pt idx="18">
                  <c:v>72589000</c:v>
                </c:pt>
                <c:pt idx="19">
                  <c:v>70487000</c:v>
                </c:pt>
                <c:pt idx="20">
                  <c:v>72440000</c:v>
                </c:pt>
                <c:pt idx="21">
                  <c:v>68768000</c:v>
                </c:pt>
                <c:pt idx="22">
                  <c:v>69330000</c:v>
                </c:pt>
                <c:pt idx="23">
                  <c:v>70944000</c:v>
                </c:pt>
                <c:pt idx="24">
                  <c:v>73631000</c:v>
                </c:pt>
                <c:pt idx="25">
                  <c:v>75117000</c:v>
                </c:pt>
                <c:pt idx="26">
                  <c:v>70638000</c:v>
                </c:pt>
                <c:pt idx="27">
                  <c:v>86520000</c:v>
                </c:pt>
                <c:pt idx="28">
                  <c:v>78570000</c:v>
                </c:pt>
                <c:pt idx="29">
                  <c:v>79490000</c:v>
                </c:pt>
                <c:pt idx="30">
                  <c:v>81446000</c:v>
                </c:pt>
                <c:pt idx="31">
                  <c:v>83879000</c:v>
                </c:pt>
                <c:pt idx="32">
                  <c:v>87365000</c:v>
                </c:pt>
                <c:pt idx="33">
                  <c:v>87461000</c:v>
                </c:pt>
                <c:pt idx="34">
                  <c:v>83146000</c:v>
                </c:pt>
                <c:pt idx="35">
                  <c:v>80753000</c:v>
                </c:pt>
                <c:pt idx="36">
                  <c:v>86748000</c:v>
                </c:pt>
                <c:pt idx="37">
                  <c:v>82733000</c:v>
                </c:pt>
                <c:pt idx="38">
                  <c:v>81276000</c:v>
                </c:pt>
                <c:pt idx="39">
                  <c:v>81337000</c:v>
                </c:pt>
                <c:pt idx="40">
                  <c:v>82313000</c:v>
                </c:pt>
                <c:pt idx="41">
                  <c:v>85318000</c:v>
                </c:pt>
                <c:pt idx="42">
                  <c:v>79115000</c:v>
                </c:pt>
              </c:numCache>
            </c:numRef>
          </c:yVal>
          <c:smooth val="0"/>
          <c:extLst>
            <c:ext xmlns:c16="http://schemas.microsoft.com/office/drawing/2014/chart" uri="{C3380CC4-5D6E-409C-BE32-E72D297353CC}">
              <c16:uniqueId val="{00000001-A129-4936-A0E3-9DD266C80956}"/>
            </c:ext>
          </c:extLst>
        </c:ser>
        <c:dLbls>
          <c:showLegendKey val="0"/>
          <c:showVal val="0"/>
          <c:showCatName val="0"/>
          <c:showSerName val="0"/>
          <c:showPercent val="0"/>
          <c:showBubbleSize val="0"/>
        </c:dLbls>
        <c:axId val="117832304"/>
        <c:axId val="117831888"/>
      </c:scatterChart>
      <c:valAx>
        <c:axId val="117832304"/>
        <c:scaling>
          <c:orientation val="minMax"/>
          <c:max val="2022"/>
          <c:min val="1978"/>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31888"/>
        <c:crosses val="autoZero"/>
        <c:crossBetween val="midCat"/>
        <c:majorUnit val="1"/>
      </c:valAx>
      <c:valAx>
        <c:axId val="117831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32304"/>
        <c:crosses val="autoZero"/>
        <c:crossBetween val="midCat"/>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Amount of Fertilizers used in lb</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Nitrogen</c:v>
          </c:tx>
          <c:spPr>
            <a:ln w="19050" cap="rnd">
              <a:solidFill>
                <a:schemeClr val="accent1"/>
              </a:solidFill>
              <a:round/>
            </a:ln>
            <a:effectLst/>
          </c:spPr>
          <c:marker>
            <c:symbol val="circle"/>
            <c:size val="5"/>
            <c:spPr>
              <a:solidFill>
                <a:schemeClr val="accent1"/>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yVal>
          <c:smooth val="0"/>
          <c:extLst>
            <c:ext xmlns:c16="http://schemas.microsoft.com/office/drawing/2014/chart" uri="{C3380CC4-5D6E-409C-BE32-E72D297353CC}">
              <c16:uniqueId val="{00000000-AF26-42CE-B18B-B7B51BF1547A}"/>
            </c:ext>
          </c:extLst>
        </c:ser>
        <c:ser>
          <c:idx val="1"/>
          <c:order val="1"/>
          <c:tx>
            <c:v>Phosphorous</c:v>
          </c:tx>
          <c:spPr>
            <a:ln w="19050" cap="rnd">
              <a:solidFill>
                <a:schemeClr val="accent2"/>
              </a:solidFill>
              <a:round/>
            </a:ln>
            <a:effectLst/>
          </c:spPr>
          <c:marker>
            <c:symbol val="circle"/>
            <c:size val="5"/>
            <c:spPr>
              <a:solidFill>
                <a:schemeClr val="accent2"/>
              </a:solidFill>
              <a:ln w="9525">
                <a:solidFill>
                  <a:schemeClr val="accent2"/>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Data'!$S$13:$S$26</c:f>
              <c:numCache>
                <c:formatCode>#,##0</c:formatCode>
                <c:ptCount val="14"/>
                <c:pt idx="0">
                  <c:v>5315378391.3565435</c:v>
                </c:pt>
                <c:pt idx="1">
                  <c:v>5626444444.4444447</c:v>
                </c:pt>
                <c:pt idx="2">
                  <c:v>5513081707.3170738</c:v>
                </c:pt>
                <c:pt idx="3">
                  <c:v>5001687804.8780499</c:v>
                </c:pt>
                <c:pt idx="4">
                  <c:v>5514961445.7831326</c:v>
                </c:pt>
                <c:pt idx="5">
                  <c:v>4941758024.6913576</c:v>
                </c:pt>
                <c:pt idx="6">
                  <c:v>5313003529.4117651</c:v>
                </c:pt>
                <c:pt idx="7">
                  <c:v>5397153571.4285717</c:v>
                </c:pt>
                <c:pt idx="8">
                  <c:v>5215554216.8674707</c:v>
                </c:pt>
                <c:pt idx="9">
                  <c:v>5096151219.5121956</c:v>
                </c:pt>
                <c:pt idx="10">
                  <c:v>5398103571.4285717</c:v>
                </c:pt>
                <c:pt idx="11">
                  <c:v>5366217721.5189867</c:v>
                </c:pt>
                <c:pt idx="12">
                  <c:v>5991949367.0886078</c:v>
                </c:pt>
                <c:pt idx="13">
                  <c:v>5870350632.9113922</c:v>
                </c:pt>
              </c:numCache>
            </c:numRef>
          </c:yVal>
          <c:smooth val="0"/>
          <c:extLst>
            <c:ext xmlns:c16="http://schemas.microsoft.com/office/drawing/2014/chart" uri="{C3380CC4-5D6E-409C-BE32-E72D297353CC}">
              <c16:uniqueId val="{00000001-AF26-42CE-B18B-B7B51BF1547A}"/>
            </c:ext>
          </c:extLst>
        </c:ser>
        <c:ser>
          <c:idx val="2"/>
          <c:order val="2"/>
          <c:tx>
            <c:v>Potassium</c:v>
          </c:tx>
          <c:spPr>
            <a:ln w="19050" cap="rnd">
              <a:solidFill>
                <a:schemeClr val="accent6"/>
              </a:solidFill>
              <a:round/>
            </a:ln>
            <a:effectLst/>
          </c:spPr>
          <c:marker>
            <c:symbol val="circle"/>
            <c:size val="5"/>
            <c:spPr>
              <a:solidFill>
                <a:schemeClr val="accent6"/>
              </a:solidFill>
              <a:ln w="9525">
                <a:solidFill>
                  <a:schemeClr val="accent3"/>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yVal>
          <c:smooth val="0"/>
          <c:extLst>
            <c:ext xmlns:c16="http://schemas.microsoft.com/office/drawing/2014/chart" uri="{C3380CC4-5D6E-409C-BE32-E72D297353CC}">
              <c16:uniqueId val="{00000002-AF26-42CE-B18B-B7B51BF1547A}"/>
            </c:ext>
          </c:extLst>
        </c:ser>
        <c:dLbls>
          <c:showLegendKey val="0"/>
          <c:showVal val="0"/>
          <c:showCatName val="0"/>
          <c:showSerName val="0"/>
          <c:showPercent val="0"/>
          <c:showBubbleSize val="0"/>
        </c:dLbls>
        <c:axId val="641801168"/>
        <c:axId val="641799920"/>
      </c:scatterChart>
      <c:valAx>
        <c:axId val="64180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799920"/>
        <c:crosses val="autoZero"/>
        <c:crossBetween val="midCat"/>
        <c:majorUnit val="1"/>
      </c:valAx>
      <c:valAx>
        <c:axId val="6417999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801168"/>
        <c:crosses val="autoZero"/>
        <c:crossBetween val="midCat"/>
        <c:majorUnit val="1000000000"/>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Amount of Fertilizers used in lb</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Nitrogen</c:v>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'Corn-Nitrogen Transformed Data'!$A$12:$A$26</c:f>
              <c:numCache>
                <c:formatCode>General</c:formatCode>
                <c:ptCount val="15"/>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numCache>
            </c:numRef>
          </c:cat>
          <c:val>
            <c:numRef>
              <c:f>'Corn-Nitrogen Transformed Data'!$R$12:$R$26</c:f>
              <c:numCache>
                <c:formatCode>#,##0</c:formatCode>
                <c:ptCount val="15"/>
                <c:pt idx="1">
                  <c:v>9237048969.6000004</c:v>
                </c:pt>
                <c:pt idx="2">
                  <c:v>9333596160</c:v>
                </c:pt>
                <c:pt idx="3">
                  <c:v>9924185430</c:v>
                </c:pt>
                <c:pt idx="4">
                  <c:v>8880228750</c:v>
                </c:pt>
                <c:pt idx="5">
                  <c:v>9875384730</c:v>
                </c:pt>
                <c:pt idx="6">
                  <c:v>9013501900</c:v>
                </c:pt>
                <c:pt idx="7">
                  <c:v>10326707860</c:v>
                </c:pt>
                <c:pt idx="8">
                  <c:v>10236411900</c:v>
                </c:pt>
                <c:pt idx="9">
                  <c:v>10448706100</c:v>
                </c:pt>
                <c:pt idx="10">
                  <c:v>10086491240</c:v>
                </c:pt>
                <c:pt idx="11">
                  <c:v>10602557280</c:v>
                </c:pt>
                <c:pt idx="12">
                  <c:v>9665631360</c:v>
                </c:pt>
                <c:pt idx="13">
                  <c:v>10376138880</c:v>
                </c:pt>
                <c:pt idx="14">
                  <c:v>10262407680</c:v>
                </c:pt>
              </c:numCache>
            </c:numRef>
          </c:val>
          <c:extLst>
            <c:ext xmlns:c16="http://schemas.microsoft.com/office/drawing/2014/chart" uri="{C3380CC4-5D6E-409C-BE32-E72D297353CC}">
              <c16:uniqueId val="{00000000-84FB-4179-8240-5363BED8804D}"/>
            </c:ext>
          </c:extLst>
        </c:ser>
        <c:ser>
          <c:idx val="1"/>
          <c:order val="1"/>
          <c:tx>
            <c:v>Phosphorous</c:v>
          </c:tx>
          <c:spPr>
            <a:solidFill>
              <a:schemeClr val="accent2"/>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'Corn-Nitrogen Transformed Data'!$A$12:$A$26</c:f>
              <c:numCache>
                <c:formatCode>General</c:formatCode>
                <c:ptCount val="15"/>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numCache>
            </c:numRef>
          </c:cat>
          <c:val>
            <c:numRef>
              <c:f>'Corn-Nitrogen Transformed Data'!$S$12:$S$26</c:f>
              <c:numCache>
                <c:formatCode>#,##0</c:formatCode>
                <c:ptCount val="15"/>
                <c:pt idx="1">
                  <c:v>5315378391.3565435</c:v>
                </c:pt>
                <c:pt idx="2">
                  <c:v>5626444444.4444447</c:v>
                </c:pt>
                <c:pt idx="3">
                  <c:v>5513081707.3170738</c:v>
                </c:pt>
                <c:pt idx="4">
                  <c:v>5001687804.8780499</c:v>
                </c:pt>
                <c:pt idx="5">
                  <c:v>5514961445.7831326</c:v>
                </c:pt>
                <c:pt idx="6">
                  <c:v>4941758024.6913576</c:v>
                </c:pt>
                <c:pt idx="7">
                  <c:v>5313003529.4117651</c:v>
                </c:pt>
                <c:pt idx="8">
                  <c:v>5397153571.4285717</c:v>
                </c:pt>
                <c:pt idx="9">
                  <c:v>5215554216.8674707</c:v>
                </c:pt>
                <c:pt idx="10">
                  <c:v>5096151219.5121956</c:v>
                </c:pt>
                <c:pt idx="11">
                  <c:v>5398103571.4285717</c:v>
                </c:pt>
                <c:pt idx="12">
                  <c:v>5366217721.5189867</c:v>
                </c:pt>
                <c:pt idx="13">
                  <c:v>5991949367.0886078</c:v>
                </c:pt>
                <c:pt idx="14">
                  <c:v>5870350632.9113922</c:v>
                </c:pt>
              </c:numCache>
            </c:numRef>
          </c:val>
          <c:extLst>
            <c:ext xmlns:c16="http://schemas.microsoft.com/office/drawing/2014/chart" uri="{C3380CC4-5D6E-409C-BE32-E72D297353CC}">
              <c16:uniqueId val="{00000001-84FB-4179-8240-5363BED8804D}"/>
            </c:ext>
          </c:extLst>
        </c:ser>
        <c:ser>
          <c:idx val="2"/>
          <c:order val="2"/>
          <c:tx>
            <c:v>Potassium</c:v>
          </c:tx>
          <c:spPr>
            <a:solidFill>
              <a:schemeClr val="accent6"/>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numRef>
              <c:f>'Corn-Nitrogen Transformed Data'!$A$12:$A$26</c:f>
              <c:numCache>
                <c:formatCode>General</c:formatCode>
                <c:ptCount val="15"/>
                <c:pt idx="0">
                  <c:v>1989</c:v>
                </c:pt>
                <c:pt idx="1">
                  <c:v>1990</c:v>
                </c:pt>
                <c:pt idx="2">
                  <c:v>1991</c:v>
                </c:pt>
                <c:pt idx="3">
                  <c:v>1992</c:v>
                </c:pt>
                <c:pt idx="4">
                  <c:v>1993</c:v>
                </c:pt>
                <c:pt idx="5">
                  <c:v>1994</c:v>
                </c:pt>
                <c:pt idx="6">
                  <c:v>1995</c:v>
                </c:pt>
                <c:pt idx="7">
                  <c:v>1996</c:v>
                </c:pt>
                <c:pt idx="8">
                  <c:v>1997</c:v>
                </c:pt>
                <c:pt idx="9">
                  <c:v>1998</c:v>
                </c:pt>
                <c:pt idx="10">
                  <c:v>1999</c:v>
                </c:pt>
                <c:pt idx="11">
                  <c:v>2000</c:v>
                </c:pt>
                <c:pt idx="12">
                  <c:v>2001</c:v>
                </c:pt>
                <c:pt idx="13">
                  <c:v>2002</c:v>
                </c:pt>
                <c:pt idx="14">
                  <c:v>2003</c:v>
                </c:pt>
              </c:numCache>
            </c:numRef>
          </c:cat>
          <c:val>
            <c:numRef>
              <c:f>'Corn-Nitrogen Transformed Data'!$T$12:$T$26</c:f>
              <c:numCache>
                <c:formatCode>#,##0</c:formatCode>
                <c:ptCount val="15"/>
                <c:pt idx="1">
                  <c:v>8047161133.6032391</c:v>
                </c:pt>
                <c:pt idx="2">
                  <c:v>8558535211.2676058</c:v>
                </c:pt>
                <c:pt idx="3">
                  <c:v>8713039436.6197186</c:v>
                </c:pt>
                <c:pt idx="4">
                  <c:v>8279191304.347827</c:v>
                </c:pt>
                <c:pt idx="5">
                  <c:v>8769000000</c:v>
                </c:pt>
                <c:pt idx="6">
                  <c:v>7852622535.2112675</c:v>
                </c:pt>
                <c:pt idx="7">
                  <c:v>8574097260.2739735</c:v>
                </c:pt>
                <c:pt idx="8">
                  <c:v>8947912500</c:v>
                </c:pt>
                <c:pt idx="9">
                  <c:v>9811238805.9701481</c:v>
                </c:pt>
                <c:pt idx="10">
                  <c:v>9355620895.5223885</c:v>
                </c:pt>
                <c:pt idx="11">
                  <c:v>9522013636.363636</c:v>
                </c:pt>
                <c:pt idx="12">
                  <c:v>9666563076.9230766</c:v>
                </c:pt>
                <c:pt idx="13">
                  <c:v>9861749999.9999981</c:v>
                </c:pt>
                <c:pt idx="14">
                  <c:v>10439460937.5</c:v>
                </c:pt>
              </c:numCache>
            </c:numRef>
          </c:val>
          <c:extLst>
            <c:ext xmlns:c16="http://schemas.microsoft.com/office/drawing/2014/chart" uri="{C3380CC4-5D6E-409C-BE32-E72D297353CC}">
              <c16:uniqueId val="{00000002-84FB-4179-8240-5363BED8804D}"/>
            </c:ext>
          </c:extLst>
        </c:ser>
        <c:dLbls>
          <c:showLegendKey val="0"/>
          <c:showVal val="0"/>
          <c:showCatName val="0"/>
          <c:showSerName val="0"/>
          <c:showPercent val="0"/>
          <c:showBubbleSize val="0"/>
        </c:dLbls>
        <c:gapWidth val="219"/>
        <c:overlap val="-27"/>
        <c:axId val="507677856"/>
        <c:axId val="507692000"/>
      </c:barChart>
      <c:catAx>
        <c:axId val="507677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92000"/>
        <c:crosses val="autoZero"/>
        <c:auto val="1"/>
        <c:lblAlgn val="ctr"/>
        <c:lblOffset val="100"/>
        <c:noMultiLvlLbl val="0"/>
      </c:catAx>
      <c:valAx>
        <c:axId val="50769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677856"/>
        <c:crosses val="autoZero"/>
        <c:crossBetween val="between"/>
        <c:majorUnit val="1000000000"/>
        <c:minorUnit val="100000000"/>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Fertilizer 1990-2003 in lb</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3FD7-42B1-A97B-DE7681866EFA}"/>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2-3FD7-42B1-A97B-DE7681866EFA}"/>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'Corn-Nitrogen Transformed Data'!$R$2:$T$2</c:f>
              <c:strCache>
                <c:ptCount val="3"/>
                <c:pt idx="0">
                  <c:v>FERTILIZER: (NITROGEN)</c:v>
                </c:pt>
                <c:pt idx="1">
                  <c:v>FERTILIZER: (PHOSPHATE)</c:v>
                </c:pt>
                <c:pt idx="2">
                  <c:v>FERTILIZER: (POTASH)</c:v>
                </c:pt>
              </c:strCache>
            </c:strRef>
          </c:cat>
          <c:val>
            <c:numRef>
              <c:f>'Corn-Nitrogen Transformed Data'!$R$46:$T$46</c:f>
              <c:numCache>
                <c:formatCode>#,##0</c:formatCode>
                <c:ptCount val="3"/>
                <c:pt idx="0">
                  <c:v>138268998239.60001</c:v>
                </c:pt>
                <c:pt idx="1">
                  <c:v>75561795648.638168</c:v>
                </c:pt>
                <c:pt idx="2">
                  <c:v>126398206733.60287</c:v>
                </c:pt>
              </c:numCache>
            </c:numRef>
          </c:val>
          <c:extLst>
            <c:ext xmlns:c16="http://schemas.microsoft.com/office/drawing/2014/chart" uri="{C3380CC4-5D6E-409C-BE32-E72D297353CC}">
              <c16:uniqueId val="{00000000-3FD7-42B1-A97B-DE7681866EFA}"/>
            </c:ext>
          </c:extLst>
        </c:ser>
        <c:dLbls>
          <c:showLegendKey val="0"/>
          <c:showVal val="0"/>
          <c:showCatName val="0"/>
          <c:showSerName val="0"/>
          <c:showPercent val="0"/>
          <c:showBubbleSize val="0"/>
        </c:dLbls>
        <c:gapWidth val="219"/>
        <c:overlap val="-27"/>
        <c:axId val="761067872"/>
        <c:axId val="761063712"/>
      </c:barChart>
      <c:catAx>
        <c:axId val="76106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063712"/>
        <c:crosses val="autoZero"/>
        <c:auto val="1"/>
        <c:lblAlgn val="ctr"/>
        <c:lblOffset val="100"/>
        <c:noMultiLvlLbl val="0"/>
      </c:catAx>
      <c:valAx>
        <c:axId val="7610637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067872"/>
        <c:crosses val="autoZero"/>
        <c:crossBetween val="between"/>
        <c:majorUnit val="10000000000"/>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IN" sz="1200" b="0" i="0" baseline="0">
                <a:effectLst/>
              </a:rPr>
              <a:t>Total Fertilizer 1990-2003 in lb</a:t>
            </a:r>
            <a:endParaRPr lang="en-IN" sz="1200" baseline="0">
              <a:effectLst/>
            </a:endParaRPr>
          </a:p>
        </c:rich>
      </c:tx>
      <c:layout/>
      <c:overlay val="0"/>
      <c:spPr>
        <a:noFill/>
        <a:ln>
          <a:noFill/>
        </a:ln>
        <a:effectLst/>
      </c:sp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61-42F4-B2CC-FB7B013217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61-42F4-B2CC-FB7B0132176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A7F-4244-8A1C-DC4F4B07C58B}"/>
              </c:ext>
            </c:extLst>
          </c:dPt>
          <c:dLbls>
            <c:spPr>
              <a:noFill/>
              <a:ln>
                <a:noFill/>
              </a:ln>
              <a:effectLst/>
            </c:spPr>
            <c:txPr>
              <a:bodyPr rot="0" spcFirstLastPara="1" vertOverflow="ellipsis" vert="horz" wrap="square" lIns="504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15:layout/>
              </c:ext>
            </c:extLst>
          </c:dLbls>
          <c:cat>
            <c:strRef>
              <c:f>'Corn-Nitrogen Transformed Data'!$R$2:$T$2</c:f>
              <c:strCache>
                <c:ptCount val="3"/>
                <c:pt idx="0">
                  <c:v>FERTILIZER: (NITROGEN)</c:v>
                </c:pt>
                <c:pt idx="1">
                  <c:v>FERTILIZER: (PHOSPHATE)</c:v>
                </c:pt>
                <c:pt idx="2">
                  <c:v>FERTILIZER: (POTASH)</c:v>
                </c:pt>
              </c:strCache>
            </c:strRef>
          </c:cat>
          <c:val>
            <c:numRef>
              <c:f>'Corn-Nitrogen Transformed Data'!$R$46:$T$46</c:f>
              <c:numCache>
                <c:formatCode>#,##0</c:formatCode>
                <c:ptCount val="3"/>
                <c:pt idx="0">
                  <c:v>138268998239.60001</c:v>
                </c:pt>
                <c:pt idx="1">
                  <c:v>75561795648.638168</c:v>
                </c:pt>
                <c:pt idx="2">
                  <c:v>126398206733.60287</c:v>
                </c:pt>
              </c:numCache>
            </c:numRef>
          </c:val>
          <c:extLst>
            <c:ext xmlns:c16="http://schemas.microsoft.com/office/drawing/2014/chart" uri="{C3380CC4-5D6E-409C-BE32-E72D297353CC}">
              <c16:uniqueId val="{00000000-CA7F-4244-8A1C-DC4F4B07C58B}"/>
            </c:ext>
          </c:extLst>
        </c:ser>
        <c:dLbls>
          <c:showLegendKey val="0"/>
          <c:showVal val="0"/>
          <c:showCatName val="0"/>
          <c:showSerName val="0"/>
          <c:showPercent val="0"/>
          <c:showBubbleSize val="0"/>
          <c:showLeaderLines val="1"/>
        </c:dLbls>
        <c:firstSliceAng val="194"/>
      </c:pieChart>
      <c:spPr>
        <a:noFill/>
        <a:ln>
          <a:noFill/>
        </a:ln>
        <a:effectLst/>
      </c:spPr>
    </c:plotArea>
    <c:legend>
      <c:legendPos val="b"/>
      <c:layout/>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Fertiziler Usage vs Acres Planted</a:t>
            </a:r>
            <a:endParaRPr lang="en-IN"/>
          </a:p>
        </c:rich>
      </c:tx>
      <c:layout/>
      <c:overlay val="0"/>
      <c:spPr>
        <a:noFill/>
        <a:ln>
          <a:noFill/>
        </a:ln>
        <a:effectLst/>
      </c:spPr>
    </c:title>
    <c:autoTitleDeleted val="0"/>
    <c:plotArea>
      <c:layout/>
      <c:lineChart>
        <c:grouping val="standard"/>
        <c:varyColors val="0"/>
        <c:ser>
          <c:idx val="4"/>
          <c:order val="0"/>
          <c:tx>
            <c:v>Nitrogen</c:v>
          </c:tx>
          <c:spPr>
            <a:ln>
              <a:solidFill>
                <a:schemeClr val="accent1"/>
              </a:solidFill>
            </a:ln>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0D-5BBE-44F5-BD93-A94EC789FF1A}"/>
            </c:ext>
          </c:extLst>
        </c:ser>
        <c:ser>
          <c:idx val="5"/>
          <c:order val="1"/>
          <c:tx>
            <c:v>Phosphorous</c:v>
          </c:tx>
          <c:spPr>
            <a:ln>
              <a:solidFill>
                <a:schemeClr val="accent2"/>
              </a:solidFill>
            </a:ln>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Data'!$S$13:$S$26</c:f>
              <c:numCache>
                <c:formatCode>#,##0</c:formatCode>
                <c:ptCount val="14"/>
                <c:pt idx="0">
                  <c:v>5315378391.3565435</c:v>
                </c:pt>
                <c:pt idx="1">
                  <c:v>5626444444.4444447</c:v>
                </c:pt>
                <c:pt idx="2">
                  <c:v>5513081707.3170738</c:v>
                </c:pt>
                <c:pt idx="3">
                  <c:v>5001687804.8780499</c:v>
                </c:pt>
                <c:pt idx="4">
                  <c:v>5514961445.7831326</c:v>
                </c:pt>
                <c:pt idx="5">
                  <c:v>4941758024.6913576</c:v>
                </c:pt>
                <c:pt idx="6">
                  <c:v>5313003529.4117651</c:v>
                </c:pt>
                <c:pt idx="7">
                  <c:v>5397153571.4285717</c:v>
                </c:pt>
                <c:pt idx="8">
                  <c:v>5215554216.8674707</c:v>
                </c:pt>
                <c:pt idx="9">
                  <c:v>5096151219.5121956</c:v>
                </c:pt>
                <c:pt idx="10">
                  <c:v>5398103571.4285717</c:v>
                </c:pt>
                <c:pt idx="11">
                  <c:v>5366217721.5189867</c:v>
                </c:pt>
                <c:pt idx="12">
                  <c:v>5991949367.0886078</c:v>
                </c:pt>
                <c:pt idx="13">
                  <c:v>5870350632.9113922</c:v>
                </c:pt>
              </c:numCache>
            </c:numRef>
          </c:val>
          <c:smooth val="0"/>
          <c:extLst>
            <c:ext xmlns:c16="http://schemas.microsoft.com/office/drawing/2014/chart" uri="{C3380CC4-5D6E-409C-BE32-E72D297353CC}">
              <c16:uniqueId val="{0000000E-5BBE-44F5-BD93-A94EC789FF1A}"/>
            </c:ext>
          </c:extLst>
        </c:ser>
        <c:ser>
          <c:idx val="6"/>
          <c:order val="2"/>
          <c:tx>
            <c:v>Potassium</c:v>
          </c:tx>
          <c:spPr>
            <a:ln>
              <a:solidFill>
                <a:schemeClr val="accent6"/>
              </a:solidFill>
            </a:ln>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c:ext xmlns:c16="http://schemas.microsoft.com/office/drawing/2014/chart" uri="{C3380CC4-5D6E-409C-BE32-E72D297353CC}">
              <c16:uniqueId val="{0000000F-5BBE-44F5-BD93-A94EC789FF1A}"/>
            </c:ext>
          </c:extLst>
        </c:ser>
        <c:ser>
          <c:idx val="1"/>
          <c:order val="4"/>
          <c:tx>
            <c:v>Nitrogen</c:v>
          </c:tx>
          <c:spPr>
            <a:ln w="28575" cap="rnd">
              <a:solidFill>
                <a:schemeClr val="accent1"/>
              </a:solidFill>
              <a:round/>
            </a:ln>
            <a:effectLst/>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06-5BBE-44F5-BD93-A94EC789FF1A}"/>
            </c:ext>
          </c:extLst>
        </c:ser>
        <c:ser>
          <c:idx val="2"/>
          <c:order val="5"/>
          <c:tx>
            <c:v>Phosphorous</c:v>
          </c:tx>
          <c:spPr>
            <a:ln w="28575" cap="rnd">
              <a:solidFill>
                <a:schemeClr val="accent2"/>
              </a:solidFill>
              <a:round/>
            </a:ln>
            <a:effectLst/>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Data'!$S$13:$S$26</c:f>
              <c:numCache>
                <c:formatCode>#,##0</c:formatCode>
                <c:ptCount val="14"/>
                <c:pt idx="0">
                  <c:v>5315378391.3565435</c:v>
                </c:pt>
                <c:pt idx="1">
                  <c:v>5626444444.4444447</c:v>
                </c:pt>
                <c:pt idx="2">
                  <c:v>5513081707.3170738</c:v>
                </c:pt>
                <c:pt idx="3">
                  <c:v>5001687804.8780499</c:v>
                </c:pt>
                <c:pt idx="4">
                  <c:v>5514961445.7831326</c:v>
                </c:pt>
                <c:pt idx="5">
                  <c:v>4941758024.6913576</c:v>
                </c:pt>
                <c:pt idx="6">
                  <c:v>5313003529.4117651</c:v>
                </c:pt>
                <c:pt idx="7">
                  <c:v>5397153571.4285717</c:v>
                </c:pt>
                <c:pt idx="8">
                  <c:v>5215554216.8674707</c:v>
                </c:pt>
                <c:pt idx="9">
                  <c:v>5096151219.5121956</c:v>
                </c:pt>
                <c:pt idx="10">
                  <c:v>5398103571.4285717</c:v>
                </c:pt>
                <c:pt idx="11">
                  <c:v>5366217721.5189867</c:v>
                </c:pt>
                <c:pt idx="12">
                  <c:v>5991949367.0886078</c:v>
                </c:pt>
                <c:pt idx="13">
                  <c:v>5870350632.9113922</c:v>
                </c:pt>
              </c:numCache>
            </c:numRef>
          </c:val>
          <c:smooth val="0"/>
          <c:extLst>
            <c:ext xmlns:c16="http://schemas.microsoft.com/office/drawing/2014/chart" uri="{C3380CC4-5D6E-409C-BE32-E72D297353CC}">
              <c16:uniqueId val="{00000008-5BBE-44F5-BD93-A94EC789FF1A}"/>
            </c:ext>
          </c:extLst>
        </c:ser>
        <c:ser>
          <c:idx val="3"/>
          <c:order val="6"/>
          <c:tx>
            <c:v>Potassium</c:v>
          </c:tx>
          <c:spPr>
            <a:ln w="28575" cap="rnd">
              <a:solidFill>
                <a:schemeClr val="accent6"/>
              </a:solidFill>
              <a:round/>
            </a:ln>
            <a:effectLst/>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c:ext xmlns:c16="http://schemas.microsoft.com/office/drawing/2014/chart" uri="{C3380CC4-5D6E-409C-BE32-E72D297353CC}">
              <c16:uniqueId val="{0000000A-5BBE-44F5-BD93-A94EC789FF1A}"/>
            </c:ext>
          </c:extLst>
        </c:ser>
        <c:dLbls>
          <c:showLegendKey val="0"/>
          <c:showVal val="0"/>
          <c:showCatName val="0"/>
          <c:showSerName val="0"/>
          <c:showPercent val="0"/>
          <c:showBubbleSize val="0"/>
        </c:dLbls>
        <c:marker val="1"/>
        <c:smooth val="0"/>
        <c:axId val="699631615"/>
        <c:axId val="699632863"/>
      </c:lineChart>
      <c:lineChart>
        <c:grouping val="standard"/>
        <c:varyColors val="0"/>
        <c:ser>
          <c:idx val="0"/>
          <c:order val="3"/>
          <c:tx>
            <c:v>Planted acres</c:v>
          </c:tx>
          <c:spPr>
            <a:ln w="28575" cap="rnd">
              <a:solidFill>
                <a:schemeClr val="accent3">
                  <a:lumMod val="75000"/>
                </a:schemeClr>
              </a:solidFill>
              <a:prstDash val="sysDot"/>
              <a:round/>
            </a:ln>
            <a:effectLst/>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Data'!$B$13:$B$26</c:f>
              <c:numCache>
                <c:formatCode>#,##0</c:formatCode>
                <c:ptCount val="14"/>
                <c:pt idx="0">
                  <c:v>74166000</c:v>
                </c:pt>
                <c:pt idx="1">
                  <c:v>75957000</c:v>
                </c:pt>
                <c:pt idx="2">
                  <c:v>79311000</c:v>
                </c:pt>
                <c:pt idx="3">
                  <c:v>73239000</c:v>
                </c:pt>
                <c:pt idx="4">
                  <c:v>78921000</c:v>
                </c:pt>
                <c:pt idx="5">
                  <c:v>71479000</c:v>
                </c:pt>
                <c:pt idx="6">
                  <c:v>79229000</c:v>
                </c:pt>
                <c:pt idx="7">
                  <c:v>79537000</c:v>
                </c:pt>
                <c:pt idx="8">
                  <c:v>80165000</c:v>
                </c:pt>
                <c:pt idx="9">
                  <c:v>77386000</c:v>
                </c:pt>
                <c:pt idx="10">
                  <c:v>79551000</c:v>
                </c:pt>
                <c:pt idx="11">
                  <c:v>75702000</c:v>
                </c:pt>
                <c:pt idx="12">
                  <c:v>78894000</c:v>
                </c:pt>
                <c:pt idx="13">
                  <c:v>78603000</c:v>
                </c:pt>
              </c:numCache>
            </c:numRef>
          </c:val>
          <c:smooth val="0"/>
          <c:extLst>
            <c:ext xmlns:c16="http://schemas.microsoft.com/office/drawing/2014/chart" uri="{C3380CC4-5D6E-409C-BE32-E72D297353CC}">
              <c16:uniqueId val="{0000000C-5BBE-44F5-BD93-A94EC789FF1A}"/>
            </c:ext>
          </c:extLst>
        </c:ser>
        <c:dLbls>
          <c:showLegendKey val="0"/>
          <c:showVal val="0"/>
          <c:showCatName val="0"/>
          <c:showSerName val="0"/>
          <c:showPercent val="0"/>
          <c:showBubbleSize val="0"/>
        </c:dLbls>
        <c:marker val="1"/>
        <c:smooth val="0"/>
        <c:axId val="964925423"/>
        <c:axId val="964955791"/>
      </c:lineChart>
      <c:catAx>
        <c:axId val="69963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2863"/>
        <c:crosses val="autoZero"/>
        <c:auto val="1"/>
        <c:lblAlgn val="ctr"/>
        <c:lblOffset val="100"/>
        <c:noMultiLvlLbl val="0"/>
      </c:catAx>
      <c:valAx>
        <c:axId val="699632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1615"/>
        <c:crosses val="autoZero"/>
        <c:crossBetween val="between"/>
        <c:majorUnit val="1000000000"/>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964955791"/>
        <c:scaling>
          <c:orientation val="minMax"/>
        </c:scaling>
        <c:delete val="0"/>
        <c:axPos val="r"/>
        <c:numFmt formatCode="#,##0" sourceLinked="1"/>
        <c:majorTickMark val="out"/>
        <c:minorTickMark val="none"/>
        <c:tickLblPos val="nextTo"/>
        <c:spPr>
          <a:noFill/>
          <a:ln>
            <a:solidFill>
              <a:schemeClr val="accent3">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25423"/>
        <c:crosses val="max"/>
        <c:crossBetween val="between"/>
        <c:majorUnit val="1000000"/>
        <c:minorUnit val="100000"/>
        <c:dispUnits>
          <c:builtInUnit val="m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964925423"/>
        <c:scaling>
          <c:orientation val="minMax"/>
        </c:scaling>
        <c:delete val="1"/>
        <c:axPos val="b"/>
        <c:numFmt formatCode="General" sourceLinked="1"/>
        <c:majorTickMark val="out"/>
        <c:minorTickMark val="none"/>
        <c:tickLblPos val="nextTo"/>
        <c:crossAx val="964955791"/>
        <c:crosses val="autoZero"/>
        <c:auto val="1"/>
        <c:lblAlgn val="ctr"/>
        <c:lblOffset val="100"/>
        <c:noMultiLvlLbl val="0"/>
      </c:catAx>
    </c:plotArea>
    <c:legend>
      <c:legendPos val="b"/>
      <c:legendEntry>
        <c:idx val="0"/>
        <c:delete val="1"/>
      </c:legendEntry>
      <c:legendEntry>
        <c:idx val="1"/>
        <c:delete val="1"/>
      </c:legendEntry>
      <c:legendEntry>
        <c:idx val="2"/>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Nitrogen Usage vs Acres Planted</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1"/>
          <c:tx>
            <c:v>Nitrogen</c:v>
          </c:tx>
          <c:spPr>
            <a:ln w="28575" cap="rnd">
              <a:solidFill>
                <a:schemeClr val="accent1"/>
              </a:solidFill>
              <a:round/>
            </a:ln>
            <a:effectLst/>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00-25F5-4228-8C93-B7C9FBCE4672}"/>
            </c:ext>
          </c:extLst>
        </c:ser>
        <c:dLbls>
          <c:showLegendKey val="0"/>
          <c:showVal val="0"/>
          <c:showCatName val="0"/>
          <c:showSerName val="0"/>
          <c:showPercent val="0"/>
          <c:showBubbleSize val="0"/>
        </c:dLbls>
        <c:marker val="1"/>
        <c:smooth val="0"/>
        <c:axId val="699631615"/>
        <c:axId val="699632863"/>
        <c:extLst>
          <c:ext xmlns:c15="http://schemas.microsoft.com/office/drawing/2012/chart" uri="{02D57815-91ED-43cb-92C2-25804820EDAC}">
            <c15:filteredLineSeries>
              <c15:ser>
                <c:idx val="2"/>
                <c:order val="2"/>
                <c:tx>
                  <c:v>Phosphorous</c:v>
                </c:tx>
                <c:spPr>
                  <a:ln w="28575" cap="rnd">
                    <a:solidFill>
                      <a:schemeClr val="accent2"/>
                    </a:solidFill>
                    <a:round/>
                  </a:ln>
                  <a:effectLst/>
                </c:spPr>
                <c:marker>
                  <c:symbol val="none"/>
                </c:marker>
                <c:cat>
                  <c:numRef>
                    <c:extLst>
                      <c:ext uri="{02D57815-91ED-43cb-92C2-25804820EDAC}">
                        <c15:formulaRef>
                          <c15:sqref>'Corn-Nitrogen Transformed Data'!$A$13:$A$26</c15:sqref>
                        </c15:formulaRef>
                      </c:ext>
                    </c:extLst>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extLst>
                      <c:ext uri="{02D57815-91ED-43cb-92C2-25804820EDAC}">
                        <c15:formulaRef>
                          <c15:sqref>'Corn-Nitrogen Transformed Data'!$S$13:$S$26</c15:sqref>
                        </c15:formulaRef>
                      </c:ext>
                    </c:extLst>
                    <c:numCache>
                      <c:formatCode>#,##0</c:formatCode>
                      <c:ptCount val="14"/>
                      <c:pt idx="0">
                        <c:v>5315378391.3565435</c:v>
                      </c:pt>
                      <c:pt idx="1">
                        <c:v>5626444444.4444447</c:v>
                      </c:pt>
                      <c:pt idx="2">
                        <c:v>5513081707.3170738</c:v>
                      </c:pt>
                      <c:pt idx="3">
                        <c:v>5001687804.8780499</c:v>
                      </c:pt>
                      <c:pt idx="4">
                        <c:v>5514961445.7831326</c:v>
                      </c:pt>
                      <c:pt idx="5">
                        <c:v>4941758024.6913576</c:v>
                      </c:pt>
                      <c:pt idx="6">
                        <c:v>5313003529.4117651</c:v>
                      </c:pt>
                      <c:pt idx="7">
                        <c:v>5397153571.4285717</c:v>
                      </c:pt>
                      <c:pt idx="8">
                        <c:v>5215554216.8674707</c:v>
                      </c:pt>
                      <c:pt idx="9">
                        <c:v>5096151219.5121956</c:v>
                      </c:pt>
                      <c:pt idx="10">
                        <c:v>5398103571.4285717</c:v>
                      </c:pt>
                      <c:pt idx="11">
                        <c:v>5366217721.5189867</c:v>
                      </c:pt>
                      <c:pt idx="12">
                        <c:v>5991949367.0886078</c:v>
                      </c:pt>
                      <c:pt idx="13">
                        <c:v>5870350632.9113922</c:v>
                      </c:pt>
                    </c:numCache>
                  </c:numRef>
                </c:val>
                <c:smooth val="0"/>
                <c:extLst>
                  <c:ext xmlns:c16="http://schemas.microsoft.com/office/drawing/2014/chart" uri="{C3380CC4-5D6E-409C-BE32-E72D297353CC}">
                    <c16:uniqueId val="{00000001-25F5-4228-8C93-B7C9FBCE4672}"/>
                  </c:ext>
                </c:extLst>
              </c15:ser>
            </c15:filteredLineSeries>
            <c15:filteredLineSeries>
              <c15:ser>
                <c:idx val="3"/>
                <c:order val="3"/>
                <c:tx>
                  <c:v>Potassium</c:v>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'Corn-Nitrogen Transformed Data'!$A$13:$A$26</c15:sqref>
                        </c15:formulaRef>
                      </c:ext>
                    </c:extLst>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extLst xmlns:c15="http://schemas.microsoft.com/office/drawing/2012/chart">
                      <c:ext xmlns:c15="http://schemas.microsoft.com/office/drawing/2012/chart" uri="{02D57815-91ED-43cb-92C2-25804820EDAC}">
                        <c15:formulaRef>
                          <c15:sqref>'Corn-Nitrogen Transformed Data'!$T$13:$T$26</c15:sqref>
                        </c15:formulaRef>
                      </c:ext>
                    </c:extLst>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xmlns:c15="http://schemas.microsoft.com/office/drawing/2012/chart">
                  <c:ext xmlns:c16="http://schemas.microsoft.com/office/drawing/2014/chart" uri="{C3380CC4-5D6E-409C-BE32-E72D297353CC}">
                    <c16:uniqueId val="{00000002-25F5-4228-8C93-B7C9FBCE4672}"/>
                  </c:ext>
                </c:extLst>
              </c15:ser>
            </c15:filteredLineSeries>
          </c:ext>
        </c:extLst>
      </c:lineChart>
      <c:lineChart>
        <c:grouping val="standard"/>
        <c:varyColors val="0"/>
        <c:ser>
          <c:idx val="0"/>
          <c:order val="0"/>
          <c:tx>
            <c:v>Planted acres</c:v>
          </c:tx>
          <c:spPr>
            <a:ln w="28575" cap="rnd">
              <a:solidFill>
                <a:schemeClr val="accent3">
                  <a:lumMod val="75000"/>
                </a:schemeClr>
              </a:solidFill>
              <a:prstDash val="sysDot"/>
              <a:round/>
            </a:ln>
            <a:effectLst/>
          </c:spPr>
          <c:marker>
            <c:symbol val="none"/>
          </c:marke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Data'!$B$13:$B$26</c:f>
              <c:numCache>
                <c:formatCode>#,##0</c:formatCode>
                <c:ptCount val="14"/>
                <c:pt idx="0">
                  <c:v>74166000</c:v>
                </c:pt>
                <c:pt idx="1">
                  <c:v>75957000</c:v>
                </c:pt>
                <c:pt idx="2">
                  <c:v>79311000</c:v>
                </c:pt>
                <c:pt idx="3">
                  <c:v>73239000</c:v>
                </c:pt>
                <c:pt idx="4">
                  <c:v>78921000</c:v>
                </c:pt>
                <c:pt idx="5">
                  <c:v>71479000</c:v>
                </c:pt>
                <c:pt idx="6">
                  <c:v>79229000</c:v>
                </c:pt>
                <c:pt idx="7">
                  <c:v>79537000</c:v>
                </c:pt>
                <c:pt idx="8">
                  <c:v>80165000</c:v>
                </c:pt>
                <c:pt idx="9">
                  <c:v>77386000</c:v>
                </c:pt>
                <c:pt idx="10">
                  <c:v>79551000</c:v>
                </c:pt>
                <c:pt idx="11">
                  <c:v>75702000</c:v>
                </c:pt>
                <c:pt idx="12">
                  <c:v>78894000</c:v>
                </c:pt>
                <c:pt idx="13">
                  <c:v>78603000</c:v>
                </c:pt>
              </c:numCache>
            </c:numRef>
          </c:val>
          <c:smooth val="0"/>
          <c:extLst>
            <c:ext xmlns:c16="http://schemas.microsoft.com/office/drawing/2014/chart" uri="{C3380CC4-5D6E-409C-BE32-E72D297353CC}">
              <c16:uniqueId val="{00000003-25F5-4228-8C93-B7C9FBCE4672}"/>
            </c:ext>
          </c:extLst>
        </c:ser>
        <c:dLbls>
          <c:showLegendKey val="0"/>
          <c:showVal val="0"/>
          <c:showCatName val="0"/>
          <c:showSerName val="0"/>
          <c:showPercent val="0"/>
          <c:showBubbleSize val="0"/>
        </c:dLbls>
        <c:marker val="1"/>
        <c:smooth val="0"/>
        <c:axId val="964925423"/>
        <c:axId val="964955791"/>
      </c:lineChart>
      <c:catAx>
        <c:axId val="699631615"/>
        <c:scaling>
          <c:orientation val="minMax"/>
        </c:scaling>
        <c:delete val="0"/>
        <c:axPos val="b"/>
        <c:numFmt formatCode="0" sourceLinked="0"/>
        <c:majorTickMark val="out"/>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2863"/>
        <c:crosses val="autoZero"/>
        <c:auto val="1"/>
        <c:lblAlgn val="ctr"/>
        <c:lblOffset val="100"/>
        <c:tickLblSkip val="1"/>
        <c:noMultiLvlLbl val="0"/>
      </c:catAx>
      <c:valAx>
        <c:axId val="699632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1615"/>
        <c:crosses val="autoZero"/>
        <c:crossBetween val="midCat"/>
        <c:majorUnit val="1000000000"/>
        <c:minorUnit val="100000000"/>
        <c:dispUnits>
          <c:builtInUnit val="billions"/>
          <c:dispUnitsLbl>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Billions (lb)</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964955791"/>
        <c:scaling>
          <c:orientation val="minMax"/>
        </c:scaling>
        <c:delete val="0"/>
        <c:axPos val="r"/>
        <c:numFmt formatCode="General" sourceLinked="0"/>
        <c:majorTickMark val="out"/>
        <c:minorTickMark val="none"/>
        <c:tickLblPos val="nextTo"/>
        <c:spPr>
          <a:noFill/>
          <a:ln>
            <a:solidFill>
              <a:schemeClr val="accent3">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25423"/>
        <c:crosses val="max"/>
        <c:crossBetween val="between"/>
        <c:majorUnit val="1000000"/>
        <c:minorUnit val="100000"/>
        <c:dispUnits>
          <c:builtInUnit val="millions"/>
          <c:dispUnitsLbl>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Millions (Acres)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catAx>
        <c:axId val="964925423"/>
        <c:scaling>
          <c:orientation val="minMax"/>
        </c:scaling>
        <c:delete val="1"/>
        <c:axPos val="b"/>
        <c:numFmt formatCode="General" sourceLinked="1"/>
        <c:majorTickMark val="out"/>
        <c:minorTickMark val="none"/>
        <c:tickLblPos val="nextTo"/>
        <c:crossAx val="964955791"/>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Fertiziler Usage vs Acres Planted</a:t>
            </a:r>
            <a:endParaRPr lang="en-IN"/>
          </a:p>
        </c:rich>
      </c:tx>
      <c:layout/>
      <c:overlay val="0"/>
      <c:spPr>
        <a:noFill/>
        <a:ln>
          <a:noFill/>
        </a:ln>
        <a:effectLst/>
      </c:spPr>
    </c:title>
    <c:autoTitleDeleted val="0"/>
    <c:plotArea>
      <c:layout/>
      <c:lineChart>
        <c:grouping val="standard"/>
        <c:varyColors val="0"/>
        <c:ser>
          <c:idx val="0"/>
          <c:order val="0"/>
          <c:tx>
            <c:v>Nitrogen</c:v>
          </c:tx>
          <c:spPr>
            <a:ln>
              <a:solidFill>
                <a:schemeClr val="accent1"/>
              </a:solidFill>
            </a:ln>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11-B434-479D-900C-CBD090F18F4C}"/>
            </c:ext>
          </c:extLst>
        </c:ser>
        <c:ser>
          <c:idx val="2"/>
          <c:order val="1"/>
          <c:tx>
            <c:v>Phosphorous</c:v>
          </c:tx>
          <c:spPr>
            <a:ln>
              <a:solidFill>
                <a:schemeClr val="accent2"/>
              </a:solidFill>
            </a:ln>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Data'!$S$13:$S$26</c:f>
              <c:numCache>
                <c:formatCode>#,##0</c:formatCode>
                <c:ptCount val="14"/>
                <c:pt idx="0">
                  <c:v>5315378391.3565435</c:v>
                </c:pt>
                <c:pt idx="1">
                  <c:v>5626444444.4444447</c:v>
                </c:pt>
                <c:pt idx="2">
                  <c:v>5513081707.3170738</c:v>
                </c:pt>
                <c:pt idx="3">
                  <c:v>5001687804.8780499</c:v>
                </c:pt>
                <c:pt idx="4">
                  <c:v>5514961445.7831326</c:v>
                </c:pt>
                <c:pt idx="5">
                  <c:v>4941758024.6913576</c:v>
                </c:pt>
                <c:pt idx="6">
                  <c:v>5313003529.4117651</c:v>
                </c:pt>
                <c:pt idx="7">
                  <c:v>5397153571.4285717</c:v>
                </c:pt>
                <c:pt idx="8">
                  <c:v>5215554216.8674707</c:v>
                </c:pt>
                <c:pt idx="9">
                  <c:v>5096151219.5121956</c:v>
                </c:pt>
                <c:pt idx="10">
                  <c:v>5398103571.4285717</c:v>
                </c:pt>
                <c:pt idx="11">
                  <c:v>5366217721.5189867</c:v>
                </c:pt>
                <c:pt idx="12">
                  <c:v>5991949367.0886078</c:v>
                </c:pt>
                <c:pt idx="13">
                  <c:v>5870350632.9113922</c:v>
                </c:pt>
              </c:numCache>
            </c:numRef>
          </c:val>
          <c:smooth val="0"/>
          <c:extLst>
            <c:ext xmlns:c16="http://schemas.microsoft.com/office/drawing/2014/chart" uri="{C3380CC4-5D6E-409C-BE32-E72D297353CC}">
              <c16:uniqueId val="{00000012-B434-479D-900C-CBD090F18F4C}"/>
            </c:ext>
          </c:extLst>
        </c:ser>
        <c:ser>
          <c:idx val="7"/>
          <c:order val="2"/>
          <c:tx>
            <c:v>Potassium</c:v>
          </c:tx>
          <c:spPr>
            <a:ln>
              <a:solidFill>
                <a:schemeClr val="accent6"/>
              </a:solidFill>
            </a:ln>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c:ext xmlns:c16="http://schemas.microsoft.com/office/drawing/2014/chart" uri="{C3380CC4-5D6E-409C-BE32-E72D297353CC}">
              <c16:uniqueId val="{00000013-B434-479D-900C-CBD090F18F4C}"/>
            </c:ext>
          </c:extLst>
        </c:ser>
        <c:ser>
          <c:idx val="8"/>
          <c:order val="3"/>
          <c:tx>
            <c:v>Nitrogen</c:v>
          </c:tx>
          <c:spPr>
            <a:ln w="28575" cap="rnd">
              <a:solidFill>
                <a:schemeClr val="accent1"/>
              </a:solidFill>
              <a:round/>
            </a:ln>
            <a:effectLst/>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14-B434-479D-900C-CBD090F18F4C}"/>
            </c:ext>
          </c:extLst>
        </c:ser>
        <c:ser>
          <c:idx val="9"/>
          <c:order val="4"/>
          <c:tx>
            <c:v>Potassium</c:v>
          </c:tx>
          <c:spPr>
            <a:ln w="28575" cap="rnd">
              <a:solidFill>
                <a:schemeClr val="accent6"/>
              </a:solidFill>
              <a:round/>
            </a:ln>
            <a:effectLst/>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c:ext xmlns:c16="http://schemas.microsoft.com/office/drawing/2014/chart" uri="{C3380CC4-5D6E-409C-BE32-E72D297353CC}">
              <c16:uniqueId val="{00000015-B434-479D-900C-CBD090F18F4C}"/>
            </c:ext>
          </c:extLst>
        </c:ser>
        <c:ser>
          <c:idx val="4"/>
          <c:order val="5"/>
          <c:tx>
            <c:v>Nitrogen</c:v>
          </c:tx>
          <c:spPr>
            <a:ln>
              <a:solidFill>
                <a:schemeClr val="accent1"/>
              </a:solidFill>
            </a:ln>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08-B434-479D-900C-CBD090F18F4C}"/>
            </c:ext>
          </c:extLst>
        </c:ser>
        <c:ser>
          <c:idx val="5"/>
          <c:order val="6"/>
          <c:tx>
            <c:v>Phosphorous</c:v>
          </c:tx>
          <c:spPr>
            <a:ln>
              <a:solidFill>
                <a:schemeClr val="accent2"/>
              </a:solidFill>
            </a:ln>
          </c:spPr>
          <c:marker>
            <c:symbol val="circle"/>
            <c:size val="7"/>
          </c:marker>
          <c:dLbls>
            <c:numFmt formatCode="#,##0.0" sourceLinked="0"/>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Data'!$S$13:$S$26</c:f>
              <c:numCache>
                <c:formatCode>#,##0</c:formatCode>
                <c:ptCount val="14"/>
                <c:pt idx="0">
                  <c:v>5315378391.3565435</c:v>
                </c:pt>
                <c:pt idx="1">
                  <c:v>5626444444.4444447</c:v>
                </c:pt>
                <c:pt idx="2">
                  <c:v>5513081707.3170738</c:v>
                </c:pt>
                <c:pt idx="3">
                  <c:v>5001687804.8780499</c:v>
                </c:pt>
                <c:pt idx="4">
                  <c:v>5514961445.7831326</c:v>
                </c:pt>
                <c:pt idx="5">
                  <c:v>4941758024.6913576</c:v>
                </c:pt>
                <c:pt idx="6">
                  <c:v>5313003529.4117651</c:v>
                </c:pt>
                <c:pt idx="7">
                  <c:v>5397153571.4285717</c:v>
                </c:pt>
                <c:pt idx="8">
                  <c:v>5215554216.8674707</c:v>
                </c:pt>
                <c:pt idx="9">
                  <c:v>5096151219.5121956</c:v>
                </c:pt>
                <c:pt idx="10">
                  <c:v>5398103571.4285717</c:v>
                </c:pt>
                <c:pt idx="11">
                  <c:v>5366217721.5189867</c:v>
                </c:pt>
                <c:pt idx="12">
                  <c:v>5991949367.0886078</c:v>
                </c:pt>
                <c:pt idx="13">
                  <c:v>5870350632.9113922</c:v>
                </c:pt>
              </c:numCache>
            </c:numRef>
          </c:val>
          <c:smooth val="0"/>
          <c:extLst>
            <c:ext xmlns:c16="http://schemas.microsoft.com/office/drawing/2014/chart" uri="{C3380CC4-5D6E-409C-BE32-E72D297353CC}">
              <c16:uniqueId val="{0000000A-B434-479D-900C-CBD090F18F4C}"/>
            </c:ext>
          </c:extLst>
        </c:ser>
        <c:ser>
          <c:idx val="6"/>
          <c:order val="7"/>
          <c:tx>
            <c:v>Potassium</c:v>
          </c:tx>
          <c:spPr>
            <a:ln>
              <a:solidFill>
                <a:schemeClr val="accent6"/>
              </a:solidFill>
            </a:ln>
          </c:spPr>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c:ext xmlns:c16="http://schemas.microsoft.com/office/drawing/2014/chart" uri="{C3380CC4-5D6E-409C-BE32-E72D297353CC}">
              <c16:uniqueId val="{0000000C-B434-479D-900C-CBD090F18F4C}"/>
            </c:ext>
          </c:extLst>
        </c:ser>
        <c:ser>
          <c:idx val="1"/>
          <c:order val="8"/>
          <c:tx>
            <c:v>Nitrogen</c:v>
          </c:tx>
          <c:spPr>
            <a:ln w="28575" cap="rnd">
              <a:solidFill>
                <a:schemeClr val="accent1"/>
              </a:solidFill>
              <a:round/>
            </a:ln>
            <a:effectLst/>
          </c:spPr>
          <c:marker>
            <c:symbol val="circle"/>
            <c:size val="7"/>
          </c:marker>
          <c:dLbls>
            <c:numFmt formatCode="#,##0.0" sourceLinked="0"/>
            <c:spPr>
              <a:noFill/>
              <a:ln>
                <a:noFill/>
              </a:ln>
              <a:effectLst/>
            </c:sp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val>
          <c:smooth val="0"/>
          <c:extLst>
            <c:ext xmlns:c16="http://schemas.microsoft.com/office/drawing/2014/chart" uri="{C3380CC4-5D6E-409C-BE32-E72D297353CC}">
              <c16:uniqueId val="{0000000E-B434-479D-900C-CBD090F18F4C}"/>
            </c:ext>
          </c:extLst>
        </c:ser>
        <c:ser>
          <c:idx val="3"/>
          <c:order val="9"/>
          <c:tx>
            <c:v>Potassium</c:v>
          </c:tx>
          <c:spPr>
            <a:ln w="28575" cap="rnd">
              <a:solidFill>
                <a:schemeClr val="accent6"/>
              </a:solidFill>
              <a:round/>
            </a:ln>
            <a:effectLst/>
          </c:spPr>
          <c:marker>
            <c:symbol val="circle"/>
            <c:size val="7"/>
          </c:marker>
          <c:dLbls>
            <c:numFmt formatCode="#,##0.0" sourceLinked="0"/>
            <c:spPr>
              <a:noFill/>
              <a:ln>
                <a:noFill/>
              </a:ln>
              <a:effectLst/>
            </c:sp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ext>
            </c:extLst>
          </c:dLbls>
          <c:cat>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cat>
          <c:val>
            <c:numRef>
              <c:f>'Corn-Nitrogen Transformed Data'!$T$13:$T$26</c:f>
              <c:numCache>
                <c:formatCode>#,##0</c:formatCode>
                <c:ptCount val="14"/>
                <c:pt idx="0">
                  <c:v>8047161133.6032391</c:v>
                </c:pt>
                <c:pt idx="1">
                  <c:v>8558535211.2676058</c:v>
                </c:pt>
                <c:pt idx="2">
                  <c:v>8713039436.6197186</c:v>
                </c:pt>
                <c:pt idx="3">
                  <c:v>8279191304.347827</c:v>
                </c:pt>
                <c:pt idx="4">
                  <c:v>8769000000</c:v>
                </c:pt>
                <c:pt idx="5">
                  <c:v>7852622535.2112675</c:v>
                </c:pt>
                <c:pt idx="6">
                  <c:v>8574097260.2739735</c:v>
                </c:pt>
                <c:pt idx="7">
                  <c:v>8947912500</c:v>
                </c:pt>
                <c:pt idx="8">
                  <c:v>9811238805.9701481</c:v>
                </c:pt>
                <c:pt idx="9">
                  <c:v>9355620895.5223885</c:v>
                </c:pt>
                <c:pt idx="10">
                  <c:v>9522013636.363636</c:v>
                </c:pt>
                <c:pt idx="11">
                  <c:v>9666563076.9230766</c:v>
                </c:pt>
                <c:pt idx="12">
                  <c:v>9861749999.9999981</c:v>
                </c:pt>
                <c:pt idx="13">
                  <c:v>10439460937.5</c:v>
                </c:pt>
              </c:numCache>
            </c:numRef>
          </c:val>
          <c:smooth val="0"/>
          <c:extLst>
            <c:ext xmlns:c16="http://schemas.microsoft.com/office/drawing/2014/chart" uri="{C3380CC4-5D6E-409C-BE32-E72D297353CC}">
              <c16:uniqueId val="{00000010-B434-479D-900C-CBD090F18F4C}"/>
            </c:ext>
          </c:extLst>
        </c:ser>
        <c:dLbls>
          <c:showLegendKey val="0"/>
          <c:showVal val="0"/>
          <c:showCatName val="0"/>
          <c:showSerName val="0"/>
          <c:showPercent val="0"/>
          <c:showBubbleSize val="0"/>
        </c:dLbls>
        <c:marker val="1"/>
        <c:smooth val="0"/>
        <c:axId val="699631615"/>
        <c:axId val="699632863"/>
      </c:lineChart>
      <c:catAx>
        <c:axId val="699631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2863"/>
        <c:crosses val="autoZero"/>
        <c:auto val="1"/>
        <c:lblAlgn val="ctr"/>
        <c:lblOffset val="100"/>
        <c:noMultiLvlLbl val="0"/>
      </c:catAx>
      <c:valAx>
        <c:axId val="6996328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9631615"/>
        <c:crosses val="autoZero"/>
        <c:crossBetween val="between"/>
        <c:majorUnit val="1000000000"/>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plotArea>
    <c:legend>
      <c:legendPos val="b"/>
      <c:legendEntry>
        <c:idx val="0"/>
        <c:delete val="1"/>
      </c:legendEntry>
      <c:legendEntry>
        <c:idx val="1"/>
        <c:delete val="1"/>
      </c:legendEntry>
      <c:legendEntry>
        <c:idx val="2"/>
        <c:delete val="1"/>
      </c:legendEntry>
      <c:legendEntry>
        <c:idx val="3"/>
        <c:delete val="1"/>
      </c:legendEntry>
      <c:legendEntry>
        <c:idx val="5"/>
        <c:delete val="1"/>
      </c:legendEntry>
      <c:legendEntry>
        <c:idx val="6"/>
        <c:delete val="1"/>
      </c:legendEntry>
      <c:legendEntry>
        <c:idx val="7"/>
        <c:delete val="1"/>
      </c:legendEntry>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Data'!$D$13:$D$26</c:f>
              <c:numCache>
                <c:formatCode>#,##0</c:formatCode>
                <c:ptCount val="14"/>
                <c:pt idx="0">
                  <c:v>7934028000</c:v>
                </c:pt>
                <c:pt idx="1">
                  <c:v>7474765000</c:v>
                </c:pt>
                <c:pt idx="2">
                  <c:v>9476698000</c:v>
                </c:pt>
                <c:pt idx="3">
                  <c:v>6337730000</c:v>
                </c:pt>
                <c:pt idx="4">
                  <c:v>10050520000</c:v>
                </c:pt>
                <c:pt idx="5">
                  <c:v>7400051000</c:v>
                </c:pt>
                <c:pt idx="6">
                  <c:v>9232557000</c:v>
                </c:pt>
                <c:pt idx="7">
                  <c:v>9206832000</c:v>
                </c:pt>
                <c:pt idx="8">
                  <c:v>9758685000</c:v>
                </c:pt>
                <c:pt idx="9">
                  <c:v>9430612000</c:v>
                </c:pt>
                <c:pt idx="10">
                  <c:v>9915051000</c:v>
                </c:pt>
                <c:pt idx="11">
                  <c:v>9502580000</c:v>
                </c:pt>
                <c:pt idx="12">
                  <c:v>8966787000</c:v>
                </c:pt>
                <c:pt idx="13">
                  <c:v>10087292000</c:v>
                </c:pt>
              </c:numCache>
            </c:numRef>
          </c:yVal>
          <c:smooth val="0"/>
          <c:extLst>
            <c:ext xmlns:c16="http://schemas.microsoft.com/office/drawing/2014/chart" uri="{C3380CC4-5D6E-409C-BE32-E72D297353CC}">
              <c16:uniqueId val="{00000000-A9A0-4F4A-9ECE-A53153550C62}"/>
            </c:ext>
          </c:extLst>
        </c:ser>
        <c:ser>
          <c:idx val="1"/>
          <c:order val="1"/>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yVal>
          <c:smooth val="0"/>
          <c:extLst>
            <c:ext xmlns:c16="http://schemas.microsoft.com/office/drawing/2014/chart" uri="{C3380CC4-5D6E-409C-BE32-E72D297353CC}">
              <c16:uniqueId val="{00000001-A9A0-4F4A-9ECE-A53153550C62}"/>
            </c:ext>
          </c:extLst>
        </c:ser>
        <c:dLbls>
          <c:showLegendKey val="0"/>
          <c:showVal val="0"/>
          <c:showCatName val="0"/>
          <c:showSerName val="0"/>
          <c:showPercent val="0"/>
          <c:showBubbleSize val="0"/>
        </c:dLbls>
        <c:axId val="553837327"/>
        <c:axId val="553834831"/>
      </c:scatterChart>
      <c:valAx>
        <c:axId val="5538373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34831"/>
        <c:crosses val="autoZero"/>
        <c:crossBetween val="midCat"/>
      </c:valAx>
      <c:valAx>
        <c:axId val="553834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837327"/>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Production (BU) vs Nitrogen Usage (lb)</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v>Production (BU)</c:v>
          </c:tx>
          <c:spPr>
            <a:ln w="19050" cap="rnd">
              <a:solidFill>
                <a:schemeClr val="accent1"/>
              </a:solidFill>
              <a:round/>
            </a:ln>
            <a:effectLst/>
          </c:spPr>
          <c:marker>
            <c:symbol val="circle"/>
            <c:size val="5"/>
            <c:spPr>
              <a:solidFill>
                <a:schemeClr val="accent1"/>
              </a:solidFill>
              <a:ln w="9525">
                <a:solidFill>
                  <a:schemeClr val="accent1"/>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Data'!$D$13:$D$26</c:f>
              <c:numCache>
                <c:formatCode>#,##0</c:formatCode>
                <c:ptCount val="14"/>
                <c:pt idx="0">
                  <c:v>7934028000</c:v>
                </c:pt>
                <c:pt idx="1">
                  <c:v>7474765000</c:v>
                </c:pt>
                <c:pt idx="2">
                  <c:v>9476698000</c:v>
                </c:pt>
                <c:pt idx="3">
                  <c:v>6337730000</c:v>
                </c:pt>
                <c:pt idx="4">
                  <c:v>10050520000</c:v>
                </c:pt>
                <c:pt idx="5">
                  <c:v>7400051000</c:v>
                </c:pt>
                <c:pt idx="6">
                  <c:v>9232557000</c:v>
                </c:pt>
                <c:pt idx="7">
                  <c:v>9206832000</c:v>
                </c:pt>
                <c:pt idx="8">
                  <c:v>9758685000</c:v>
                </c:pt>
                <c:pt idx="9">
                  <c:v>9430612000</c:v>
                </c:pt>
                <c:pt idx="10">
                  <c:v>9915051000</c:v>
                </c:pt>
                <c:pt idx="11">
                  <c:v>9502580000</c:v>
                </c:pt>
                <c:pt idx="12">
                  <c:v>8966787000</c:v>
                </c:pt>
                <c:pt idx="13">
                  <c:v>10087292000</c:v>
                </c:pt>
              </c:numCache>
            </c:numRef>
          </c:yVal>
          <c:smooth val="0"/>
          <c:extLst>
            <c:ext xmlns:c16="http://schemas.microsoft.com/office/drawing/2014/chart" uri="{C3380CC4-5D6E-409C-BE32-E72D297353CC}">
              <c16:uniqueId val="{00000000-435C-4AA8-8E20-2627F872BA17}"/>
            </c:ext>
          </c:extLst>
        </c:ser>
        <c:ser>
          <c:idx val="1"/>
          <c:order val="1"/>
          <c:tx>
            <c:v>Nitrogen Usage (lb)</c:v>
          </c:tx>
          <c:spPr>
            <a:ln w="19050" cap="rnd">
              <a:solidFill>
                <a:schemeClr val="accent2"/>
              </a:solidFill>
              <a:round/>
            </a:ln>
            <a:effectLst/>
          </c:spPr>
          <c:marker>
            <c:symbol val="circle"/>
            <c:size val="5"/>
            <c:spPr>
              <a:solidFill>
                <a:schemeClr val="accent2"/>
              </a:solidFill>
              <a:ln w="9525">
                <a:solidFill>
                  <a:schemeClr val="accent2"/>
                </a:solid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xVal>
            <c:numRef>
              <c:f>'Corn-Nitrogen Transformed Data'!$A$13:$A$26</c:f>
              <c:numCache>
                <c:formatCode>General</c:formatCode>
                <c:ptCount val="1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numCache>
            </c:numRef>
          </c:xVal>
          <c:y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yVal>
          <c:smooth val="0"/>
          <c:extLst>
            <c:ext xmlns:c16="http://schemas.microsoft.com/office/drawing/2014/chart" uri="{C3380CC4-5D6E-409C-BE32-E72D297353CC}">
              <c16:uniqueId val="{00000001-435C-4AA8-8E20-2627F872BA17}"/>
            </c:ext>
          </c:extLst>
        </c:ser>
        <c:dLbls>
          <c:showLegendKey val="0"/>
          <c:showVal val="0"/>
          <c:showCatName val="0"/>
          <c:showSerName val="0"/>
          <c:showPercent val="0"/>
          <c:showBubbleSize val="0"/>
        </c:dLbls>
        <c:axId val="964927087"/>
        <c:axId val="964927503"/>
      </c:scatterChart>
      <c:valAx>
        <c:axId val="96492708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27503"/>
        <c:crosses val="autoZero"/>
        <c:crossBetween val="midCat"/>
        <c:majorUnit val="1"/>
      </c:valAx>
      <c:valAx>
        <c:axId val="9649275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927087"/>
        <c:crosses val="autoZero"/>
        <c:crossBetween val="midCat"/>
        <c:majorUnit val="1000000000"/>
        <c:minorUnit val="100000000"/>
        <c:dispUnits>
          <c:builtInUnit val="billion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Production</a:t>
            </a:r>
            <a:r>
              <a:rPr lang="en-IN" baseline="0"/>
              <a:t> (BU ) vs Nitrogen Usage (lb) </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4"/>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'Corn-Nitrogen Transformed Data'!$D$13:$D$26</c:f>
              <c:numCache>
                <c:formatCode>#,##0</c:formatCode>
                <c:ptCount val="14"/>
                <c:pt idx="0">
                  <c:v>7934028000</c:v>
                </c:pt>
                <c:pt idx="1">
                  <c:v>7474765000</c:v>
                </c:pt>
                <c:pt idx="2">
                  <c:v>9476698000</c:v>
                </c:pt>
                <c:pt idx="3">
                  <c:v>6337730000</c:v>
                </c:pt>
                <c:pt idx="4">
                  <c:v>10050520000</c:v>
                </c:pt>
                <c:pt idx="5">
                  <c:v>7400051000</c:v>
                </c:pt>
                <c:pt idx="6">
                  <c:v>9232557000</c:v>
                </c:pt>
                <c:pt idx="7">
                  <c:v>9206832000</c:v>
                </c:pt>
                <c:pt idx="8">
                  <c:v>9758685000</c:v>
                </c:pt>
                <c:pt idx="9">
                  <c:v>9430612000</c:v>
                </c:pt>
                <c:pt idx="10">
                  <c:v>9915051000</c:v>
                </c:pt>
                <c:pt idx="11">
                  <c:v>9502580000</c:v>
                </c:pt>
                <c:pt idx="12">
                  <c:v>8966787000</c:v>
                </c:pt>
                <c:pt idx="13">
                  <c:v>10087292000</c:v>
                </c:pt>
              </c:numCache>
            </c:numRef>
          </c:xVal>
          <c:yVal>
            <c:numRef>
              <c:f>'Corn-Nitrogen Transformed Data'!$R$13:$R$26</c:f>
              <c:numCache>
                <c:formatCode>#,##0</c:formatCode>
                <c:ptCount val="14"/>
                <c:pt idx="0">
                  <c:v>9237048969.6000004</c:v>
                </c:pt>
                <c:pt idx="1">
                  <c:v>9333596160</c:v>
                </c:pt>
                <c:pt idx="2">
                  <c:v>9924185430</c:v>
                </c:pt>
                <c:pt idx="3">
                  <c:v>8880228750</c:v>
                </c:pt>
                <c:pt idx="4">
                  <c:v>9875384730</c:v>
                </c:pt>
                <c:pt idx="5">
                  <c:v>9013501900</c:v>
                </c:pt>
                <c:pt idx="6">
                  <c:v>10326707860</c:v>
                </c:pt>
                <c:pt idx="7">
                  <c:v>10236411900</c:v>
                </c:pt>
                <c:pt idx="8">
                  <c:v>10448706100</c:v>
                </c:pt>
                <c:pt idx="9">
                  <c:v>10086491240</c:v>
                </c:pt>
                <c:pt idx="10">
                  <c:v>10602557280</c:v>
                </c:pt>
                <c:pt idx="11">
                  <c:v>9665631360</c:v>
                </c:pt>
                <c:pt idx="12">
                  <c:v>10376138880</c:v>
                </c:pt>
                <c:pt idx="13">
                  <c:v>10262407680</c:v>
                </c:pt>
              </c:numCache>
            </c:numRef>
          </c:yVal>
          <c:smooth val="0"/>
          <c:extLst>
            <c:ext xmlns:c16="http://schemas.microsoft.com/office/drawing/2014/chart" uri="{C3380CC4-5D6E-409C-BE32-E72D297353CC}">
              <c16:uniqueId val="{00000000-2B00-4D9B-9FF8-467430BBE0EF}"/>
            </c:ext>
          </c:extLst>
        </c:ser>
        <c:dLbls>
          <c:showLegendKey val="0"/>
          <c:showVal val="0"/>
          <c:showCatName val="0"/>
          <c:showSerName val="0"/>
          <c:showPercent val="0"/>
          <c:showBubbleSize val="0"/>
        </c:dLbls>
        <c:axId val="497082447"/>
        <c:axId val="552606799"/>
      </c:scatterChart>
      <c:valAx>
        <c:axId val="497082447"/>
        <c:scaling>
          <c:orientation val="minMax"/>
          <c:min val="500000000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low"/>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606799"/>
        <c:crosses val="autoZero"/>
        <c:crossBetween val="midCat"/>
        <c:majorUnit val="1000000000"/>
        <c:dispUnits>
          <c:builtInUnit val="billions"/>
          <c:dispUnitsLbl>
            <c:layout/>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Billions (BU)</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552606799"/>
        <c:scaling>
          <c:orientation val="minMax"/>
          <c:min val="8000000000"/>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082447"/>
        <c:crosses val="autoZero"/>
        <c:crossBetween val="midCat"/>
        <c:majorUnit val="200000000"/>
        <c:dispUnits>
          <c:builtInUnit val="billions"/>
          <c:dispUnitsLbl>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Billions (lb)</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nchor="t" anchorCtr="0"/>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6.xml"/><Relationship Id="rId7" Type="http://schemas.openxmlformats.org/officeDocument/2006/relationships/chart" Target="../charts/chart10.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7</xdr:col>
      <xdr:colOff>1265718</xdr:colOff>
      <xdr:row>1</xdr:row>
      <xdr:rowOff>86947</xdr:rowOff>
    </xdr:from>
    <xdr:to>
      <xdr:col>19</xdr:col>
      <xdr:colOff>736721</xdr:colOff>
      <xdr:row>43</xdr:row>
      <xdr:rowOff>161192</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1215029</xdr:colOff>
      <xdr:row>46</xdr:row>
      <xdr:rowOff>85407</xdr:rowOff>
    </xdr:from>
    <xdr:to>
      <xdr:col>19</xdr:col>
      <xdr:colOff>788276</xdr:colOff>
      <xdr:row>88</xdr:row>
      <xdr:rowOff>157656</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2184400</xdr:colOff>
      <xdr:row>48</xdr:row>
      <xdr:rowOff>127000</xdr:rowOff>
    </xdr:from>
    <xdr:to>
      <xdr:col>7</xdr:col>
      <xdr:colOff>1016000</xdr:colOff>
      <xdr:row>91</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49161</xdr:colOff>
      <xdr:row>0</xdr:row>
      <xdr:rowOff>142875</xdr:rowOff>
    </xdr:from>
    <xdr:to>
      <xdr:col>41</xdr:col>
      <xdr:colOff>47403</xdr:colOff>
      <xdr:row>23</xdr:row>
      <xdr:rowOff>89647</xdr:rowOff>
    </xdr:to>
    <xdr:pic>
      <xdr:nvPicPr>
        <xdr:cNvPr id="19" name="Picture 18"/>
        <xdr:cNvPicPr>
          <a:picLocks noChangeAspect="1"/>
        </xdr:cNvPicPr>
      </xdr:nvPicPr>
      <xdr:blipFill rotWithShape="1">
        <a:blip xmlns:r="http://schemas.openxmlformats.org/officeDocument/2006/relationships" r:embed="rId1"/>
        <a:srcRect l="43622" b="50862"/>
        <a:stretch/>
      </xdr:blipFill>
      <xdr:spPr>
        <a:xfrm>
          <a:off x="13966867" y="142875"/>
          <a:ext cx="10890360" cy="4070537"/>
        </a:xfrm>
        <a:prstGeom prst="rect">
          <a:avLst/>
        </a:prstGeom>
      </xdr:spPr>
    </xdr:pic>
    <xdr:clientData/>
  </xdr:twoCellAnchor>
  <xdr:twoCellAnchor editAs="oneCell">
    <xdr:from>
      <xdr:col>9</xdr:col>
      <xdr:colOff>160866</xdr:colOff>
      <xdr:row>52</xdr:row>
      <xdr:rowOff>19353</xdr:rowOff>
    </xdr:from>
    <xdr:to>
      <xdr:col>22</xdr:col>
      <xdr:colOff>420723</xdr:colOff>
      <xdr:row>73</xdr:row>
      <xdr:rowOff>36286</xdr:rowOff>
    </xdr:to>
    <xdr:pic>
      <xdr:nvPicPr>
        <xdr:cNvPr id="24" name="Picture 23"/>
        <xdr:cNvPicPr>
          <a:picLocks noChangeAspect="1"/>
        </xdr:cNvPicPr>
      </xdr:nvPicPr>
      <xdr:blipFill>
        <a:blip xmlns:r="http://schemas.openxmlformats.org/officeDocument/2006/relationships" r:embed="rId2"/>
        <a:stretch>
          <a:fillRect/>
        </a:stretch>
      </xdr:blipFill>
      <xdr:spPr>
        <a:xfrm>
          <a:off x="5658152" y="9453639"/>
          <a:ext cx="8200381" cy="3826933"/>
        </a:xfrm>
        <a:prstGeom prst="rect">
          <a:avLst/>
        </a:prstGeom>
      </xdr:spPr>
    </xdr:pic>
    <xdr:clientData/>
  </xdr:twoCellAnchor>
  <xdr:twoCellAnchor editAs="oneCell">
    <xdr:from>
      <xdr:col>9</xdr:col>
      <xdr:colOff>243840</xdr:colOff>
      <xdr:row>75</xdr:row>
      <xdr:rowOff>101601</xdr:rowOff>
    </xdr:from>
    <xdr:to>
      <xdr:col>19</xdr:col>
      <xdr:colOff>554882</xdr:colOff>
      <xdr:row>96</xdr:row>
      <xdr:rowOff>10161</xdr:rowOff>
    </xdr:to>
    <xdr:pic>
      <xdr:nvPicPr>
        <xdr:cNvPr id="4" name="Picture 3"/>
        <xdr:cNvPicPr>
          <a:picLocks noChangeAspect="1"/>
        </xdr:cNvPicPr>
      </xdr:nvPicPr>
      <xdr:blipFill>
        <a:blip xmlns:r="http://schemas.openxmlformats.org/officeDocument/2006/relationships" r:embed="rId3"/>
        <a:stretch>
          <a:fillRect/>
        </a:stretch>
      </xdr:blipFill>
      <xdr:spPr>
        <a:xfrm>
          <a:off x="5730240" y="13817601"/>
          <a:ext cx="6407042" cy="3749040"/>
        </a:xfrm>
        <a:prstGeom prst="rect">
          <a:avLst/>
        </a:prstGeom>
      </xdr:spPr>
    </xdr:pic>
    <xdr:clientData/>
  </xdr:twoCellAnchor>
  <xdr:twoCellAnchor editAs="oneCell">
    <xdr:from>
      <xdr:col>20</xdr:col>
      <xdr:colOff>10583</xdr:colOff>
      <xdr:row>75</xdr:row>
      <xdr:rowOff>127000</xdr:rowOff>
    </xdr:from>
    <xdr:to>
      <xdr:col>30</xdr:col>
      <xdr:colOff>12528</xdr:colOff>
      <xdr:row>95</xdr:row>
      <xdr:rowOff>165652</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68844" y="13793304"/>
          <a:ext cx="6131075" cy="3683000"/>
        </a:xfrm>
        <a:prstGeom prst="rect">
          <a:avLst/>
        </a:prstGeom>
      </xdr:spPr>
    </xdr:pic>
    <xdr:clientData/>
  </xdr:twoCellAnchor>
  <xdr:twoCellAnchor editAs="oneCell">
    <xdr:from>
      <xdr:col>9</xdr:col>
      <xdr:colOff>112058</xdr:colOff>
      <xdr:row>23</xdr:row>
      <xdr:rowOff>89647</xdr:rowOff>
    </xdr:from>
    <xdr:to>
      <xdr:col>27</xdr:col>
      <xdr:colOff>110301</xdr:colOff>
      <xdr:row>47</xdr:row>
      <xdr:rowOff>36419</xdr:rowOff>
    </xdr:to>
    <xdr:pic>
      <xdr:nvPicPr>
        <xdr:cNvPr id="10" name="Picture 9"/>
        <xdr:cNvPicPr>
          <a:picLocks noChangeAspect="1"/>
        </xdr:cNvPicPr>
      </xdr:nvPicPr>
      <xdr:blipFill rotWithShape="1">
        <a:blip xmlns:r="http://schemas.openxmlformats.org/officeDocument/2006/relationships" r:embed="rId1"/>
        <a:srcRect l="43622" t="48698"/>
        <a:stretch/>
      </xdr:blipFill>
      <xdr:spPr>
        <a:xfrm>
          <a:off x="5558117" y="4213412"/>
          <a:ext cx="10890360" cy="4249831"/>
        </a:xfrm>
        <a:prstGeom prst="rect">
          <a:avLst/>
        </a:prstGeom>
      </xdr:spPr>
    </xdr:pic>
    <xdr:clientData/>
  </xdr:twoCellAnchor>
  <xdr:twoCellAnchor editAs="oneCell">
    <xdr:from>
      <xdr:col>9</xdr:col>
      <xdr:colOff>190500</xdr:colOff>
      <xdr:row>0</xdr:row>
      <xdr:rowOff>142875</xdr:rowOff>
    </xdr:from>
    <xdr:to>
      <xdr:col>23</xdr:col>
      <xdr:colOff>159044</xdr:colOff>
      <xdr:row>22</xdr:row>
      <xdr:rowOff>175358</xdr:rowOff>
    </xdr:to>
    <xdr:pic>
      <xdr:nvPicPr>
        <xdr:cNvPr id="7" name="Picture 6"/>
        <xdr:cNvPicPr>
          <a:picLocks noChangeAspect="1"/>
        </xdr:cNvPicPr>
      </xdr:nvPicPr>
      <xdr:blipFill>
        <a:blip xmlns:r="http://schemas.openxmlformats.org/officeDocument/2006/relationships" r:embed="rId5"/>
        <a:stretch>
          <a:fillRect/>
        </a:stretch>
      </xdr:blipFill>
      <xdr:spPr>
        <a:xfrm>
          <a:off x="5676900" y="142875"/>
          <a:ext cx="8502944" cy="4013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1659700</xdr:colOff>
      <xdr:row>49</xdr:row>
      <xdr:rowOff>16328</xdr:rowOff>
    </xdr:from>
    <xdr:to>
      <xdr:col>18</xdr:col>
      <xdr:colOff>2703363</xdr:colOff>
      <xdr:row>77</xdr:row>
      <xdr:rowOff>177451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2763075</xdr:colOff>
      <xdr:row>48</xdr:row>
      <xdr:rowOff>161473</xdr:rowOff>
    </xdr:from>
    <xdr:to>
      <xdr:col>30</xdr:col>
      <xdr:colOff>488830</xdr:colOff>
      <xdr:row>70</xdr:row>
      <xdr:rowOff>102124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2845837</xdr:colOff>
      <xdr:row>71</xdr:row>
      <xdr:rowOff>129074</xdr:rowOff>
    </xdr:from>
    <xdr:to>
      <xdr:col>23</xdr:col>
      <xdr:colOff>431800</xdr:colOff>
      <xdr:row>101</xdr:row>
      <xdr:rowOff>101600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655672</xdr:colOff>
      <xdr:row>71</xdr:row>
      <xdr:rowOff>143540</xdr:rowOff>
    </xdr:from>
    <xdr:to>
      <xdr:col>28</xdr:col>
      <xdr:colOff>940340</xdr:colOff>
      <xdr:row>90</xdr:row>
      <xdr:rowOff>178340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2281539</xdr:colOff>
      <xdr:row>78</xdr:row>
      <xdr:rowOff>65591</xdr:rowOff>
    </xdr:from>
    <xdr:to>
      <xdr:col>18</xdr:col>
      <xdr:colOff>1346200</xdr:colOff>
      <xdr:row>106</xdr:row>
      <xdr:rowOff>164986</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2043546</xdr:colOff>
      <xdr:row>78</xdr:row>
      <xdr:rowOff>103909</xdr:rowOff>
    </xdr:from>
    <xdr:to>
      <xdr:col>15</xdr:col>
      <xdr:colOff>1887525</xdr:colOff>
      <xdr:row>107</xdr:row>
      <xdr:rowOff>12804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2267185</xdr:colOff>
      <xdr:row>108</xdr:row>
      <xdr:rowOff>150518</xdr:rowOff>
    </xdr:from>
    <xdr:to>
      <xdr:col>18</xdr:col>
      <xdr:colOff>1331846</xdr:colOff>
      <xdr:row>137</xdr:row>
      <xdr:rowOff>71173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1703322</xdr:colOff>
      <xdr:row>49</xdr:row>
      <xdr:rowOff>23927</xdr:rowOff>
    </xdr:from>
    <xdr:to>
      <xdr:col>15</xdr:col>
      <xdr:colOff>1477817</xdr:colOff>
      <xdr:row>78</xdr:row>
      <xdr:rowOff>10374</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1722732</xdr:colOff>
      <xdr:row>108</xdr:row>
      <xdr:rowOff>52446</xdr:rowOff>
    </xdr:from>
    <xdr:to>
      <xdr:col>15</xdr:col>
      <xdr:colOff>2002118</xdr:colOff>
      <xdr:row>137</xdr:row>
      <xdr:rowOff>89647</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995516</xdr:colOff>
      <xdr:row>48</xdr:row>
      <xdr:rowOff>61453</xdr:rowOff>
    </xdr:from>
    <xdr:to>
      <xdr:col>11</xdr:col>
      <xdr:colOff>1363436</xdr:colOff>
      <xdr:row>66</xdr:row>
      <xdr:rowOff>104468</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566352</xdr:colOff>
      <xdr:row>1</xdr:row>
      <xdr:rowOff>135680</xdr:rowOff>
    </xdr:from>
    <xdr:to>
      <xdr:col>18</xdr:col>
      <xdr:colOff>381000</xdr:colOff>
      <xdr:row>17</xdr:row>
      <xdr:rowOff>78923</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06433" y="321031"/>
          <a:ext cx="5282513" cy="2908865"/>
        </a:xfrm>
        <a:prstGeom prst="rect">
          <a:avLst/>
        </a:prstGeom>
      </xdr:spPr>
    </xdr:pic>
    <xdr:clientData/>
  </xdr:twoCellAnchor>
  <xdr:twoCellAnchor editAs="oneCell">
    <xdr:from>
      <xdr:col>10</xdr:col>
      <xdr:colOff>2060</xdr:colOff>
      <xdr:row>18</xdr:row>
      <xdr:rowOff>51487</xdr:rowOff>
    </xdr:from>
    <xdr:to>
      <xdr:col>17</xdr:col>
      <xdr:colOff>267607</xdr:colOff>
      <xdr:row>31</xdr:row>
      <xdr:rowOff>104369</xdr:rowOff>
    </xdr:to>
    <xdr:pic>
      <xdr:nvPicPr>
        <xdr:cNvPr id="5" name="Picture 4"/>
        <xdr:cNvPicPr>
          <a:picLocks noChangeAspect="1"/>
        </xdr:cNvPicPr>
      </xdr:nvPicPr>
      <xdr:blipFill>
        <a:blip xmlns:r="http://schemas.openxmlformats.org/officeDocument/2006/relationships" r:embed="rId2"/>
        <a:stretch>
          <a:fillRect/>
        </a:stretch>
      </xdr:blipFill>
      <xdr:spPr>
        <a:xfrm>
          <a:off x="11341346" y="3317201"/>
          <a:ext cx="4520047" cy="2411454"/>
        </a:xfrm>
        <a:prstGeom prst="rect">
          <a:avLst/>
        </a:prstGeom>
      </xdr:spPr>
    </xdr:pic>
    <xdr:clientData/>
  </xdr:twoCellAnchor>
  <xdr:twoCellAnchor editAs="oneCell">
    <xdr:from>
      <xdr:col>18</xdr:col>
      <xdr:colOff>1</xdr:colOff>
      <xdr:row>18</xdr:row>
      <xdr:rowOff>1</xdr:rowOff>
    </xdr:from>
    <xdr:to>
      <xdr:col>21</xdr:col>
      <xdr:colOff>2149033</xdr:colOff>
      <xdr:row>31</xdr:row>
      <xdr:rowOff>50415</xdr:rowOff>
    </xdr:to>
    <xdr:pic>
      <xdr:nvPicPr>
        <xdr:cNvPr id="8" name="Picture 7"/>
        <xdr:cNvPicPr>
          <a:picLocks noChangeAspect="1"/>
        </xdr:cNvPicPr>
      </xdr:nvPicPr>
      <xdr:blipFill>
        <a:blip xmlns:r="http://schemas.openxmlformats.org/officeDocument/2006/relationships" r:embed="rId3"/>
        <a:stretch>
          <a:fillRect/>
        </a:stretch>
      </xdr:blipFill>
      <xdr:spPr>
        <a:xfrm>
          <a:off x="16158576" y="3382028"/>
          <a:ext cx="3810000" cy="2492990"/>
        </a:xfrm>
        <a:prstGeom prst="rect">
          <a:avLst/>
        </a:prstGeom>
      </xdr:spPr>
    </xdr:pic>
    <xdr:clientData/>
  </xdr:twoCellAnchor>
  <xdr:twoCellAnchor editAs="oneCell">
    <xdr:from>
      <xdr:col>9</xdr:col>
      <xdr:colOff>566790</xdr:colOff>
      <xdr:row>44</xdr:row>
      <xdr:rowOff>94556</xdr:rowOff>
    </xdr:from>
    <xdr:to>
      <xdr:col>16</xdr:col>
      <xdr:colOff>327254</xdr:colOff>
      <xdr:row>57</xdr:row>
      <xdr:rowOff>120446</xdr:rowOff>
    </xdr:to>
    <xdr:pic>
      <xdr:nvPicPr>
        <xdr:cNvPr id="9" name="Picture 8"/>
        <xdr:cNvPicPr>
          <a:picLocks noChangeAspect="1"/>
        </xdr:cNvPicPr>
      </xdr:nvPicPr>
      <xdr:blipFill>
        <a:blip xmlns:r="http://schemas.openxmlformats.org/officeDocument/2006/relationships" r:embed="rId4"/>
        <a:stretch>
          <a:fillRect/>
        </a:stretch>
      </xdr:blipFill>
      <xdr:spPr>
        <a:xfrm>
          <a:off x="11309917" y="8304838"/>
          <a:ext cx="4042689" cy="2397748"/>
        </a:xfrm>
        <a:prstGeom prst="rect">
          <a:avLst/>
        </a:prstGeom>
      </xdr:spPr>
    </xdr:pic>
    <xdr:clientData/>
  </xdr:twoCellAnchor>
  <xdr:twoCellAnchor editAs="oneCell">
    <xdr:from>
      <xdr:col>21</xdr:col>
      <xdr:colOff>1621351</xdr:colOff>
      <xdr:row>47</xdr:row>
      <xdr:rowOff>165860</xdr:rowOff>
    </xdr:from>
    <xdr:to>
      <xdr:col>22</xdr:col>
      <xdr:colOff>1950565</xdr:colOff>
      <xdr:row>57</xdr:row>
      <xdr:rowOff>80315</xdr:rowOff>
    </xdr:to>
    <xdr:pic>
      <xdr:nvPicPr>
        <xdr:cNvPr id="10" name="Picture 9"/>
        <xdr:cNvPicPr>
          <a:picLocks noChangeAspect="1"/>
        </xdr:cNvPicPr>
      </xdr:nvPicPr>
      <xdr:blipFill rotWithShape="1">
        <a:blip xmlns:r="http://schemas.openxmlformats.org/officeDocument/2006/relationships" r:embed="rId5"/>
        <a:srcRect t="9195"/>
        <a:stretch/>
      </xdr:blipFill>
      <xdr:spPr>
        <a:xfrm>
          <a:off x="19544450" y="8923494"/>
          <a:ext cx="2894256" cy="1738962"/>
        </a:xfrm>
        <a:prstGeom prst="rect">
          <a:avLst/>
        </a:prstGeom>
      </xdr:spPr>
    </xdr:pic>
    <xdr:clientData/>
  </xdr:twoCellAnchor>
  <xdr:twoCellAnchor editAs="oneCell">
    <xdr:from>
      <xdr:col>16</xdr:col>
      <xdr:colOff>387256</xdr:colOff>
      <xdr:row>44</xdr:row>
      <xdr:rowOff>22692</xdr:rowOff>
    </xdr:from>
    <xdr:to>
      <xdr:col>21</xdr:col>
      <xdr:colOff>1503731</xdr:colOff>
      <xdr:row>57</xdr:row>
      <xdr:rowOff>88008</xdr:rowOff>
    </xdr:to>
    <xdr:pic>
      <xdr:nvPicPr>
        <xdr:cNvPr id="12" name="Picture 11"/>
        <xdr:cNvPicPr>
          <a:picLocks noChangeAspect="1"/>
        </xdr:cNvPicPr>
      </xdr:nvPicPr>
      <xdr:blipFill>
        <a:blip xmlns:r="http://schemas.openxmlformats.org/officeDocument/2006/relationships" r:embed="rId6"/>
        <a:stretch>
          <a:fillRect/>
        </a:stretch>
      </xdr:blipFill>
      <xdr:spPr>
        <a:xfrm>
          <a:off x="15412608" y="8232974"/>
          <a:ext cx="4014222" cy="2437174"/>
        </a:xfrm>
        <a:prstGeom prst="rect">
          <a:avLst/>
        </a:prstGeom>
      </xdr:spPr>
    </xdr:pic>
    <xdr:clientData/>
  </xdr:twoCellAnchor>
  <xdr:twoCellAnchor editAs="oneCell">
    <xdr:from>
      <xdr:col>10</xdr:col>
      <xdr:colOff>10732</xdr:colOff>
      <xdr:row>30</xdr:row>
      <xdr:rowOff>150253</xdr:rowOff>
    </xdr:from>
    <xdr:to>
      <xdr:col>22</xdr:col>
      <xdr:colOff>753433</xdr:colOff>
      <xdr:row>45</xdr:row>
      <xdr:rowOff>85860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1365605" y="5806225"/>
          <a:ext cx="9875969" cy="26723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B3:B6"/>
  <sheetViews>
    <sheetView tabSelected="1" workbookViewId="0">
      <selection activeCell="H10" sqref="H10"/>
    </sheetView>
  </sheetViews>
  <sheetFormatPr defaultRowHeight="14.4" x14ac:dyDescent="0.3"/>
  <sheetData>
    <row r="3" spans="2:2" x14ac:dyDescent="0.3">
      <c r="B3" t="s">
        <v>31</v>
      </c>
    </row>
    <row r="4" spans="2:2" x14ac:dyDescent="0.3">
      <c r="B4" t="s">
        <v>29</v>
      </c>
    </row>
    <row r="5" spans="2:2" x14ac:dyDescent="0.3">
      <c r="B5" t="s">
        <v>30</v>
      </c>
    </row>
    <row r="6" spans="2:2" x14ac:dyDescent="0.3">
      <c r="B6" t="s">
        <v>32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I130"/>
  <sheetViews>
    <sheetView zoomScale="77" workbookViewId="0">
      <selection activeCell="E6" sqref="E6"/>
    </sheetView>
  </sheetViews>
  <sheetFormatPr defaultRowHeight="14.4" x14ac:dyDescent="0.3"/>
  <cols>
    <col min="1" max="1" width="5.6640625" bestFit="1" customWidth="1"/>
    <col min="2" max="2" width="9.77734375" bestFit="1" customWidth="1"/>
    <col min="3" max="3" width="8.77734375" bestFit="1" customWidth="1"/>
    <col min="4" max="4" width="10.77734375" bestFit="1" customWidth="1"/>
    <col min="5" max="5" width="41.44140625" bestFit="1" customWidth="1"/>
    <col min="6" max="6" width="20.21875" customWidth="1"/>
    <col min="7" max="7" width="22.33203125" customWidth="1"/>
    <col min="8" max="8" width="29.5546875" customWidth="1"/>
    <col min="9" max="9" width="41.21875" customWidth="1"/>
  </cols>
  <sheetData>
    <row r="1" spans="1:9" x14ac:dyDescent="0.3">
      <c r="A1" t="s">
        <v>0</v>
      </c>
      <c r="B1" t="s">
        <v>1</v>
      </c>
      <c r="C1" t="s">
        <v>2</v>
      </c>
      <c r="D1" t="s">
        <v>4</v>
      </c>
      <c r="E1" t="s">
        <v>5</v>
      </c>
      <c r="F1" t="s">
        <v>8</v>
      </c>
    </row>
    <row r="2" spans="1:9" x14ac:dyDescent="0.3">
      <c r="A2">
        <v>2022</v>
      </c>
      <c r="B2" t="s">
        <v>9</v>
      </c>
      <c r="C2" t="s">
        <v>10</v>
      </c>
      <c r="D2" t="s">
        <v>11</v>
      </c>
      <c r="E2" t="s">
        <v>12</v>
      </c>
      <c r="F2" s="1">
        <v>88589000</v>
      </c>
      <c r="G2" s="1"/>
      <c r="H2" s="1"/>
      <c r="I2" s="1"/>
    </row>
    <row r="3" spans="1:9" x14ac:dyDescent="0.3">
      <c r="A3">
        <v>2022</v>
      </c>
      <c r="B3" t="s">
        <v>9</v>
      </c>
      <c r="C3" t="s">
        <v>10</v>
      </c>
      <c r="D3" t="s">
        <v>11</v>
      </c>
      <c r="E3" t="s">
        <v>13</v>
      </c>
      <c r="F3" s="1">
        <v>79115000</v>
      </c>
    </row>
    <row r="4" spans="1:9" x14ac:dyDescent="0.3">
      <c r="A4">
        <v>2022</v>
      </c>
      <c r="B4" t="s">
        <v>9</v>
      </c>
      <c r="C4" t="s">
        <v>10</v>
      </c>
      <c r="D4" t="s">
        <v>11</v>
      </c>
      <c r="E4" t="s">
        <v>14</v>
      </c>
      <c r="F4" s="1">
        <v>13714676000</v>
      </c>
    </row>
    <row r="5" spans="1:9" x14ac:dyDescent="0.3">
      <c r="A5">
        <v>2021</v>
      </c>
      <c r="B5" t="s">
        <v>9</v>
      </c>
      <c r="C5" t="s">
        <v>10</v>
      </c>
      <c r="D5" t="s">
        <v>11</v>
      </c>
      <c r="E5" t="s">
        <v>12</v>
      </c>
      <c r="F5" s="1">
        <v>93252000</v>
      </c>
      <c r="G5" s="1"/>
      <c r="H5" s="1"/>
      <c r="I5" s="1"/>
    </row>
    <row r="6" spans="1:9" x14ac:dyDescent="0.3">
      <c r="A6">
        <v>2021</v>
      </c>
      <c r="B6" t="s">
        <v>9</v>
      </c>
      <c r="C6" t="s">
        <v>10</v>
      </c>
      <c r="D6" t="s">
        <v>11</v>
      </c>
      <c r="E6" t="s">
        <v>13</v>
      </c>
      <c r="F6" s="1">
        <v>85318000</v>
      </c>
    </row>
    <row r="7" spans="1:9" x14ac:dyDescent="0.3">
      <c r="A7">
        <v>2021</v>
      </c>
      <c r="B7" t="s">
        <v>9</v>
      </c>
      <c r="C7" t="s">
        <v>10</v>
      </c>
      <c r="D7" t="s">
        <v>11</v>
      </c>
      <c r="E7" t="s">
        <v>14</v>
      </c>
      <c r="F7" s="1">
        <v>15073820000</v>
      </c>
    </row>
    <row r="8" spans="1:9" x14ac:dyDescent="0.3">
      <c r="A8">
        <v>2020</v>
      </c>
      <c r="B8" t="s">
        <v>9</v>
      </c>
      <c r="C8" t="s">
        <v>10</v>
      </c>
      <c r="D8" t="s">
        <v>11</v>
      </c>
      <c r="E8" t="s">
        <v>12</v>
      </c>
      <c r="F8" s="1">
        <v>90652000</v>
      </c>
      <c r="G8" s="1"/>
      <c r="H8" s="1"/>
      <c r="I8" s="1"/>
    </row>
    <row r="9" spans="1:9" x14ac:dyDescent="0.3">
      <c r="A9">
        <v>2020</v>
      </c>
      <c r="B9" t="s">
        <v>9</v>
      </c>
      <c r="C9" t="s">
        <v>10</v>
      </c>
      <c r="D9" t="s">
        <v>11</v>
      </c>
      <c r="E9" t="s">
        <v>13</v>
      </c>
      <c r="F9" s="1">
        <v>82313000</v>
      </c>
    </row>
    <row r="10" spans="1:9" x14ac:dyDescent="0.3">
      <c r="A10">
        <v>2020</v>
      </c>
      <c r="B10" t="s">
        <v>9</v>
      </c>
      <c r="C10" t="s">
        <v>10</v>
      </c>
      <c r="D10" t="s">
        <v>11</v>
      </c>
      <c r="E10" t="s">
        <v>14</v>
      </c>
      <c r="F10" s="1">
        <v>14111449000</v>
      </c>
    </row>
    <row r="11" spans="1:9" x14ac:dyDescent="0.3">
      <c r="A11">
        <v>2019</v>
      </c>
      <c r="B11" t="s">
        <v>9</v>
      </c>
      <c r="C11" t="s">
        <v>10</v>
      </c>
      <c r="D11" t="s">
        <v>11</v>
      </c>
      <c r="E11" t="s">
        <v>12</v>
      </c>
      <c r="F11" s="1">
        <v>89745000</v>
      </c>
      <c r="G11" s="1"/>
      <c r="H11" s="1"/>
      <c r="I11" s="1"/>
    </row>
    <row r="12" spans="1:9" x14ac:dyDescent="0.3">
      <c r="A12">
        <v>2019</v>
      </c>
      <c r="B12" t="s">
        <v>9</v>
      </c>
      <c r="C12" t="s">
        <v>10</v>
      </c>
      <c r="D12" t="s">
        <v>11</v>
      </c>
      <c r="E12" t="s">
        <v>13</v>
      </c>
      <c r="F12" s="1">
        <v>81337000</v>
      </c>
    </row>
    <row r="13" spans="1:9" x14ac:dyDescent="0.3">
      <c r="A13">
        <v>2019</v>
      </c>
      <c r="B13" t="s">
        <v>9</v>
      </c>
      <c r="C13" t="s">
        <v>10</v>
      </c>
      <c r="D13" t="s">
        <v>11</v>
      </c>
      <c r="E13" t="s">
        <v>14</v>
      </c>
      <c r="F13" s="1">
        <v>13619928000</v>
      </c>
    </row>
    <row r="14" spans="1:9" x14ac:dyDescent="0.3">
      <c r="A14">
        <v>2018</v>
      </c>
      <c r="B14" t="s">
        <v>9</v>
      </c>
      <c r="C14" t="s">
        <v>10</v>
      </c>
      <c r="D14" t="s">
        <v>11</v>
      </c>
      <c r="E14" t="s">
        <v>12</v>
      </c>
      <c r="F14" s="1">
        <v>88871000</v>
      </c>
      <c r="G14" s="1"/>
      <c r="H14" s="1"/>
      <c r="I14" s="1"/>
    </row>
    <row r="15" spans="1:9" x14ac:dyDescent="0.3">
      <c r="A15">
        <v>2018</v>
      </c>
      <c r="B15" t="s">
        <v>9</v>
      </c>
      <c r="C15" t="s">
        <v>10</v>
      </c>
      <c r="D15" t="s">
        <v>11</v>
      </c>
      <c r="E15" t="s">
        <v>13</v>
      </c>
      <c r="F15" s="1">
        <v>81276000</v>
      </c>
    </row>
    <row r="16" spans="1:9" x14ac:dyDescent="0.3">
      <c r="A16">
        <v>2018</v>
      </c>
      <c r="B16" t="s">
        <v>9</v>
      </c>
      <c r="C16" t="s">
        <v>10</v>
      </c>
      <c r="D16" t="s">
        <v>11</v>
      </c>
      <c r="E16" t="s">
        <v>14</v>
      </c>
      <c r="F16" s="1">
        <v>14340369000</v>
      </c>
    </row>
    <row r="17" spans="1:9" x14ac:dyDescent="0.3">
      <c r="A17">
        <v>2017</v>
      </c>
      <c r="B17" t="s">
        <v>9</v>
      </c>
      <c r="C17" t="s">
        <v>10</v>
      </c>
      <c r="D17" t="s">
        <v>11</v>
      </c>
      <c r="E17" t="s">
        <v>12</v>
      </c>
      <c r="F17" s="1">
        <v>90167000</v>
      </c>
      <c r="G17" s="1"/>
      <c r="H17" s="1"/>
      <c r="I17" s="1"/>
    </row>
    <row r="18" spans="1:9" x14ac:dyDescent="0.3">
      <c r="A18">
        <v>2017</v>
      </c>
      <c r="B18" t="s">
        <v>9</v>
      </c>
      <c r="C18" t="s">
        <v>10</v>
      </c>
      <c r="D18" t="s">
        <v>11</v>
      </c>
      <c r="E18" t="s">
        <v>13</v>
      </c>
      <c r="F18" s="1">
        <v>82733000</v>
      </c>
    </row>
    <row r="19" spans="1:9" x14ac:dyDescent="0.3">
      <c r="A19">
        <v>2017</v>
      </c>
      <c r="B19" t="s">
        <v>9</v>
      </c>
      <c r="C19" t="s">
        <v>10</v>
      </c>
      <c r="D19" t="s">
        <v>11</v>
      </c>
      <c r="E19" t="s">
        <v>14</v>
      </c>
      <c r="F19" s="1">
        <v>14609407000</v>
      </c>
    </row>
    <row r="20" spans="1:9" x14ac:dyDescent="0.3">
      <c r="A20">
        <v>2016</v>
      </c>
      <c r="B20" t="s">
        <v>9</v>
      </c>
      <c r="C20" t="s">
        <v>10</v>
      </c>
      <c r="D20" t="s">
        <v>11</v>
      </c>
      <c r="E20" t="s">
        <v>12</v>
      </c>
      <c r="F20" s="1">
        <v>94004000</v>
      </c>
      <c r="G20" s="1"/>
      <c r="H20" s="1"/>
      <c r="I20" s="1"/>
    </row>
    <row r="21" spans="1:9" x14ac:dyDescent="0.3">
      <c r="A21">
        <v>2016</v>
      </c>
      <c r="B21" t="s">
        <v>9</v>
      </c>
      <c r="C21" t="s">
        <v>10</v>
      </c>
      <c r="D21" t="s">
        <v>11</v>
      </c>
      <c r="E21" t="s">
        <v>13</v>
      </c>
      <c r="F21" s="1">
        <v>86748000</v>
      </c>
    </row>
    <row r="22" spans="1:9" x14ac:dyDescent="0.3">
      <c r="A22">
        <v>2016</v>
      </c>
      <c r="B22" t="s">
        <v>9</v>
      </c>
      <c r="C22" t="s">
        <v>10</v>
      </c>
      <c r="D22" t="s">
        <v>11</v>
      </c>
      <c r="E22" t="s">
        <v>14</v>
      </c>
      <c r="F22" s="1">
        <v>15148038000</v>
      </c>
    </row>
    <row r="23" spans="1:9" x14ac:dyDescent="0.3">
      <c r="A23">
        <v>2015</v>
      </c>
      <c r="B23" t="s">
        <v>9</v>
      </c>
      <c r="C23" t="s">
        <v>10</v>
      </c>
      <c r="D23" t="s">
        <v>11</v>
      </c>
      <c r="E23" t="s">
        <v>12</v>
      </c>
      <c r="F23" s="1">
        <v>88019000</v>
      </c>
      <c r="G23" s="1"/>
      <c r="H23" s="1"/>
      <c r="I23" s="1"/>
    </row>
    <row r="24" spans="1:9" x14ac:dyDescent="0.3">
      <c r="A24">
        <v>2015</v>
      </c>
      <c r="B24" t="s">
        <v>9</v>
      </c>
      <c r="C24" t="s">
        <v>10</v>
      </c>
      <c r="D24" t="s">
        <v>11</v>
      </c>
      <c r="E24" t="s">
        <v>13</v>
      </c>
      <c r="F24" s="1">
        <v>80753000</v>
      </c>
    </row>
    <row r="25" spans="1:9" x14ac:dyDescent="0.3">
      <c r="A25">
        <v>2015</v>
      </c>
      <c r="B25" t="s">
        <v>9</v>
      </c>
      <c r="C25" t="s">
        <v>10</v>
      </c>
      <c r="D25" t="s">
        <v>11</v>
      </c>
      <c r="E25" t="s">
        <v>14</v>
      </c>
      <c r="F25" s="1">
        <v>13601964000</v>
      </c>
    </row>
    <row r="26" spans="1:9" x14ac:dyDescent="0.3">
      <c r="A26">
        <v>2014</v>
      </c>
      <c r="B26" t="s">
        <v>9</v>
      </c>
      <c r="C26" t="s">
        <v>10</v>
      </c>
      <c r="D26" t="s">
        <v>11</v>
      </c>
      <c r="E26" t="s">
        <v>12</v>
      </c>
      <c r="F26" s="1">
        <v>90597000</v>
      </c>
      <c r="G26" s="1"/>
      <c r="H26" s="1"/>
      <c r="I26" s="1"/>
    </row>
    <row r="27" spans="1:9" x14ac:dyDescent="0.3">
      <c r="A27">
        <v>2014</v>
      </c>
      <c r="B27" t="s">
        <v>9</v>
      </c>
      <c r="C27" t="s">
        <v>10</v>
      </c>
      <c r="D27" t="s">
        <v>11</v>
      </c>
      <c r="E27" t="s">
        <v>13</v>
      </c>
      <c r="F27" s="1">
        <v>83146000</v>
      </c>
    </row>
    <row r="28" spans="1:9" x14ac:dyDescent="0.3">
      <c r="A28">
        <v>2014</v>
      </c>
      <c r="B28" t="s">
        <v>9</v>
      </c>
      <c r="C28" t="s">
        <v>10</v>
      </c>
      <c r="D28" t="s">
        <v>11</v>
      </c>
      <c r="E28" t="s">
        <v>14</v>
      </c>
      <c r="F28" s="1">
        <v>14217292000</v>
      </c>
    </row>
    <row r="29" spans="1:9" x14ac:dyDescent="0.3">
      <c r="A29">
        <v>2013</v>
      </c>
      <c r="B29" t="s">
        <v>9</v>
      </c>
      <c r="C29" t="s">
        <v>10</v>
      </c>
      <c r="D29" t="s">
        <v>11</v>
      </c>
      <c r="E29" t="s">
        <v>12</v>
      </c>
      <c r="F29" s="1">
        <v>95365000</v>
      </c>
      <c r="G29" s="1"/>
      <c r="H29" s="1"/>
      <c r="I29" s="1"/>
    </row>
    <row r="30" spans="1:9" x14ac:dyDescent="0.3">
      <c r="A30">
        <v>2013</v>
      </c>
      <c r="B30" t="s">
        <v>9</v>
      </c>
      <c r="C30" t="s">
        <v>10</v>
      </c>
      <c r="D30" t="s">
        <v>11</v>
      </c>
      <c r="E30" t="s">
        <v>13</v>
      </c>
      <c r="F30" s="1">
        <v>87461000</v>
      </c>
    </row>
    <row r="31" spans="1:9" x14ac:dyDescent="0.3">
      <c r="A31">
        <v>2013</v>
      </c>
      <c r="B31" t="s">
        <v>9</v>
      </c>
      <c r="C31" t="s">
        <v>10</v>
      </c>
      <c r="D31" t="s">
        <v>11</v>
      </c>
      <c r="E31" t="s">
        <v>14</v>
      </c>
      <c r="F31" s="1">
        <v>13830704000</v>
      </c>
    </row>
    <row r="32" spans="1:9" x14ac:dyDescent="0.3">
      <c r="A32">
        <v>2012</v>
      </c>
      <c r="B32" t="s">
        <v>9</v>
      </c>
      <c r="C32" t="s">
        <v>10</v>
      </c>
      <c r="D32" t="s">
        <v>11</v>
      </c>
      <c r="E32" t="s">
        <v>12</v>
      </c>
      <c r="F32" s="1">
        <v>97291000</v>
      </c>
      <c r="G32" s="1"/>
      <c r="H32" s="1"/>
      <c r="I32" s="1"/>
    </row>
    <row r="33" spans="1:9" x14ac:dyDescent="0.3">
      <c r="A33">
        <v>2012</v>
      </c>
      <c r="B33" t="s">
        <v>9</v>
      </c>
      <c r="C33" t="s">
        <v>10</v>
      </c>
      <c r="D33" t="s">
        <v>11</v>
      </c>
      <c r="E33" t="s">
        <v>13</v>
      </c>
      <c r="F33" s="1">
        <v>87365000</v>
      </c>
    </row>
    <row r="34" spans="1:9" x14ac:dyDescent="0.3">
      <c r="A34">
        <v>2012</v>
      </c>
      <c r="B34" t="s">
        <v>9</v>
      </c>
      <c r="C34" t="s">
        <v>10</v>
      </c>
      <c r="D34" t="s">
        <v>11</v>
      </c>
      <c r="E34" t="s">
        <v>14</v>
      </c>
      <c r="F34" s="1">
        <v>10755111000</v>
      </c>
    </row>
    <row r="35" spans="1:9" x14ac:dyDescent="0.3">
      <c r="A35">
        <v>2011</v>
      </c>
      <c r="B35" t="s">
        <v>9</v>
      </c>
      <c r="C35" t="s">
        <v>10</v>
      </c>
      <c r="D35" t="s">
        <v>11</v>
      </c>
      <c r="E35" t="s">
        <v>12</v>
      </c>
      <c r="F35" s="1">
        <v>91936000</v>
      </c>
      <c r="G35" s="1"/>
      <c r="H35" s="1"/>
      <c r="I35" s="1"/>
    </row>
    <row r="36" spans="1:9" x14ac:dyDescent="0.3">
      <c r="A36">
        <v>2011</v>
      </c>
      <c r="B36" t="s">
        <v>9</v>
      </c>
      <c r="C36" t="s">
        <v>10</v>
      </c>
      <c r="D36" t="s">
        <v>11</v>
      </c>
      <c r="E36" t="s">
        <v>13</v>
      </c>
      <c r="F36" s="1">
        <v>83879000</v>
      </c>
    </row>
    <row r="37" spans="1:9" x14ac:dyDescent="0.3">
      <c r="A37">
        <v>2011</v>
      </c>
      <c r="B37" t="s">
        <v>9</v>
      </c>
      <c r="C37" t="s">
        <v>10</v>
      </c>
      <c r="D37" t="s">
        <v>11</v>
      </c>
      <c r="E37" t="s">
        <v>14</v>
      </c>
      <c r="F37" s="1">
        <v>12313956000</v>
      </c>
    </row>
    <row r="38" spans="1:9" x14ac:dyDescent="0.3">
      <c r="A38">
        <v>2010</v>
      </c>
      <c r="B38" t="s">
        <v>9</v>
      </c>
      <c r="C38" t="s">
        <v>10</v>
      </c>
      <c r="D38" t="s">
        <v>11</v>
      </c>
      <c r="E38" t="s">
        <v>12</v>
      </c>
      <c r="F38" s="1">
        <v>88192000</v>
      </c>
      <c r="G38" s="1"/>
      <c r="H38" s="1"/>
      <c r="I38" s="1"/>
    </row>
    <row r="39" spans="1:9" x14ac:dyDescent="0.3">
      <c r="A39">
        <v>2010</v>
      </c>
      <c r="B39" t="s">
        <v>9</v>
      </c>
      <c r="C39" t="s">
        <v>10</v>
      </c>
      <c r="D39" t="s">
        <v>11</v>
      </c>
      <c r="E39" t="s">
        <v>13</v>
      </c>
      <c r="F39" s="1">
        <v>81446000</v>
      </c>
    </row>
    <row r="40" spans="1:9" x14ac:dyDescent="0.3">
      <c r="A40">
        <v>2010</v>
      </c>
      <c r="B40" t="s">
        <v>9</v>
      </c>
      <c r="C40" t="s">
        <v>10</v>
      </c>
      <c r="D40" t="s">
        <v>11</v>
      </c>
      <c r="E40" t="s">
        <v>14</v>
      </c>
      <c r="F40" s="1">
        <v>12425330000</v>
      </c>
    </row>
    <row r="41" spans="1:9" x14ac:dyDescent="0.3">
      <c r="A41">
        <v>2009</v>
      </c>
      <c r="B41" t="s">
        <v>9</v>
      </c>
      <c r="C41" t="s">
        <v>10</v>
      </c>
      <c r="D41" t="s">
        <v>11</v>
      </c>
      <c r="E41" t="s">
        <v>12</v>
      </c>
      <c r="F41" s="1">
        <v>86382000</v>
      </c>
      <c r="G41" s="1"/>
      <c r="H41" s="1"/>
      <c r="I41" s="1"/>
    </row>
    <row r="42" spans="1:9" x14ac:dyDescent="0.3">
      <c r="A42">
        <v>2009</v>
      </c>
      <c r="B42" t="s">
        <v>9</v>
      </c>
      <c r="C42" t="s">
        <v>10</v>
      </c>
      <c r="D42" t="s">
        <v>11</v>
      </c>
      <c r="E42" t="s">
        <v>13</v>
      </c>
      <c r="F42" s="1">
        <v>79490000</v>
      </c>
    </row>
    <row r="43" spans="1:9" x14ac:dyDescent="0.3">
      <c r="A43">
        <v>2009</v>
      </c>
      <c r="B43" t="s">
        <v>9</v>
      </c>
      <c r="C43" t="s">
        <v>10</v>
      </c>
      <c r="D43" t="s">
        <v>11</v>
      </c>
      <c r="E43" t="s">
        <v>14</v>
      </c>
      <c r="F43" s="1">
        <v>13067156000</v>
      </c>
    </row>
    <row r="44" spans="1:9" x14ac:dyDescent="0.3">
      <c r="A44">
        <v>2008</v>
      </c>
      <c r="B44" t="s">
        <v>9</v>
      </c>
      <c r="C44" t="s">
        <v>10</v>
      </c>
      <c r="D44" t="s">
        <v>11</v>
      </c>
      <c r="E44" t="s">
        <v>12</v>
      </c>
      <c r="F44" s="1">
        <v>85982000</v>
      </c>
      <c r="G44" s="1"/>
      <c r="H44" s="1"/>
      <c r="I44" s="1"/>
    </row>
    <row r="45" spans="1:9" x14ac:dyDescent="0.3">
      <c r="A45">
        <v>2008</v>
      </c>
      <c r="B45" t="s">
        <v>9</v>
      </c>
      <c r="C45" t="s">
        <v>10</v>
      </c>
      <c r="D45" t="s">
        <v>11</v>
      </c>
      <c r="E45" t="s">
        <v>13</v>
      </c>
      <c r="F45" s="1">
        <v>78570000</v>
      </c>
    </row>
    <row r="46" spans="1:9" x14ac:dyDescent="0.3">
      <c r="A46">
        <v>2008</v>
      </c>
      <c r="B46" t="s">
        <v>9</v>
      </c>
      <c r="C46" t="s">
        <v>10</v>
      </c>
      <c r="D46" t="s">
        <v>11</v>
      </c>
      <c r="E46" t="s">
        <v>14</v>
      </c>
      <c r="F46" s="1">
        <v>12043203000</v>
      </c>
    </row>
    <row r="47" spans="1:9" x14ac:dyDescent="0.3">
      <c r="A47">
        <v>2007</v>
      </c>
      <c r="B47" t="s">
        <v>9</v>
      </c>
      <c r="C47" t="s">
        <v>10</v>
      </c>
      <c r="D47" t="s">
        <v>11</v>
      </c>
      <c r="E47" t="s">
        <v>12</v>
      </c>
      <c r="F47" s="1">
        <v>93527000</v>
      </c>
      <c r="G47" s="1"/>
      <c r="H47" s="1"/>
      <c r="I47" s="1"/>
    </row>
    <row r="48" spans="1:9" x14ac:dyDescent="0.3">
      <c r="A48">
        <v>2007</v>
      </c>
      <c r="B48" t="s">
        <v>9</v>
      </c>
      <c r="C48" t="s">
        <v>10</v>
      </c>
      <c r="D48" t="s">
        <v>11</v>
      </c>
      <c r="E48" t="s">
        <v>13</v>
      </c>
      <c r="F48" s="1">
        <v>86520000</v>
      </c>
    </row>
    <row r="49" spans="1:9" x14ac:dyDescent="0.3">
      <c r="A49">
        <v>2007</v>
      </c>
      <c r="B49" t="s">
        <v>9</v>
      </c>
      <c r="C49" t="s">
        <v>10</v>
      </c>
      <c r="D49" t="s">
        <v>11</v>
      </c>
      <c r="E49" t="s">
        <v>14</v>
      </c>
      <c r="F49" s="1">
        <v>13037875000</v>
      </c>
    </row>
    <row r="50" spans="1:9" x14ac:dyDescent="0.3">
      <c r="A50">
        <v>2006</v>
      </c>
      <c r="B50" t="s">
        <v>9</v>
      </c>
      <c r="C50" t="s">
        <v>10</v>
      </c>
      <c r="D50" t="s">
        <v>11</v>
      </c>
      <c r="E50" t="s">
        <v>12</v>
      </c>
      <c r="F50" s="1">
        <v>78327000</v>
      </c>
      <c r="G50" s="1"/>
      <c r="H50" s="1"/>
      <c r="I50" s="1"/>
    </row>
    <row r="51" spans="1:9" x14ac:dyDescent="0.3">
      <c r="A51">
        <v>2006</v>
      </c>
      <c r="B51" t="s">
        <v>9</v>
      </c>
      <c r="C51" t="s">
        <v>10</v>
      </c>
      <c r="D51" t="s">
        <v>11</v>
      </c>
      <c r="E51" t="s">
        <v>13</v>
      </c>
      <c r="F51" s="1">
        <v>70638000</v>
      </c>
    </row>
    <row r="52" spans="1:9" x14ac:dyDescent="0.3">
      <c r="A52">
        <v>2006</v>
      </c>
      <c r="B52" t="s">
        <v>9</v>
      </c>
      <c r="C52" t="s">
        <v>10</v>
      </c>
      <c r="D52" t="s">
        <v>11</v>
      </c>
      <c r="E52" t="s">
        <v>14</v>
      </c>
      <c r="F52" s="1">
        <v>10531123000</v>
      </c>
    </row>
    <row r="53" spans="1:9" x14ac:dyDescent="0.3">
      <c r="A53">
        <v>2005</v>
      </c>
      <c r="B53" t="s">
        <v>9</v>
      </c>
      <c r="C53" t="s">
        <v>10</v>
      </c>
      <c r="D53" t="s">
        <v>11</v>
      </c>
      <c r="E53" t="s">
        <v>12</v>
      </c>
      <c r="F53" s="1">
        <v>81779000</v>
      </c>
      <c r="G53" s="1"/>
      <c r="H53" s="1"/>
      <c r="I53" s="1"/>
    </row>
    <row r="54" spans="1:9" x14ac:dyDescent="0.3">
      <c r="A54">
        <v>2005</v>
      </c>
      <c r="B54" t="s">
        <v>9</v>
      </c>
      <c r="C54" t="s">
        <v>10</v>
      </c>
      <c r="D54" t="s">
        <v>11</v>
      </c>
      <c r="E54" t="s">
        <v>13</v>
      </c>
      <c r="F54" s="1">
        <v>75117000</v>
      </c>
    </row>
    <row r="55" spans="1:9" x14ac:dyDescent="0.3">
      <c r="A55">
        <v>2005</v>
      </c>
      <c r="B55" t="s">
        <v>9</v>
      </c>
      <c r="C55" t="s">
        <v>10</v>
      </c>
      <c r="D55" t="s">
        <v>11</v>
      </c>
      <c r="E55" t="s">
        <v>14</v>
      </c>
      <c r="F55" s="1">
        <v>11112187000</v>
      </c>
    </row>
    <row r="56" spans="1:9" x14ac:dyDescent="0.3">
      <c r="A56">
        <v>2004</v>
      </c>
      <c r="B56" t="s">
        <v>9</v>
      </c>
      <c r="C56" t="s">
        <v>10</v>
      </c>
      <c r="D56" t="s">
        <v>11</v>
      </c>
      <c r="E56" t="s">
        <v>12</v>
      </c>
      <c r="F56" s="1">
        <v>80929000</v>
      </c>
      <c r="G56" s="1"/>
      <c r="H56" s="1"/>
      <c r="I56" s="1"/>
    </row>
    <row r="57" spans="1:9" x14ac:dyDescent="0.3">
      <c r="A57">
        <v>2004</v>
      </c>
      <c r="B57" t="s">
        <v>9</v>
      </c>
      <c r="C57" t="s">
        <v>10</v>
      </c>
      <c r="D57" t="s">
        <v>11</v>
      </c>
      <c r="E57" t="s">
        <v>13</v>
      </c>
      <c r="F57" s="1">
        <v>73631000</v>
      </c>
    </row>
    <row r="58" spans="1:9" x14ac:dyDescent="0.3">
      <c r="A58">
        <v>2004</v>
      </c>
      <c r="B58" t="s">
        <v>9</v>
      </c>
      <c r="C58" t="s">
        <v>10</v>
      </c>
      <c r="D58" t="s">
        <v>11</v>
      </c>
      <c r="E58" t="s">
        <v>14</v>
      </c>
      <c r="F58" s="1">
        <v>11805581000</v>
      </c>
    </row>
    <row r="59" spans="1:9" x14ac:dyDescent="0.3">
      <c r="A59">
        <v>2003</v>
      </c>
      <c r="B59" t="s">
        <v>9</v>
      </c>
      <c r="C59" t="s">
        <v>10</v>
      </c>
      <c r="D59" t="s">
        <v>11</v>
      </c>
      <c r="E59" t="s">
        <v>12</v>
      </c>
      <c r="F59" s="1">
        <v>78603000</v>
      </c>
      <c r="G59" s="1"/>
      <c r="H59" s="1"/>
      <c r="I59" s="1"/>
    </row>
    <row r="60" spans="1:9" x14ac:dyDescent="0.3">
      <c r="A60">
        <v>2003</v>
      </c>
      <c r="B60" t="s">
        <v>9</v>
      </c>
      <c r="C60" t="s">
        <v>10</v>
      </c>
      <c r="D60" t="s">
        <v>11</v>
      </c>
      <c r="E60" t="s">
        <v>13</v>
      </c>
      <c r="F60" s="1">
        <v>70944000</v>
      </c>
    </row>
    <row r="61" spans="1:9" x14ac:dyDescent="0.3">
      <c r="A61">
        <v>2003</v>
      </c>
      <c r="B61" t="s">
        <v>9</v>
      </c>
      <c r="C61" t="s">
        <v>10</v>
      </c>
      <c r="D61" t="s">
        <v>11</v>
      </c>
      <c r="E61" t="s">
        <v>14</v>
      </c>
      <c r="F61" s="1">
        <v>10087292000</v>
      </c>
    </row>
    <row r="62" spans="1:9" x14ac:dyDescent="0.3">
      <c r="A62">
        <v>2002</v>
      </c>
      <c r="B62" t="s">
        <v>9</v>
      </c>
      <c r="C62" t="s">
        <v>10</v>
      </c>
      <c r="D62" t="s">
        <v>11</v>
      </c>
      <c r="E62" t="s">
        <v>12</v>
      </c>
      <c r="F62" s="1">
        <v>78894000</v>
      </c>
      <c r="G62" s="1"/>
      <c r="H62" s="1"/>
      <c r="I62" s="1"/>
    </row>
    <row r="63" spans="1:9" x14ac:dyDescent="0.3">
      <c r="A63">
        <v>2002</v>
      </c>
      <c r="B63" t="s">
        <v>9</v>
      </c>
      <c r="C63" t="s">
        <v>10</v>
      </c>
      <c r="D63" t="s">
        <v>11</v>
      </c>
      <c r="E63" t="s">
        <v>13</v>
      </c>
      <c r="F63" s="1">
        <v>69330000</v>
      </c>
    </row>
    <row r="64" spans="1:9" x14ac:dyDescent="0.3">
      <c r="A64">
        <v>2002</v>
      </c>
      <c r="B64" t="s">
        <v>9</v>
      </c>
      <c r="C64" t="s">
        <v>10</v>
      </c>
      <c r="D64" t="s">
        <v>11</v>
      </c>
      <c r="E64" t="s">
        <v>14</v>
      </c>
      <c r="F64" s="1">
        <v>8966787000</v>
      </c>
    </row>
    <row r="65" spans="1:9" x14ac:dyDescent="0.3">
      <c r="A65">
        <v>2001</v>
      </c>
      <c r="B65" t="s">
        <v>9</v>
      </c>
      <c r="C65" t="s">
        <v>10</v>
      </c>
      <c r="D65" t="s">
        <v>11</v>
      </c>
      <c r="E65" t="s">
        <v>12</v>
      </c>
      <c r="F65" s="1">
        <v>75702000</v>
      </c>
      <c r="G65" s="1"/>
      <c r="H65" s="1"/>
      <c r="I65" s="1"/>
    </row>
    <row r="66" spans="1:9" x14ac:dyDescent="0.3">
      <c r="A66">
        <v>2001</v>
      </c>
      <c r="B66" t="s">
        <v>9</v>
      </c>
      <c r="C66" t="s">
        <v>10</v>
      </c>
      <c r="D66" t="s">
        <v>11</v>
      </c>
      <c r="E66" t="s">
        <v>13</v>
      </c>
      <c r="F66" s="1">
        <v>68768000</v>
      </c>
    </row>
    <row r="67" spans="1:9" x14ac:dyDescent="0.3">
      <c r="A67">
        <v>2001</v>
      </c>
      <c r="B67" t="s">
        <v>9</v>
      </c>
      <c r="C67" t="s">
        <v>10</v>
      </c>
      <c r="D67" t="s">
        <v>11</v>
      </c>
      <c r="E67" t="s">
        <v>14</v>
      </c>
      <c r="F67" s="1">
        <v>9502580000</v>
      </c>
    </row>
    <row r="68" spans="1:9" x14ac:dyDescent="0.3">
      <c r="A68">
        <v>2000</v>
      </c>
      <c r="B68" t="s">
        <v>9</v>
      </c>
      <c r="C68" t="s">
        <v>10</v>
      </c>
      <c r="D68" t="s">
        <v>11</v>
      </c>
      <c r="E68" t="s">
        <v>12</v>
      </c>
      <c r="F68" s="1">
        <v>79551000</v>
      </c>
      <c r="G68" s="1"/>
      <c r="H68" s="1"/>
      <c r="I68" s="1"/>
    </row>
    <row r="69" spans="1:9" x14ac:dyDescent="0.3">
      <c r="A69">
        <v>2000</v>
      </c>
      <c r="B69" t="s">
        <v>9</v>
      </c>
      <c r="C69" t="s">
        <v>10</v>
      </c>
      <c r="D69" t="s">
        <v>11</v>
      </c>
      <c r="E69" t="s">
        <v>13</v>
      </c>
      <c r="F69" s="1">
        <v>72440000</v>
      </c>
    </row>
    <row r="70" spans="1:9" x14ac:dyDescent="0.3">
      <c r="A70">
        <v>2000</v>
      </c>
      <c r="B70" t="s">
        <v>9</v>
      </c>
      <c r="C70" t="s">
        <v>10</v>
      </c>
      <c r="D70" t="s">
        <v>11</v>
      </c>
      <c r="E70" t="s">
        <v>14</v>
      </c>
      <c r="F70" s="1">
        <v>9915051000</v>
      </c>
    </row>
    <row r="71" spans="1:9" x14ac:dyDescent="0.3">
      <c r="A71">
        <v>1999</v>
      </c>
      <c r="B71" t="s">
        <v>9</v>
      </c>
      <c r="C71" t="s">
        <v>10</v>
      </c>
      <c r="D71" t="s">
        <v>11</v>
      </c>
      <c r="E71" t="s">
        <v>12</v>
      </c>
      <c r="F71" s="1">
        <v>77386000</v>
      </c>
      <c r="G71" s="1"/>
      <c r="H71" s="1"/>
      <c r="I71" s="1"/>
    </row>
    <row r="72" spans="1:9" x14ac:dyDescent="0.3">
      <c r="A72">
        <v>1999</v>
      </c>
      <c r="B72" t="s">
        <v>9</v>
      </c>
      <c r="C72" t="s">
        <v>10</v>
      </c>
      <c r="D72" t="s">
        <v>11</v>
      </c>
      <c r="E72" t="s">
        <v>13</v>
      </c>
      <c r="F72" s="1">
        <v>70487000</v>
      </c>
    </row>
    <row r="73" spans="1:9" x14ac:dyDescent="0.3">
      <c r="A73">
        <v>1999</v>
      </c>
      <c r="B73" t="s">
        <v>9</v>
      </c>
      <c r="C73" t="s">
        <v>10</v>
      </c>
      <c r="D73" t="s">
        <v>11</v>
      </c>
      <c r="E73" t="s">
        <v>14</v>
      </c>
      <c r="F73" s="1">
        <v>9430612000</v>
      </c>
    </row>
    <row r="74" spans="1:9" x14ac:dyDescent="0.3">
      <c r="A74">
        <v>1998</v>
      </c>
      <c r="B74" t="s">
        <v>9</v>
      </c>
      <c r="C74" t="s">
        <v>10</v>
      </c>
      <c r="D74" t="s">
        <v>11</v>
      </c>
      <c r="E74" t="s">
        <v>12</v>
      </c>
      <c r="F74" s="1">
        <v>80165000</v>
      </c>
      <c r="G74" s="1"/>
      <c r="H74" s="1"/>
      <c r="I74" s="1"/>
    </row>
    <row r="75" spans="1:9" x14ac:dyDescent="0.3">
      <c r="A75">
        <v>1998</v>
      </c>
      <c r="B75" t="s">
        <v>9</v>
      </c>
      <c r="C75" t="s">
        <v>10</v>
      </c>
      <c r="D75" t="s">
        <v>11</v>
      </c>
      <c r="E75" t="s">
        <v>13</v>
      </c>
      <c r="F75" s="1">
        <v>72589000</v>
      </c>
    </row>
    <row r="76" spans="1:9" x14ac:dyDescent="0.3">
      <c r="A76">
        <v>1998</v>
      </c>
      <c r="B76" t="s">
        <v>9</v>
      </c>
      <c r="C76" t="s">
        <v>10</v>
      </c>
      <c r="D76" t="s">
        <v>11</v>
      </c>
      <c r="E76" t="s">
        <v>14</v>
      </c>
      <c r="F76" s="1">
        <v>9758685000</v>
      </c>
    </row>
    <row r="77" spans="1:9" x14ac:dyDescent="0.3">
      <c r="A77">
        <v>1997</v>
      </c>
      <c r="B77" t="s">
        <v>9</v>
      </c>
      <c r="C77" t="s">
        <v>10</v>
      </c>
      <c r="D77" t="s">
        <v>11</v>
      </c>
      <c r="E77" t="s">
        <v>12</v>
      </c>
      <c r="F77" s="1">
        <v>79537000</v>
      </c>
      <c r="G77" s="1"/>
      <c r="H77" s="1"/>
      <c r="I77" s="1"/>
    </row>
    <row r="78" spans="1:9" x14ac:dyDescent="0.3">
      <c r="A78">
        <v>1997</v>
      </c>
      <c r="B78" t="s">
        <v>9</v>
      </c>
      <c r="C78" t="s">
        <v>10</v>
      </c>
      <c r="D78" t="s">
        <v>11</v>
      </c>
      <c r="E78" t="s">
        <v>13</v>
      </c>
      <c r="F78" s="1">
        <v>72671000</v>
      </c>
    </row>
    <row r="79" spans="1:9" x14ac:dyDescent="0.3">
      <c r="A79">
        <v>1997</v>
      </c>
      <c r="B79" t="s">
        <v>9</v>
      </c>
      <c r="C79" t="s">
        <v>10</v>
      </c>
      <c r="D79" t="s">
        <v>11</v>
      </c>
      <c r="E79" t="s">
        <v>14</v>
      </c>
      <c r="F79" s="1">
        <v>9206832000</v>
      </c>
    </row>
    <row r="80" spans="1:9" x14ac:dyDescent="0.3">
      <c r="A80">
        <v>1996</v>
      </c>
      <c r="B80" t="s">
        <v>9</v>
      </c>
      <c r="C80" t="s">
        <v>10</v>
      </c>
      <c r="D80" t="s">
        <v>11</v>
      </c>
      <c r="E80" t="s">
        <v>12</v>
      </c>
      <c r="F80" s="1">
        <v>79229000</v>
      </c>
      <c r="G80" s="1"/>
      <c r="H80" s="1"/>
      <c r="I80" s="1"/>
    </row>
    <row r="81" spans="1:9" x14ac:dyDescent="0.3">
      <c r="A81">
        <v>1996</v>
      </c>
      <c r="B81" t="s">
        <v>9</v>
      </c>
      <c r="C81" t="s">
        <v>10</v>
      </c>
      <c r="D81" t="s">
        <v>11</v>
      </c>
      <c r="E81" t="s">
        <v>13</v>
      </c>
      <c r="F81" s="1">
        <v>72644000</v>
      </c>
    </row>
    <row r="82" spans="1:9" x14ac:dyDescent="0.3">
      <c r="A82">
        <v>1996</v>
      </c>
      <c r="B82" t="s">
        <v>9</v>
      </c>
      <c r="C82" t="s">
        <v>10</v>
      </c>
      <c r="D82" t="s">
        <v>11</v>
      </c>
      <c r="E82" t="s">
        <v>14</v>
      </c>
      <c r="F82" s="1">
        <v>9232557000</v>
      </c>
    </row>
    <row r="83" spans="1:9" x14ac:dyDescent="0.3">
      <c r="A83">
        <v>1995</v>
      </c>
      <c r="B83" t="s">
        <v>9</v>
      </c>
      <c r="C83" t="s">
        <v>10</v>
      </c>
      <c r="D83" t="s">
        <v>11</v>
      </c>
      <c r="E83" t="s">
        <v>12</v>
      </c>
      <c r="F83" s="1">
        <v>71479000</v>
      </c>
      <c r="G83" s="1"/>
      <c r="H83" s="1"/>
      <c r="I83" s="1"/>
    </row>
    <row r="84" spans="1:9" x14ac:dyDescent="0.3">
      <c r="A84">
        <v>1995</v>
      </c>
      <c r="B84" t="s">
        <v>9</v>
      </c>
      <c r="C84" t="s">
        <v>10</v>
      </c>
      <c r="D84" t="s">
        <v>11</v>
      </c>
      <c r="E84" t="s">
        <v>13</v>
      </c>
      <c r="F84" s="1">
        <v>65210000</v>
      </c>
    </row>
    <row r="85" spans="1:9" x14ac:dyDescent="0.3">
      <c r="A85">
        <v>1995</v>
      </c>
      <c r="B85" t="s">
        <v>9</v>
      </c>
      <c r="C85" t="s">
        <v>10</v>
      </c>
      <c r="D85" t="s">
        <v>11</v>
      </c>
      <c r="E85" t="s">
        <v>14</v>
      </c>
      <c r="F85" s="1">
        <v>7400051000</v>
      </c>
    </row>
    <row r="86" spans="1:9" x14ac:dyDescent="0.3">
      <c r="A86">
        <v>1994</v>
      </c>
      <c r="B86" t="s">
        <v>9</v>
      </c>
      <c r="C86" t="s">
        <v>10</v>
      </c>
      <c r="D86" t="s">
        <v>11</v>
      </c>
      <c r="E86" t="s">
        <v>12</v>
      </c>
      <c r="F86" s="1">
        <v>78921000</v>
      </c>
      <c r="G86" s="1"/>
      <c r="H86" s="1"/>
      <c r="I86" s="1"/>
    </row>
    <row r="87" spans="1:9" x14ac:dyDescent="0.3">
      <c r="A87">
        <v>1994</v>
      </c>
      <c r="B87" t="s">
        <v>9</v>
      </c>
      <c r="C87" t="s">
        <v>10</v>
      </c>
      <c r="D87" t="s">
        <v>11</v>
      </c>
      <c r="E87" t="s">
        <v>13</v>
      </c>
      <c r="F87" s="1">
        <v>72514000</v>
      </c>
    </row>
    <row r="88" spans="1:9" x14ac:dyDescent="0.3">
      <c r="A88">
        <v>1994</v>
      </c>
      <c r="B88" t="s">
        <v>9</v>
      </c>
      <c r="C88" t="s">
        <v>10</v>
      </c>
      <c r="D88" t="s">
        <v>11</v>
      </c>
      <c r="E88" t="s">
        <v>14</v>
      </c>
      <c r="F88" s="1">
        <v>10050520000</v>
      </c>
    </row>
    <row r="89" spans="1:9" x14ac:dyDescent="0.3">
      <c r="A89">
        <v>1993</v>
      </c>
      <c r="B89" t="s">
        <v>9</v>
      </c>
      <c r="C89" t="s">
        <v>10</v>
      </c>
      <c r="D89" t="s">
        <v>11</v>
      </c>
      <c r="E89" t="s">
        <v>12</v>
      </c>
      <c r="F89" s="1">
        <v>73239000</v>
      </c>
      <c r="G89" s="1"/>
      <c r="H89" s="1"/>
      <c r="I89" s="1"/>
    </row>
    <row r="90" spans="1:9" x14ac:dyDescent="0.3">
      <c r="A90">
        <v>1993</v>
      </c>
      <c r="B90" t="s">
        <v>9</v>
      </c>
      <c r="C90" t="s">
        <v>10</v>
      </c>
      <c r="D90" t="s">
        <v>11</v>
      </c>
      <c r="E90" t="s">
        <v>13</v>
      </c>
      <c r="F90" s="1">
        <v>62933000</v>
      </c>
    </row>
    <row r="91" spans="1:9" x14ac:dyDescent="0.3">
      <c r="A91">
        <v>1993</v>
      </c>
      <c r="B91" t="s">
        <v>9</v>
      </c>
      <c r="C91" t="s">
        <v>10</v>
      </c>
      <c r="D91" t="s">
        <v>11</v>
      </c>
      <c r="E91" t="s">
        <v>14</v>
      </c>
      <c r="F91" s="1">
        <v>6337730000</v>
      </c>
    </row>
    <row r="92" spans="1:9" x14ac:dyDescent="0.3">
      <c r="A92">
        <v>1992</v>
      </c>
      <c r="B92" t="s">
        <v>9</v>
      </c>
      <c r="C92" t="s">
        <v>10</v>
      </c>
      <c r="D92" t="s">
        <v>11</v>
      </c>
      <c r="E92" t="s">
        <v>12</v>
      </c>
      <c r="F92" s="1">
        <v>79311000</v>
      </c>
      <c r="G92" s="1"/>
      <c r="H92" s="1"/>
      <c r="I92" s="1"/>
    </row>
    <row r="93" spans="1:9" x14ac:dyDescent="0.3">
      <c r="A93">
        <v>1992</v>
      </c>
      <c r="B93" t="s">
        <v>9</v>
      </c>
      <c r="C93" t="s">
        <v>10</v>
      </c>
      <c r="D93" t="s">
        <v>11</v>
      </c>
      <c r="E93" t="s">
        <v>13</v>
      </c>
      <c r="F93" s="1">
        <v>72077000</v>
      </c>
    </row>
    <row r="94" spans="1:9" x14ac:dyDescent="0.3">
      <c r="A94">
        <v>1992</v>
      </c>
      <c r="B94" t="s">
        <v>9</v>
      </c>
      <c r="C94" t="s">
        <v>10</v>
      </c>
      <c r="D94" t="s">
        <v>11</v>
      </c>
      <c r="E94" t="s">
        <v>14</v>
      </c>
      <c r="F94" s="1">
        <v>9476698000</v>
      </c>
    </row>
    <row r="95" spans="1:9" x14ac:dyDescent="0.3">
      <c r="A95">
        <v>1991</v>
      </c>
      <c r="B95" t="s">
        <v>9</v>
      </c>
      <c r="C95" t="s">
        <v>10</v>
      </c>
      <c r="D95" t="s">
        <v>11</v>
      </c>
      <c r="E95" t="s">
        <v>12</v>
      </c>
      <c r="F95" s="1">
        <v>75957000</v>
      </c>
      <c r="G95" s="1"/>
      <c r="H95" s="1"/>
      <c r="I95" s="1"/>
    </row>
    <row r="96" spans="1:9" x14ac:dyDescent="0.3">
      <c r="A96">
        <v>1991</v>
      </c>
      <c r="B96" t="s">
        <v>9</v>
      </c>
      <c r="C96" t="s">
        <v>10</v>
      </c>
      <c r="D96" t="s">
        <v>11</v>
      </c>
      <c r="E96" t="s">
        <v>13</v>
      </c>
      <c r="F96" s="1">
        <v>68822000</v>
      </c>
    </row>
    <row r="97" spans="1:9" x14ac:dyDescent="0.3">
      <c r="A97">
        <v>1991</v>
      </c>
      <c r="B97" t="s">
        <v>9</v>
      </c>
      <c r="C97" t="s">
        <v>10</v>
      </c>
      <c r="D97" t="s">
        <v>11</v>
      </c>
      <c r="E97" t="s">
        <v>14</v>
      </c>
      <c r="F97" s="1">
        <v>7474765000</v>
      </c>
    </row>
    <row r="98" spans="1:9" x14ac:dyDescent="0.3">
      <c r="A98">
        <v>1990</v>
      </c>
      <c r="B98" t="s">
        <v>9</v>
      </c>
      <c r="C98" t="s">
        <v>10</v>
      </c>
      <c r="D98" t="s">
        <v>11</v>
      </c>
      <c r="E98" t="s">
        <v>12</v>
      </c>
      <c r="F98" s="1">
        <v>74166000</v>
      </c>
      <c r="G98" s="1"/>
      <c r="H98" s="1"/>
      <c r="I98" s="1"/>
    </row>
    <row r="99" spans="1:9" x14ac:dyDescent="0.3">
      <c r="A99">
        <v>1990</v>
      </c>
      <c r="B99" t="s">
        <v>9</v>
      </c>
      <c r="C99" t="s">
        <v>10</v>
      </c>
      <c r="D99" t="s">
        <v>11</v>
      </c>
      <c r="E99" t="s">
        <v>13</v>
      </c>
      <c r="F99" s="1">
        <v>66952000</v>
      </c>
    </row>
    <row r="100" spans="1:9" x14ac:dyDescent="0.3">
      <c r="A100">
        <v>1990</v>
      </c>
      <c r="B100" t="s">
        <v>9</v>
      </c>
      <c r="C100" t="s">
        <v>10</v>
      </c>
      <c r="D100" t="s">
        <v>11</v>
      </c>
      <c r="E100" t="s">
        <v>14</v>
      </c>
      <c r="F100" s="1">
        <v>7934028000</v>
      </c>
    </row>
    <row r="101" spans="1:9" x14ac:dyDescent="0.3">
      <c r="A101">
        <v>1989</v>
      </c>
      <c r="B101" t="s">
        <v>9</v>
      </c>
      <c r="C101" t="s">
        <v>10</v>
      </c>
      <c r="D101" t="s">
        <v>11</v>
      </c>
      <c r="E101" t="s">
        <v>12</v>
      </c>
      <c r="F101" s="1">
        <v>72322000</v>
      </c>
      <c r="G101" s="1"/>
      <c r="H101" s="1"/>
      <c r="I101" s="1"/>
    </row>
    <row r="102" spans="1:9" x14ac:dyDescent="0.3">
      <c r="A102">
        <v>1989</v>
      </c>
      <c r="B102" t="s">
        <v>9</v>
      </c>
      <c r="C102" t="s">
        <v>10</v>
      </c>
      <c r="D102" t="s">
        <v>11</v>
      </c>
      <c r="E102" t="s">
        <v>13</v>
      </c>
      <c r="F102" s="1">
        <v>64783000</v>
      </c>
    </row>
    <row r="103" spans="1:9" x14ac:dyDescent="0.3">
      <c r="A103">
        <v>1989</v>
      </c>
      <c r="B103" t="s">
        <v>9</v>
      </c>
      <c r="C103" t="s">
        <v>10</v>
      </c>
      <c r="D103" t="s">
        <v>11</v>
      </c>
      <c r="E103" t="s">
        <v>14</v>
      </c>
      <c r="F103" s="1">
        <v>7531953000</v>
      </c>
    </row>
    <row r="104" spans="1:9" x14ac:dyDescent="0.3">
      <c r="A104">
        <v>1988</v>
      </c>
      <c r="B104" t="s">
        <v>9</v>
      </c>
      <c r="C104" t="s">
        <v>10</v>
      </c>
      <c r="D104" t="s">
        <v>11</v>
      </c>
      <c r="E104" t="s">
        <v>12</v>
      </c>
      <c r="F104" s="1">
        <v>67717000</v>
      </c>
      <c r="G104" s="1"/>
      <c r="H104" s="1"/>
      <c r="I104" s="1"/>
    </row>
    <row r="105" spans="1:9" x14ac:dyDescent="0.3">
      <c r="A105">
        <v>1988</v>
      </c>
      <c r="B105" t="s">
        <v>9</v>
      </c>
      <c r="C105" t="s">
        <v>10</v>
      </c>
      <c r="D105" t="s">
        <v>11</v>
      </c>
      <c r="E105" t="s">
        <v>13</v>
      </c>
      <c r="F105" s="1">
        <v>58250000</v>
      </c>
    </row>
    <row r="106" spans="1:9" x14ac:dyDescent="0.3">
      <c r="A106">
        <v>1988</v>
      </c>
      <c r="B106" t="s">
        <v>9</v>
      </c>
      <c r="C106" t="s">
        <v>10</v>
      </c>
      <c r="D106" t="s">
        <v>11</v>
      </c>
      <c r="E106" t="s">
        <v>14</v>
      </c>
      <c r="F106" s="1">
        <v>4928681000</v>
      </c>
    </row>
    <row r="107" spans="1:9" x14ac:dyDescent="0.3">
      <c r="A107">
        <v>1987</v>
      </c>
      <c r="B107" t="s">
        <v>9</v>
      </c>
      <c r="C107" t="s">
        <v>10</v>
      </c>
      <c r="D107" t="s">
        <v>11</v>
      </c>
      <c r="E107" t="s">
        <v>12</v>
      </c>
      <c r="F107" s="1">
        <v>66200000</v>
      </c>
      <c r="G107" s="1"/>
      <c r="H107" s="1"/>
      <c r="I107" s="1"/>
    </row>
    <row r="108" spans="1:9" x14ac:dyDescent="0.3">
      <c r="A108">
        <v>1987</v>
      </c>
      <c r="B108" t="s">
        <v>9</v>
      </c>
      <c r="C108" t="s">
        <v>10</v>
      </c>
      <c r="D108" t="s">
        <v>11</v>
      </c>
      <c r="E108" t="s">
        <v>13</v>
      </c>
      <c r="F108" s="1">
        <v>59505000</v>
      </c>
    </row>
    <row r="109" spans="1:9" x14ac:dyDescent="0.3">
      <c r="A109">
        <v>1987</v>
      </c>
      <c r="B109" t="s">
        <v>9</v>
      </c>
      <c r="C109" t="s">
        <v>10</v>
      </c>
      <c r="D109" t="s">
        <v>11</v>
      </c>
      <c r="E109" t="s">
        <v>14</v>
      </c>
      <c r="F109" s="1">
        <v>7131300000</v>
      </c>
    </row>
    <row r="110" spans="1:9" x14ac:dyDescent="0.3">
      <c r="A110">
        <v>1986</v>
      </c>
      <c r="B110" t="s">
        <v>9</v>
      </c>
      <c r="C110" t="s">
        <v>10</v>
      </c>
      <c r="D110" t="s">
        <v>11</v>
      </c>
      <c r="E110" t="s">
        <v>12</v>
      </c>
      <c r="F110" s="1">
        <v>76580000</v>
      </c>
      <c r="G110" s="1"/>
      <c r="H110" s="1"/>
      <c r="I110" s="1"/>
    </row>
    <row r="111" spans="1:9" x14ac:dyDescent="0.3">
      <c r="A111">
        <v>1986</v>
      </c>
      <c r="B111" t="s">
        <v>9</v>
      </c>
      <c r="C111" t="s">
        <v>10</v>
      </c>
      <c r="D111" t="s">
        <v>11</v>
      </c>
      <c r="E111" t="s">
        <v>13</v>
      </c>
      <c r="F111" s="1">
        <v>68907000</v>
      </c>
    </row>
    <row r="112" spans="1:9" x14ac:dyDescent="0.3">
      <c r="A112">
        <v>1986</v>
      </c>
      <c r="B112" t="s">
        <v>9</v>
      </c>
      <c r="C112" t="s">
        <v>10</v>
      </c>
      <c r="D112" t="s">
        <v>11</v>
      </c>
      <c r="E112" t="s">
        <v>14</v>
      </c>
      <c r="F112" s="1">
        <v>8225764000</v>
      </c>
    </row>
    <row r="113" spans="1:9" x14ac:dyDescent="0.3">
      <c r="A113">
        <v>1985</v>
      </c>
      <c r="B113" t="s">
        <v>9</v>
      </c>
      <c r="C113" t="s">
        <v>10</v>
      </c>
      <c r="D113" t="s">
        <v>11</v>
      </c>
      <c r="E113" t="s">
        <v>12</v>
      </c>
      <c r="F113" s="1">
        <v>83398000</v>
      </c>
      <c r="G113" s="1"/>
      <c r="H113" s="1"/>
      <c r="I113" s="1"/>
    </row>
    <row r="114" spans="1:9" x14ac:dyDescent="0.3">
      <c r="A114">
        <v>1985</v>
      </c>
      <c r="B114" t="s">
        <v>9</v>
      </c>
      <c r="C114" t="s">
        <v>10</v>
      </c>
      <c r="D114" t="s">
        <v>11</v>
      </c>
      <c r="E114" t="s">
        <v>13</v>
      </c>
      <c r="F114" s="1">
        <v>75209000</v>
      </c>
    </row>
    <row r="115" spans="1:9" x14ac:dyDescent="0.3">
      <c r="A115">
        <v>1985</v>
      </c>
      <c r="B115" t="s">
        <v>9</v>
      </c>
      <c r="C115" t="s">
        <v>10</v>
      </c>
      <c r="D115" t="s">
        <v>11</v>
      </c>
      <c r="E115" t="s">
        <v>14</v>
      </c>
      <c r="F115" s="1">
        <v>8875453000</v>
      </c>
    </row>
    <row r="116" spans="1:9" x14ac:dyDescent="0.3">
      <c r="A116">
        <v>1984</v>
      </c>
      <c r="B116" t="s">
        <v>9</v>
      </c>
      <c r="C116" t="s">
        <v>10</v>
      </c>
      <c r="D116" t="s">
        <v>11</v>
      </c>
      <c r="E116" t="s">
        <v>12</v>
      </c>
      <c r="F116" s="1">
        <v>80517000</v>
      </c>
      <c r="G116" s="1"/>
      <c r="H116" s="1"/>
      <c r="I116" s="1"/>
    </row>
    <row r="117" spans="1:9" x14ac:dyDescent="0.3">
      <c r="A117">
        <v>1984</v>
      </c>
      <c r="B117" t="s">
        <v>9</v>
      </c>
      <c r="C117" t="s">
        <v>10</v>
      </c>
      <c r="D117" t="s">
        <v>11</v>
      </c>
      <c r="E117" t="s">
        <v>13</v>
      </c>
      <c r="F117" s="1">
        <v>71897000</v>
      </c>
    </row>
    <row r="118" spans="1:9" x14ac:dyDescent="0.3">
      <c r="A118">
        <v>1984</v>
      </c>
      <c r="B118" t="s">
        <v>9</v>
      </c>
      <c r="C118" t="s">
        <v>10</v>
      </c>
      <c r="D118" t="s">
        <v>11</v>
      </c>
      <c r="E118" t="s">
        <v>14</v>
      </c>
      <c r="F118" s="1">
        <v>7672130000</v>
      </c>
    </row>
    <row r="119" spans="1:9" x14ac:dyDescent="0.3">
      <c r="A119">
        <v>1983</v>
      </c>
      <c r="B119" t="s">
        <v>9</v>
      </c>
      <c r="C119" t="s">
        <v>10</v>
      </c>
      <c r="D119" t="s">
        <v>11</v>
      </c>
      <c r="E119" t="s">
        <v>12</v>
      </c>
      <c r="F119" s="1">
        <v>60207000</v>
      </c>
      <c r="G119" s="1"/>
      <c r="H119" s="1"/>
      <c r="I119" s="1"/>
    </row>
    <row r="120" spans="1:9" x14ac:dyDescent="0.3">
      <c r="A120">
        <v>1983</v>
      </c>
      <c r="B120" t="s">
        <v>9</v>
      </c>
      <c r="C120" t="s">
        <v>10</v>
      </c>
      <c r="D120" t="s">
        <v>11</v>
      </c>
      <c r="E120" t="s">
        <v>13</v>
      </c>
      <c r="F120" s="1">
        <v>51479000</v>
      </c>
    </row>
    <row r="121" spans="1:9" x14ac:dyDescent="0.3">
      <c r="A121">
        <v>1983</v>
      </c>
      <c r="B121" t="s">
        <v>9</v>
      </c>
      <c r="C121" t="s">
        <v>10</v>
      </c>
      <c r="D121" t="s">
        <v>11</v>
      </c>
      <c r="E121" t="s">
        <v>14</v>
      </c>
      <c r="F121" s="1">
        <v>4174251000</v>
      </c>
    </row>
    <row r="122" spans="1:9" x14ac:dyDescent="0.3">
      <c r="A122">
        <v>1982</v>
      </c>
      <c r="B122" t="s">
        <v>9</v>
      </c>
      <c r="C122" t="s">
        <v>10</v>
      </c>
      <c r="D122" t="s">
        <v>11</v>
      </c>
      <c r="E122" t="s">
        <v>12</v>
      </c>
      <c r="F122" s="1">
        <v>81857000</v>
      </c>
      <c r="G122" s="1"/>
      <c r="H122" s="1"/>
      <c r="I122" s="1"/>
    </row>
    <row r="123" spans="1:9" x14ac:dyDescent="0.3">
      <c r="A123">
        <v>1982</v>
      </c>
      <c r="B123" t="s">
        <v>9</v>
      </c>
      <c r="C123" t="s">
        <v>10</v>
      </c>
      <c r="D123" t="s">
        <v>11</v>
      </c>
      <c r="E123" t="s">
        <v>13</v>
      </c>
      <c r="F123" s="1">
        <v>72719000</v>
      </c>
    </row>
    <row r="124" spans="1:9" x14ac:dyDescent="0.3">
      <c r="A124">
        <v>1982</v>
      </c>
      <c r="B124" t="s">
        <v>9</v>
      </c>
      <c r="C124" t="s">
        <v>10</v>
      </c>
      <c r="D124" t="s">
        <v>11</v>
      </c>
      <c r="E124" t="s">
        <v>14</v>
      </c>
      <c r="F124" s="1">
        <v>8235101000</v>
      </c>
    </row>
    <row r="125" spans="1:9" x14ac:dyDescent="0.3">
      <c r="A125">
        <v>1981</v>
      </c>
      <c r="B125" t="s">
        <v>9</v>
      </c>
      <c r="C125" t="s">
        <v>10</v>
      </c>
      <c r="D125" t="s">
        <v>11</v>
      </c>
      <c r="E125" t="s">
        <v>12</v>
      </c>
      <c r="F125" s="1">
        <v>84097000</v>
      </c>
      <c r="G125" s="1"/>
      <c r="H125" s="1"/>
      <c r="I125" s="1"/>
    </row>
    <row r="126" spans="1:9" x14ac:dyDescent="0.3">
      <c r="A126">
        <v>1981</v>
      </c>
      <c r="B126" t="s">
        <v>9</v>
      </c>
      <c r="C126" t="s">
        <v>10</v>
      </c>
      <c r="D126" t="s">
        <v>11</v>
      </c>
      <c r="E126" t="s">
        <v>13</v>
      </c>
      <c r="F126" s="1">
        <v>74524000</v>
      </c>
    </row>
    <row r="127" spans="1:9" x14ac:dyDescent="0.3">
      <c r="A127">
        <v>1981</v>
      </c>
      <c r="B127" t="s">
        <v>9</v>
      </c>
      <c r="C127" t="s">
        <v>10</v>
      </c>
      <c r="D127" t="s">
        <v>11</v>
      </c>
      <c r="E127" t="s">
        <v>14</v>
      </c>
      <c r="F127" s="1">
        <v>8118650000</v>
      </c>
    </row>
    <row r="128" spans="1:9" x14ac:dyDescent="0.3">
      <c r="A128">
        <v>1980</v>
      </c>
      <c r="B128" t="s">
        <v>9</v>
      </c>
      <c r="C128" t="s">
        <v>10</v>
      </c>
      <c r="D128" t="s">
        <v>11</v>
      </c>
      <c r="E128" t="s">
        <v>12</v>
      </c>
      <c r="F128" s="1">
        <v>84043000</v>
      </c>
      <c r="G128" s="1"/>
      <c r="H128" s="1"/>
      <c r="I128" s="1"/>
    </row>
    <row r="129" spans="1:6" x14ac:dyDescent="0.3">
      <c r="A129">
        <v>1980</v>
      </c>
      <c r="B129" t="s">
        <v>9</v>
      </c>
      <c r="C129" t="s">
        <v>10</v>
      </c>
      <c r="D129" t="s">
        <v>11</v>
      </c>
      <c r="E129" t="s">
        <v>13</v>
      </c>
      <c r="F129" s="1">
        <v>72961000</v>
      </c>
    </row>
    <row r="130" spans="1:6" x14ac:dyDescent="0.3">
      <c r="A130">
        <v>1980</v>
      </c>
      <c r="B130" t="s">
        <v>9</v>
      </c>
      <c r="C130" t="s">
        <v>10</v>
      </c>
      <c r="D130" t="s">
        <v>11</v>
      </c>
      <c r="E130" t="s">
        <v>14</v>
      </c>
      <c r="F130" s="1">
        <v>6639396000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46"/>
  <sheetViews>
    <sheetView topLeftCell="C1" zoomScale="25" zoomScaleNormal="25" workbookViewId="0">
      <selection activeCell="O1" sqref="O1"/>
    </sheetView>
  </sheetViews>
  <sheetFormatPr defaultColWidth="26.5546875" defaultRowHeight="14.4" x14ac:dyDescent="0.3"/>
  <cols>
    <col min="1" max="1" width="11.44140625" customWidth="1"/>
    <col min="2" max="2" width="32.77734375" customWidth="1"/>
    <col min="3" max="3" width="52.109375" customWidth="1"/>
    <col min="4" max="4" width="58.21875" customWidth="1"/>
    <col min="5" max="5" width="57.6640625" customWidth="1"/>
    <col min="6" max="6" width="44.77734375" style="11" customWidth="1"/>
    <col min="7" max="7" width="100" style="11" customWidth="1"/>
  </cols>
  <sheetData>
    <row r="1" spans="1:7" x14ac:dyDescent="0.3">
      <c r="A1" s="4" t="s">
        <v>37</v>
      </c>
      <c r="B1" s="8" t="s">
        <v>12</v>
      </c>
      <c r="C1" s="8" t="s">
        <v>13</v>
      </c>
      <c r="D1" s="8" t="s">
        <v>14</v>
      </c>
      <c r="E1" s="8" t="s">
        <v>34</v>
      </c>
      <c r="F1" s="10" t="s">
        <v>35</v>
      </c>
      <c r="G1" s="10" t="s">
        <v>36</v>
      </c>
    </row>
    <row r="2" spans="1:7" x14ac:dyDescent="0.3">
      <c r="A2" s="5">
        <v>1980</v>
      </c>
      <c r="B2" s="1">
        <v>84043000</v>
      </c>
      <c r="C2" s="1">
        <v>72961000</v>
      </c>
      <c r="D2" s="1">
        <v>6639396000</v>
      </c>
      <c r="E2" s="1">
        <f t="shared" ref="E2:E44" si="0">(B:B-C:C)</f>
        <v>11082000</v>
      </c>
      <c r="F2" s="12">
        <f t="shared" ref="F2:F44" si="1">C:C/B:B</f>
        <v>0.8681389288816439</v>
      </c>
      <c r="G2" s="11">
        <f>(D:D/C:C)</f>
        <v>90.999246172612771</v>
      </c>
    </row>
    <row r="3" spans="1:7" x14ac:dyDescent="0.3">
      <c r="A3" s="5">
        <v>1981</v>
      </c>
      <c r="B3" s="1">
        <v>84097000</v>
      </c>
      <c r="C3" s="1">
        <v>74524000</v>
      </c>
      <c r="D3" s="1">
        <v>8118650000</v>
      </c>
      <c r="E3" s="1">
        <f t="shared" si="0"/>
        <v>9573000</v>
      </c>
      <c r="F3" s="12">
        <f t="shared" si="1"/>
        <v>0.88616716410811325</v>
      </c>
      <c r="G3" s="11">
        <f t="shared" ref="G3:G44" si="2">(D:D/C:C)</f>
        <v>108.94007299661854</v>
      </c>
    </row>
    <row r="4" spans="1:7" x14ac:dyDescent="0.3">
      <c r="A4" s="5">
        <v>1982</v>
      </c>
      <c r="B4" s="1">
        <v>81857000</v>
      </c>
      <c r="C4" s="1">
        <v>72719000</v>
      </c>
      <c r="D4" s="1">
        <v>8235101000</v>
      </c>
      <c r="E4" s="1">
        <f t="shared" si="0"/>
        <v>9138000</v>
      </c>
      <c r="F4" s="12">
        <f t="shared" si="1"/>
        <v>0.88836629732338102</v>
      </c>
      <c r="G4" s="11">
        <f>(D:D/C:C)</f>
        <v>113.24552042794868</v>
      </c>
    </row>
    <row r="5" spans="1:7" x14ac:dyDescent="0.3">
      <c r="A5" s="5">
        <v>1983</v>
      </c>
      <c r="B5" s="1">
        <v>60207000</v>
      </c>
      <c r="C5" s="1">
        <v>51479000</v>
      </c>
      <c r="D5" s="1">
        <v>4174251000</v>
      </c>
      <c r="E5" s="1">
        <f t="shared" si="0"/>
        <v>8728000</v>
      </c>
      <c r="F5" s="12">
        <f t="shared" si="1"/>
        <v>0.85503346786918466</v>
      </c>
      <c r="G5" s="11">
        <f t="shared" si="2"/>
        <v>81.08648186639212</v>
      </c>
    </row>
    <row r="6" spans="1:7" x14ac:dyDescent="0.3">
      <c r="A6" s="5">
        <v>1984</v>
      </c>
      <c r="B6" s="1">
        <v>80517000</v>
      </c>
      <c r="C6" s="1">
        <v>71897000</v>
      </c>
      <c r="D6" s="1">
        <v>7672130000</v>
      </c>
      <c r="E6" s="1">
        <f t="shared" si="0"/>
        <v>8620000</v>
      </c>
      <c r="F6" s="12">
        <f t="shared" si="1"/>
        <v>0.89294186320901181</v>
      </c>
      <c r="G6" s="11">
        <f t="shared" si="2"/>
        <v>106.71001571692838</v>
      </c>
    </row>
    <row r="7" spans="1:7" x14ac:dyDescent="0.3">
      <c r="A7" s="5">
        <v>1985</v>
      </c>
      <c r="B7" s="1">
        <v>83398000</v>
      </c>
      <c r="C7" s="1">
        <v>75209000</v>
      </c>
      <c r="D7" s="1">
        <v>8875453000</v>
      </c>
      <c r="E7" s="1">
        <f t="shared" si="0"/>
        <v>8189000</v>
      </c>
      <c r="F7" s="12">
        <f t="shared" si="1"/>
        <v>0.90180819683925273</v>
      </c>
      <c r="G7" s="11">
        <f t="shared" si="2"/>
        <v>118.01051735829489</v>
      </c>
    </row>
    <row r="8" spans="1:7" x14ac:dyDescent="0.3">
      <c r="A8" s="5">
        <v>1986</v>
      </c>
      <c r="B8" s="1">
        <v>76580000</v>
      </c>
      <c r="C8" s="1">
        <v>68907000</v>
      </c>
      <c r="D8" s="1">
        <v>8225764000</v>
      </c>
      <c r="E8" s="1">
        <f t="shared" si="0"/>
        <v>7673000</v>
      </c>
      <c r="F8" s="12">
        <f t="shared" si="1"/>
        <v>0.89980412640376073</v>
      </c>
      <c r="G8" s="11">
        <f t="shared" si="2"/>
        <v>119.3748675751375</v>
      </c>
    </row>
    <row r="9" spans="1:7" x14ac:dyDescent="0.3">
      <c r="A9" s="5">
        <v>1987</v>
      </c>
      <c r="B9" s="1">
        <v>66200000</v>
      </c>
      <c r="C9" s="1">
        <v>59505000</v>
      </c>
      <c r="D9" s="1">
        <v>7131300000</v>
      </c>
      <c r="E9" s="1">
        <f t="shared" si="0"/>
        <v>6695000</v>
      </c>
      <c r="F9" s="12">
        <f t="shared" si="1"/>
        <v>0.89886706948640482</v>
      </c>
      <c r="G9" s="11">
        <f t="shared" si="2"/>
        <v>119.84371061255356</v>
      </c>
    </row>
    <row r="10" spans="1:7" x14ac:dyDescent="0.3">
      <c r="A10" s="5">
        <v>1988</v>
      </c>
      <c r="B10" s="1">
        <v>67717000</v>
      </c>
      <c r="C10" s="1">
        <v>58250000</v>
      </c>
      <c r="D10" s="1">
        <v>4928681000</v>
      </c>
      <c r="E10" s="1">
        <f t="shared" si="0"/>
        <v>9467000</v>
      </c>
      <c r="F10" s="12">
        <f t="shared" si="1"/>
        <v>0.86019758701655424</v>
      </c>
      <c r="G10" s="11">
        <f t="shared" si="2"/>
        <v>84.61254935622317</v>
      </c>
    </row>
    <row r="11" spans="1:7" x14ac:dyDescent="0.3">
      <c r="A11" s="5">
        <v>1989</v>
      </c>
      <c r="B11" s="1">
        <v>72322000</v>
      </c>
      <c r="C11" s="1">
        <v>64783000</v>
      </c>
      <c r="D11" s="1">
        <v>7531953000</v>
      </c>
      <c r="E11" s="1">
        <f t="shared" si="0"/>
        <v>7539000</v>
      </c>
      <c r="F11" s="12">
        <f t="shared" si="1"/>
        <v>0.89575786067863172</v>
      </c>
      <c r="G11" s="11">
        <f t="shared" si="2"/>
        <v>116.26434404087492</v>
      </c>
    </row>
    <row r="12" spans="1:7" x14ac:dyDescent="0.3">
      <c r="A12" s="5">
        <v>1990</v>
      </c>
      <c r="B12" s="1">
        <v>74166000</v>
      </c>
      <c r="C12" s="1">
        <v>66952000</v>
      </c>
      <c r="D12" s="1">
        <v>7934028000</v>
      </c>
      <c r="E12" s="1">
        <f t="shared" si="0"/>
        <v>7214000</v>
      </c>
      <c r="F12" s="12">
        <f t="shared" si="1"/>
        <v>0.9027317099479546</v>
      </c>
      <c r="G12" s="11">
        <f t="shared" si="2"/>
        <v>118.50322619189868</v>
      </c>
    </row>
    <row r="13" spans="1:7" x14ac:dyDescent="0.3">
      <c r="A13" s="5">
        <v>1991</v>
      </c>
      <c r="B13" s="1">
        <v>75957000</v>
      </c>
      <c r="C13" s="1">
        <v>68822000</v>
      </c>
      <c r="D13" s="1">
        <v>7474765000</v>
      </c>
      <c r="E13" s="1">
        <f t="shared" si="0"/>
        <v>7135000</v>
      </c>
      <c r="F13" s="12">
        <f t="shared" si="1"/>
        <v>0.90606527377331914</v>
      </c>
      <c r="G13" s="11">
        <f t="shared" si="2"/>
        <v>108.61011013919968</v>
      </c>
    </row>
    <row r="14" spans="1:7" x14ac:dyDescent="0.3">
      <c r="A14" s="5">
        <v>1992</v>
      </c>
      <c r="B14" s="1">
        <v>79311000</v>
      </c>
      <c r="C14" s="1">
        <v>72077000</v>
      </c>
      <c r="D14" s="1">
        <v>9476698000</v>
      </c>
      <c r="E14" s="1">
        <f t="shared" si="0"/>
        <v>7234000</v>
      </c>
      <c r="F14" s="12">
        <f t="shared" si="1"/>
        <v>0.90878944913063764</v>
      </c>
      <c r="G14" s="11">
        <f t="shared" si="2"/>
        <v>131.48019479168113</v>
      </c>
    </row>
    <row r="15" spans="1:7" x14ac:dyDescent="0.3">
      <c r="A15" s="5">
        <v>1993</v>
      </c>
      <c r="B15" s="1">
        <v>73239000</v>
      </c>
      <c r="C15" s="1">
        <v>62933000</v>
      </c>
      <c r="D15" s="1">
        <v>6337730000</v>
      </c>
      <c r="E15" s="1">
        <f t="shared" si="0"/>
        <v>10306000</v>
      </c>
      <c r="F15" s="12">
        <f t="shared" si="1"/>
        <v>0.8592826226464042</v>
      </c>
      <c r="G15" s="11">
        <f t="shared" si="2"/>
        <v>100.70598890883956</v>
      </c>
    </row>
    <row r="16" spans="1:7" x14ac:dyDescent="0.3">
      <c r="A16" s="5">
        <v>1994</v>
      </c>
      <c r="B16" s="1">
        <v>78921000</v>
      </c>
      <c r="C16" s="1">
        <v>72514000</v>
      </c>
      <c r="D16" s="1">
        <v>10050520000</v>
      </c>
      <c r="E16" s="1">
        <f t="shared" si="0"/>
        <v>6407000</v>
      </c>
      <c r="F16" s="12">
        <f t="shared" si="1"/>
        <v>0.91881755172894408</v>
      </c>
      <c r="G16" s="11">
        <f t="shared" si="2"/>
        <v>138.60109771906116</v>
      </c>
    </row>
    <row r="17" spans="1:7" x14ac:dyDescent="0.3">
      <c r="A17" s="5">
        <v>1995</v>
      </c>
      <c r="B17" s="1">
        <v>71479000</v>
      </c>
      <c r="C17" s="1">
        <v>65210000</v>
      </c>
      <c r="D17" s="1">
        <v>7400051000</v>
      </c>
      <c r="E17" s="1">
        <f t="shared" si="0"/>
        <v>6269000</v>
      </c>
      <c r="F17" s="12">
        <f t="shared" si="1"/>
        <v>0.91229591908112873</v>
      </c>
      <c r="G17" s="11">
        <f t="shared" si="2"/>
        <v>113.48030976844042</v>
      </c>
    </row>
    <row r="18" spans="1:7" x14ac:dyDescent="0.3">
      <c r="A18" s="5">
        <v>1996</v>
      </c>
      <c r="B18" s="1">
        <v>79229000</v>
      </c>
      <c r="C18" s="1">
        <v>72644000</v>
      </c>
      <c r="D18" s="1">
        <v>9232557000</v>
      </c>
      <c r="E18" s="1">
        <f t="shared" si="0"/>
        <v>6585000</v>
      </c>
      <c r="F18" s="12">
        <f t="shared" si="1"/>
        <v>0.91688649358189556</v>
      </c>
      <c r="G18" s="11">
        <f t="shared" si="2"/>
        <v>127.09318044160564</v>
      </c>
    </row>
    <row r="19" spans="1:7" x14ac:dyDescent="0.3">
      <c r="A19" s="5">
        <v>1997</v>
      </c>
      <c r="B19" s="1">
        <v>79537000</v>
      </c>
      <c r="C19" s="1">
        <v>72671000</v>
      </c>
      <c r="D19" s="1">
        <v>9206832000</v>
      </c>
      <c r="E19" s="1">
        <f t="shared" si="0"/>
        <v>6866000</v>
      </c>
      <c r="F19" s="12">
        <f t="shared" si="1"/>
        <v>0.91367539635641271</v>
      </c>
      <c r="G19" s="11">
        <f t="shared" si="2"/>
        <v>126.69196791017049</v>
      </c>
    </row>
    <row r="20" spans="1:7" x14ac:dyDescent="0.3">
      <c r="A20" s="5">
        <v>1998</v>
      </c>
      <c r="B20" s="1">
        <v>80165000</v>
      </c>
      <c r="C20" s="1">
        <v>72589000</v>
      </c>
      <c r="D20" s="1">
        <v>9758685000</v>
      </c>
      <c r="E20" s="1">
        <f t="shared" si="0"/>
        <v>7576000</v>
      </c>
      <c r="F20" s="12">
        <f t="shared" si="1"/>
        <v>0.90549491673423566</v>
      </c>
      <c r="G20" s="11">
        <f t="shared" si="2"/>
        <v>134.43751808125199</v>
      </c>
    </row>
    <row r="21" spans="1:7" x14ac:dyDescent="0.3">
      <c r="A21" s="5">
        <v>1999</v>
      </c>
      <c r="B21" s="1">
        <v>77386000</v>
      </c>
      <c r="C21" s="1">
        <v>70487000</v>
      </c>
      <c r="D21" s="1">
        <v>9430612000</v>
      </c>
      <c r="E21" s="1">
        <f t="shared" si="0"/>
        <v>6899000</v>
      </c>
      <c r="F21" s="12">
        <f t="shared" si="1"/>
        <v>0.91084950766288475</v>
      </c>
      <c r="G21" s="11">
        <f t="shared" si="2"/>
        <v>133.79221700455403</v>
      </c>
    </row>
    <row r="22" spans="1:7" x14ac:dyDescent="0.3">
      <c r="A22" s="5">
        <v>2000</v>
      </c>
      <c r="B22" s="1">
        <v>79551000</v>
      </c>
      <c r="C22" s="1">
        <v>72440000</v>
      </c>
      <c r="D22" s="1">
        <v>9915051000</v>
      </c>
      <c r="E22" s="1">
        <f t="shared" si="0"/>
        <v>7111000</v>
      </c>
      <c r="F22" s="12">
        <f t="shared" si="1"/>
        <v>0.91061080313258158</v>
      </c>
      <c r="G22" s="11">
        <f t="shared" si="2"/>
        <v>136.87259801214799</v>
      </c>
    </row>
    <row r="23" spans="1:7" x14ac:dyDescent="0.3">
      <c r="A23" s="5">
        <v>2001</v>
      </c>
      <c r="B23" s="1">
        <v>75702000</v>
      </c>
      <c r="C23" s="1">
        <v>68768000</v>
      </c>
      <c r="D23" s="1">
        <v>9502580000</v>
      </c>
      <c r="E23" s="1">
        <f t="shared" si="0"/>
        <v>6934000</v>
      </c>
      <c r="F23" s="12">
        <f t="shared" si="1"/>
        <v>0.90840400517819875</v>
      </c>
      <c r="G23" s="11">
        <f t="shared" si="2"/>
        <v>138.18316658911121</v>
      </c>
    </row>
    <row r="24" spans="1:7" x14ac:dyDescent="0.3">
      <c r="A24" s="5">
        <v>2002</v>
      </c>
      <c r="B24" s="1">
        <v>78894000</v>
      </c>
      <c r="C24" s="1">
        <v>69330000</v>
      </c>
      <c r="D24" s="1">
        <v>8966787000</v>
      </c>
      <c r="E24" s="1">
        <f t="shared" si="0"/>
        <v>9564000</v>
      </c>
      <c r="F24" s="12">
        <f t="shared" si="1"/>
        <v>0.87877405125865082</v>
      </c>
      <c r="G24" s="11">
        <f t="shared" si="2"/>
        <v>129.33487667676332</v>
      </c>
    </row>
    <row r="25" spans="1:7" x14ac:dyDescent="0.3">
      <c r="A25" s="5">
        <v>2003</v>
      </c>
      <c r="B25" s="1">
        <v>78603000</v>
      </c>
      <c r="C25" s="1">
        <v>70944000</v>
      </c>
      <c r="D25" s="1">
        <v>10087292000</v>
      </c>
      <c r="E25" s="1">
        <f t="shared" si="0"/>
        <v>7659000</v>
      </c>
      <c r="F25" s="12">
        <f t="shared" si="1"/>
        <v>0.90256097095530707</v>
      </c>
      <c r="G25" s="11">
        <f t="shared" si="2"/>
        <v>142.18668245376634</v>
      </c>
    </row>
    <row r="26" spans="1:7" x14ac:dyDescent="0.3">
      <c r="A26" s="5">
        <v>2004</v>
      </c>
      <c r="B26" s="1">
        <v>80929000</v>
      </c>
      <c r="C26" s="1">
        <v>73631000</v>
      </c>
      <c r="D26" s="1">
        <v>11805581000</v>
      </c>
      <c r="E26" s="1">
        <f t="shared" si="0"/>
        <v>7298000</v>
      </c>
      <c r="F26" s="12">
        <f t="shared" si="1"/>
        <v>0.90982218982070706</v>
      </c>
      <c r="G26" s="11">
        <f t="shared" si="2"/>
        <v>160.33438361559669</v>
      </c>
    </row>
    <row r="27" spans="1:7" x14ac:dyDescent="0.3">
      <c r="A27" s="5">
        <v>2005</v>
      </c>
      <c r="B27" s="1">
        <v>81779000</v>
      </c>
      <c r="C27" s="1">
        <v>75117000</v>
      </c>
      <c r="D27" s="1">
        <v>11112187000</v>
      </c>
      <c r="E27" s="1">
        <f t="shared" si="0"/>
        <v>6662000</v>
      </c>
      <c r="F27" s="12">
        <f t="shared" si="1"/>
        <v>0.91853654361144055</v>
      </c>
      <c r="G27" s="11">
        <f t="shared" si="2"/>
        <v>147.93171985036676</v>
      </c>
    </row>
    <row r="28" spans="1:7" x14ac:dyDescent="0.3">
      <c r="A28" s="5">
        <v>2006</v>
      </c>
      <c r="B28" s="1">
        <v>78327000</v>
      </c>
      <c r="C28" s="1">
        <v>70638000</v>
      </c>
      <c r="D28" s="1">
        <v>10531123000</v>
      </c>
      <c r="E28" s="1">
        <f t="shared" si="0"/>
        <v>7689000</v>
      </c>
      <c r="F28" s="12">
        <f t="shared" si="1"/>
        <v>0.90183461641579532</v>
      </c>
      <c r="G28" s="11">
        <f t="shared" si="2"/>
        <v>149.08580367507574</v>
      </c>
    </row>
    <row r="29" spans="1:7" x14ac:dyDescent="0.3">
      <c r="A29" s="5">
        <v>2007</v>
      </c>
      <c r="B29" s="1">
        <v>93527000</v>
      </c>
      <c r="C29" s="1">
        <v>86520000</v>
      </c>
      <c r="D29" s="1">
        <v>13037875000</v>
      </c>
      <c r="E29" s="1">
        <f t="shared" si="0"/>
        <v>7007000</v>
      </c>
      <c r="F29" s="12">
        <f t="shared" si="1"/>
        <v>0.92508045804954719</v>
      </c>
      <c r="G29" s="11">
        <f t="shared" si="2"/>
        <v>150.69203652334721</v>
      </c>
    </row>
    <row r="30" spans="1:7" x14ac:dyDescent="0.3">
      <c r="A30" s="5">
        <v>2008</v>
      </c>
      <c r="B30" s="1">
        <v>85982000</v>
      </c>
      <c r="C30" s="1">
        <v>78570000</v>
      </c>
      <c r="D30" s="1">
        <v>12043203000</v>
      </c>
      <c r="E30" s="1">
        <f t="shared" si="0"/>
        <v>7412000</v>
      </c>
      <c r="F30" s="12">
        <f t="shared" si="1"/>
        <v>0.91379591077202205</v>
      </c>
      <c r="G30" s="11">
        <f t="shared" si="2"/>
        <v>153.27991599847269</v>
      </c>
    </row>
    <row r="31" spans="1:7" x14ac:dyDescent="0.3">
      <c r="A31" s="5">
        <v>2009</v>
      </c>
      <c r="B31" s="1">
        <v>86382000</v>
      </c>
      <c r="C31" s="1">
        <v>79490000</v>
      </c>
      <c r="D31" s="1">
        <v>13067156000</v>
      </c>
      <c r="E31" s="1">
        <f t="shared" si="0"/>
        <v>6892000</v>
      </c>
      <c r="F31" s="12">
        <f t="shared" si="1"/>
        <v>0.92021485957722671</v>
      </c>
      <c r="G31" s="11">
        <f t="shared" si="2"/>
        <v>164.38741980123285</v>
      </c>
    </row>
    <row r="32" spans="1:7" x14ac:dyDescent="0.3">
      <c r="A32" s="5">
        <v>2010</v>
      </c>
      <c r="B32" s="1">
        <v>88192000</v>
      </c>
      <c r="C32" s="1">
        <v>81446000</v>
      </c>
      <c r="D32" s="1">
        <v>12425330000</v>
      </c>
      <c r="E32" s="1">
        <f t="shared" si="0"/>
        <v>6746000</v>
      </c>
      <c r="F32" s="12">
        <f t="shared" si="1"/>
        <v>0.92350780116110309</v>
      </c>
      <c r="G32" s="11">
        <f t="shared" si="2"/>
        <v>152.55911892542298</v>
      </c>
    </row>
    <row r="33" spans="1:7" x14ac:dyDescent="0.3">
      <c r="A33" s="5">
        <v>2011</v>
      </c>
      <c r="B33" s="1">
        <v>91936000</v>
      </c>
      <c r="C33" s="1">
        <v>83879000</v>
      </c>
      <c r="D33" s="1">
        <v>12313956000</v>
      </c>
      <c r="E33" s="1">
        <f t="shared" si="0"/>
        <v>8057000</v>
      </c>
      <c r="F33" s="12">
        <f t="shared" si="1"/>
        <v>0.91236294813783503</v>
      </c>
      <c r="G33" s="11">
        <f t="shared" si="2"/>
        <v>146.80618509996543</v>
      </c>
    </row>
    <row r="34" spans="1:7" x14ac:dyDescent="0.3">
      <c r="A34" s="5">
        <v>2012</v>
      </c>
      <c r="B34" s="1">
        <v>97291000</v>
      </c>
      <c r="C34" s="1">
        <v>87365000</v>
      </c>
      <c r="D34" s="1">
        <v>10755111000</v>
      </c>
      <c r="E34" s="1">
        <f t="shared" si="0"/>
        <v>9926000</v>
      </c>
      <c r="F34" s="12">
        <f t="shared" si="1"/>
        <v>0.8979761745690763</v>
      </c>
      <c r="G34" s="11">
        <f t="shared" si="2"/>
        <v>123.10548846792193</v>
      </c>
    </row>
    <row r="35" spans="1:7" x14ac:dyDescent="0.3">
      <c r="A35" s="5">
        <v>2013</v>
      </c>
      <c r="B35" s="1">
        <v>95365000</v>
      </c>
      <c r="C35" s="1">
        <v>87461000</v>
      </c>
      <c r="D35" s="1">
        <v>13830704000</v>
      </c>
      <c r="E35" s="1">
        <f t="shared" si="0"/>
        <v>7904000</v>
      </c>
      <c r="F35" s="12">
        <f t="shared" si="1"/>
        <v>0.91711843967912754</v>
      </c>
      <c r="G35" s="11">
        <f t="shared" si="2"/>
        <v>158.1356718994752</v>
      </c>
    </row>
    <row r="36" spans="1:7" x14ac:dyDescent="0.3">
      <c r="A36" s="5">
        <v>2014</v>
      </c>
      <c r="B36" s="1">
        <v>90597000</v>
      </c>
      <c r="C36" s="1">
        <v>83146000</v>
      </c>
      <c r="D36" s="1">
        <v>14217292000</v>
      </c>
      <c r="E36" s="1">
        <f t="shared" si="0"/>
        <v>7451000</v>
      </c>
      <c r="F36" s="12">
        <f t="shared" si="1"/>
        <v>0.91775665860900468</v>
      </c>
      <c r="G36" s="11">
        <f t="shared" si="2"/>
        <v>170.99189377721117</v>
      </c>
    </row>
    <row r="37" spans="1:7" x14ac:dyDescent="0.3">
      <c r="A37" s="5">
        <v>2015</v>
      </c>
      <c r="B37" s="1">
        <v>88019000</v>
      </c>
      <c r="C37" s="1">
        <v>80753000</v>
      </c>
      <c r="D37" s="1">
        <v>13601964000</v>
      </c>
      <c r="E37" s="1">
        <f t="shared" si="0"/>
        <v>7266000</v>
      </c>
      <c r="F37" s="12">
        <f t="shared" si="1"/>
        <v>0.91744964155466435</v>
      </c>
      <c r="G37" s="11">
        <f t="shared" si="2"/>
        <v>168.43911681299767</v>
      </c>
    </row>
    <row r="38" spans="1:7" x14ac:dyDescent="0.3">
      <c r="A38" s="5">
        <v>2016</v>
      </c>
      <c r="B38" s="1">
        <v>94004000</v>
      </c>
      <c r="C38" s="1">
        <v>86748000</v>
      </c>
      <c r="D38" s="1">
        <v>15148038000</v>
      </c>
      <c r="E38" s="1">
        <f t="shared" si="0"/>
        <v>7256000</v>
      </c>
      <c r="F38" s="12">
        <f t="shared" si="1"/>
        <v>0.92281179524275558</v>
      </c>
      <c r="G38" s="11">
        <f t="shared" si="2"/>
        <v>174.62117858624984</v>
      </c>
    </row>
    <row r="39" spans="1:7" x14ac:dyDescent="0.3">
      <c r="A39" s="5">
        <v>2017</v>
      </c>
      <c r="B39" s="1">
        <v>90167000</v>
      </c>
      <c r="C39" s="1">
        <v>82733000</v>
      </c>
      <c r="D39" s="1">
        <v>14609407000</v>
      </c>
      <c r="E39" s="1">
        <f t="shared" si="0"/>
        <v>7434000</v>
      </c>
      <c r="F39" s="12">
        <f t="shared" si="1"/>
        <v>0.91755298501669125</v>
      </c>
      <c r="G39" s="11">
        <f t="shared" si="2"/>
        <v>176.58500235697969</v>
      </c>
    </row>
    <row r="40" spans="1:7" x14ac:dyDescent="0.3">
      <c r="A40" s="5">
        <v>2018</v>
      </c>
      <c r="B40" s="1">
        <v>88871000</v>
      </c>
      <c r="C40" s="1">
        <v>81276000</v>
      </c>
      <c r="D40" s="1">
        <v>14340369000</v>
      </c>
      <c r="E40" s="1">
        <f t="shared" si="0"/>
        <v>7595000</v>
      </c>
      <c r="F40" s="12">
        <f t="shared" si="1"/>
        <v>0.91453905098401056</v>
      </c>
      <c r="G40" s="11">
        <f t="shared" si="2"/>
        <v>176.44038830651115</v>
      </c>
    </row>
    <row r="41" spans="1:7" x14ac:dyDescent="0.3">
      <c r="A41" s="5">
        <v>2019</v>
      </c>
      <c r="B41" s="1">
        <v>89745000</v>
      </c>
      <c r="C41" s="1">
        <v>81337000</v>
      </c>
      <c r="D41" s="1">
        <v>13619928000</v>
      </c>
      <c r="E41" s="1">
        <f t="shared" si="0"/>
        <v>8408000</v>
      </c>
      <c r="F41" s="12">
        <f t="shared" si="1"/>
        <v>0.90631232937768125</v>
      </c>
      <c r="G41" s="11">
        <f t="shared" si="2"/>
        <v>167.45058214588687</v>
      </c>
    </row>
    <row r="42" spans="1:7" x14ac:dyDescent="0.3">
      <c r="A42" s="5">
        <v>2020</v>
      </c>
      <c r="B42" s="1">
        <v>90652000</v>
      </c>
      <c r="C42" s="1">
        <v>82313000</v>
      </c>
      <c r="D42" s="1">
        <v>14111449000</v>
      </c>
      <c r="E42" s="1">
        <f t="shared" si="0"/>
        <v>8339000</v>
      </c>
      <c r="F42" s="12">
        <f t="shared" si="1"/>
        <v>0.90801085469708331</v>
      </c>
      <c r="G42" s="11">
        <f t="shared" si="2"/>
        <v>171.4364559668582</v>
      </c>
    </row>
    <row r="43" spans="1:7" x14ac:dyDescent="0.3">
      <c r="A43" s="5">
        <v>2021</v>
      </c>
      <c r="B43" s="1">
        <v>93252000</v>
      </c>
      <c r="C43" s="1">
        <v>85318000</v>
      </c>
      <c r="D43" s="1">
        <v>15073820000</v>
      </c>
      <c r="E43" s="1">
        <f t="shared" si="0"/>
        <v>7934000</v>
      </c>
      <c r="F43" s="12">
        <f t="shared" si="1"/>
        <v>0.91491871488010978</v>
      </c>
      <c r="G43" s="11">
        <f t="shared" si="2"/>
        <v>176.67807496659557</v>
      </c>
    </row>
    <row r="44" spans="1:7" x14ac:dyDescent="0.3">
      <c r="A44" s="5">
        <v>2022</v>
      </c>
      <c r="B44" s="1">
        <v>88589000</v>
      </c>
      <c r="C44" s="1">
        <v>79115000</v>
      </c>
      <c r="D44" s="1">
        <v>13714676000</v>
      </c>
      <c r="E44" s="1">
        <f t="shared" si="0"/>
        <v>9474000</v>
      </c>
      <c r="F44" s="12">
        <f t="shared" si="1"/>
        <v>0.89305670004176596</v>
      </c>
      <c r="G44" s="11">
        <f t="shared" si="2"/>
        <v>173.35114706439992</v>
      </c>
    </row>
    <row r="45" spans="1:7" x14ac:dyDescent="0.3">
      <c r="A45" s="6" t="s">
        <v>33</v>
      </c>
      <c r="B45" s="9">
        <v>3532684000</v>
      </c>
      <c r="C45" s="9">
        <v>3195471000</v>
      </c>
      <c r="D45" s="9">
        <v>445666036000</v>
      </c>
      <c r="E45" s="9">
        <f>SUM(E2:E44)</f>
        <v>337213000</v>
      </c>
      <c r="F45" s="6"/>
      <c r="G45" s="6"/>
    </row>
    <row r="46" spans="1:7" x14ac:dyDescent="0.3">
      <c r="A46" s="6" t="s">
        <v>38</v>
      </c>
      <c r="B46" s="15">
        <f t="shared" ref="B46:G46" si="3">AVERAGE(B2:B44)</f>
        <v>82155441.860465109</v>
      </c>
      <c r="C46" s="15">
        <f t="shared" si="3"/>
        <v>74313279.069767445</v>
      </c>
      <c r="D46" s="15">
        <f t="shared" si="3"/>
        <v>10364326418.60465</v>
      </c>
      <c r="E46" s="15">
        <f t="shared" si="3"/>
        <v>7842162.7906976743</v>
      </c>
      <c r="F46" s="13">
        <f t="shared" si="3"/>
        <v>0.90360418384144525</v>
      </c>
      <c r="G46" s="14">
        <f t="shared" si="3"/>
        <v>137.24121034075915</v>
      </c>
    </row>
  </sheetData>
  <pageMargins left="0.7" right="0.7" top="0.75" bottom="0.75" header="0.3" footer="0.3"/>
  <ignoredErrors>
    <ignoredError sqref="D46 B46" formulaRange="1"/>
  </ignoredErrors>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4:I97"/>
  <sheetViews>
    <sheetView topLeftCell="A30" zoomScale="40" zoomScaleNormal="40" workbookViewId="0">
      <selection activeCell="B4" sqref="B4:I96"/>
    </sheetView>
  </sheetViews>
  <sheetFormatPr defaultRowHeight="14.4" x14ac:dyDescent="0.3"/>
  <sheetData>
    <row r="4" spans="2:9" x14ac:dyDescent="0.3">
      <c r="B4" s="26" t="s">
        <v>25</v>
      </c>
      <c r="C4" s="26"/>
      <c r="D4" s="26"/>
      <c r="E4" s="26"/>
      <c r="F4" s="26"/>
      <c r="G4" s="26"/>
      <c r="H4" s="26"/>
      <c r="I4" s="26"/>
    </row>
    <row r="5" spans="2:9" x14ac:dyDescent="0.3">
      <c r="B5" s="26"/>
      <c r="C5" s="26"/>
      <c r="D5" s="26"/>
      <c r="E5" s="26"/>
      <c r="F5" s="26"/>
      <c r="G5" s="26"/>
      <c r="H5" s="26"/>
      <c r="I5" s="26"/>
    </row>
    <row r="6" spans="2:9" ht="14.4" customHeight="1" x14ac:dyDescent="0.3">
      <c r="B6" s="25" t="s">
        <v>44</v>
      </c>
      <c r="C6" s="25"/>
      <c r="D6" s="25"/>
      <c r="E6" s="25"/>
      <c r="F6" s="25"/>
      <c r="G6" s="25"/>
      <c r="H6" s="25"/>
      <c r="I6" s="25"/>
    </row>
    <row r="7" spans="2:9" x14ac:dyDescent="0.3">
      <c r="B7" s="25"/>
      <c r="C7" s="25"/>
      <c r="D7" s="25"/>
      <c r="E7" s="25"/>
      <c r="F7" s="25"/>
      <c r="G7" s="25"/>
      <c r="H7" s="25"/>
      <c r="I7" s="25"/>
    </row>
    <row r="8" spans="2:9" x14ac:dyDescent="0.3">
      <c r="B8" s="2"/>
      <c r="C8" s="2"/>
      <c r="D8" s="2"/>
      <c r="E8" s="2"/>
      <c r="F8" s="2"/>
      <c r="G8" s="2"/>
      <c r="H8" s="2"/>
      <c r="I8" s="2"/>
    </row>
    <row r="9" spans="2:9" x14ac:dyDescent="0.3">
      <c r="B9" s="25" t="s">
        <v>45</v>
      </c>
      <c r="C9" s="25"/>
      <c r="D9" s="25"/>
      <c r="E9" s="25"/>
      <c r="F9" s="25"/>
      <c r="G9" s="25"/>
      <c r="H9" s="25"/>
      <c r="I9" s="25"/>
    </row>
    <row r="10" spans="2:9" x14ac:dyDescent="0.3">
      <c r="B10" s="25"/>
      <c r="C10" s="25"/>
      <c r="D10" s="25"/>
      <c r="E10" s="25"/>
      <c r="F10" s="25"/>
      <c r="G10" s="25"/>
      <c r="H10" s="25"/>
      <c r="I10" s="25"/>
    </row>
    <row r="11" spans="2:9" x14ac:dyDescent="0.3">
      <c r="B11" s="2"/>
      <c r="C11" s="2"/>
      <c r="D11" s="2"/>
      <c r="E11" s="2"/>
      <c r="F11" s="2"/>
      <c r="G11" s="2"/>
      <c r="H11" s="2"/>
      <c r="I11" s="2"/>
    </row>
    <row r="12" spans="2:9" x14ac:dyDescent="0.3">
      <c r="B12" s="25" t="s">
        <v>46</v>
      </c>
      <c r="C12" s="25"/>
      <c r="D12" s="25"/>
      <c r="E12" s="25"/>
      <c r="F12" s="25"/>
      <c r="G12" s="25"/>
      <c r="H12" s="25"/>
      <c r="I12" s="25"/>
    </row>
    <row r="13" spans="2:9" x14ac:dyDescent="0.3">
      <c r="B13" s="25"/>
      <c r="C13" s="25"/>
      <c r="D13" s="25"/>
      <c r="E13" s="25"/>
      <c r="F13" s="25"/>
      <c r="G13" s="25"/>
      <c r="H13" s="25"/>
      <c r="I13" s="25"/>
    </row>
    <row r="14" spans="2:9" x14ac:dyDescent="0.3">
      <c r="B14" s="2"/>
      <c r="C14" s="2"/>
      <c r="D14" s="2"/>
      <c r="E14" s="2"/>
      <c r="F14" s="2"/>
      <c r="G14" s="2"/>
      <c r="H14" s="2"/>
      <c r="I14" s="2"/>
    </row>
    <row r="15" spans="2:9" ht="14.4" customHeight="1" x14ac:dyDescent="0.3">
      <c r="B15" s="25" t="s">
        <v>47</v>
      </c>
      <c r="C15" s="25"/>
      <c r="D15" s="25"/>
      <c r="E15" s="25"/>
      <c r="F15" s="25"/>
      <c r="G15" s="25"/>
      <c r="H15" s="25"/>
      <c r="I15" s="25"/>
    </row>
    <row r="16" spans="2:9" x14ac:dyDescent="0.3">
      <c r="B16" s="25"/>
      <c r="C16" s="25"/>
      <c r="D16" s="25"/>
      <c r="E16" s="25"/>
      <c r="F16" s="25"/>
      <c r="G16" s="25"/>
      <c r="H16" s="25"/>
      <c r="I16" s="25"/>
    </row>
    <row r="17" spans="2:9" x14ac:dyDescent="0.3">
      <c r="B17" s="25"/>
      <c r="C17" s="25"/>
      <c r="D17" s="25"/>
      <c r="E17" s="25"/>
      <c r="F17" s="25"/>
      <c r="G17" s="25"/>
      <c r="H17" s="25"/>
      <c r="I17" s="25"/>
    </row>
    <row r="18" spans="2:9" x14ac:dyDescent="0.3">
      <c r="B18" s="2"/>
      <c r="C18" s="2"/>
      <c r="D18" s="2"/>
      <c r="E18" s="2"/>
      <c r="F18" s="2"/>
      <c r="G18" s="2"/>
      <c r="H18" s="2"/>
      <c r="I18" s="2"/>
    </row>
    <row r="19" spans="2:9" ht="14.4" customHeight="1" x14ac:dyDescent="0.3">
      <c r="B19" s="25" t="s">
        <v>51</v>
      </c>
      <c r="C19" s="25"/>
      <c r="D19" s="25"/>
      <c r="E19" s="25"/>
      <c r="F19" s="25"/>
      <c r="G19" s="25"/>
      <c r="H19" s="25"/>
      <c r="I19" s="25"/>
    </row>
    <row r="20" spans="2:9" x14ac:dyDescent="0.3">
      <c r="B20" s="25"/>
      <c r="C20" s="25"/>
      <c r="D20" s="25"/>
      <c r="E20" s="25"/>
      <c r="F20" s="25"/>
      <c r="G20" s="25"/>
      <c r="H20" s="25"/>
      <c r="I20" s="25"/>
    </row>
    <row r="21" spans="2:9" x14ac:dyDescent="0.3">
      <c r="B21" s="2"/>
      <c r="C21" s="2"/>
      <c r="D21" s="2"/>
      <c r="E21" s="2"/>
      <c r="F21" s="2"/>
      <c r="G21" s="2"/>
      <c r="H21" s="2"/>
      <c r="I21" s="2"/>
    </row>
    <row r="22" spans="2:9" x14ac:dyDescent="0.3">
      <c r="B22" s="25" t="s">
        <v>52</v>
      </c>
      <c r="C22" s="25"/>
      <c r="D22" s="25"/>
      <c r="E22" s="25"/>
      <c r="F22" s="25"/>
      <c r="G22" s="25"/>
      <c r="H22" s="25"/>
      <c r="I22" s="25"/>
    </row>
    <row r="23" spans="2:9" ht="14.4" customHeight="1" x14ac:dyDescent="0.3">
      <c r="B23" s="25"/>
      <c r="C23" s="25"/>
      <c r="D23" s="25"/>
      <c r="E23" s="25"/>
      <c r="F23" s="25"/>
      <c r="G23" s="25"/>
      <c r="H23" s="25"/>
      <c r="I23" s="25"/>
    </row>
    <row r="24" spans="2:9" x14ac:dyDescent="0.3">
      <c r="B24" s="20"/>
      <c r="C24" s="20"/>
      <c r="D24" s="20"/>
      <c r="E24" s="20"/>
      <c r="F24" s="20"/>
      <c r="G24" s="20"/>
      <c r="H24" s="20"/>
      <c r="I24" s="20"/>
    </row>
    <row r="25" spans="2:9" x14ac:dyDescent="0.3">
      <c r="B25" s="25" t="s">
        <v>54</v>
      </c>
      <c r="C25" s="25"/>
      <c r="D25" s="25"/>
      <c r="E25" s="25"/>
      <c r="F25" s="25"/>
      <c r="G25" s="25"/>
      <c r="H25" s="25"/>
      <c r="I25" s="25"/>
    </row>
    <row r="26" spans="2:9" x14ac:dyDescent="0.3">
      <c r="B26" s="25"/>
      <c r="C26" s="25"/>
      <c r="D26" s="25"/>
      <c r="E26" s="25"/>
      <c r="F26" s="25"/>
      <c r="G26" s="25"/>
      <c r="H26" s="25"/>
      <c r="I26" s="25"/>
    </row>
    <row r="27" spans="2:9" x14ac:dyDescent="0.3">
      <c r="B27" s="20"/>
      <c r="C27" s="20"/>
      <c r="D27" s="20"/>
      <c r="E27" s="20"/>
      <c r="F27" s="20"/>
      <c r="G27" s="20"/>
      <c r="H27" s="20"/>
      <c r="I27" s="20"/>
    </row>
    <row r="28" spans="2:9" x14ac:dyDescent="0.3">
      <c r="B28" s="25" t="s">
        <v>53</v>
      </c>
      <c r="C28" s="25"/>
      <c r="D28" s="25"/>
      <c r="E28" s="25"/>
      <c r="F28" s="25"/>
      <c r="G28" s="25"/>
      <c r="H28" s="25"/>
      <c r="I28" s="25"/>
    </row>
    <row r="29" spans="2:9" x14ac:dyDescent="0.3">
      <c r="B29" s="25"/>
      <c r="C29" s="25"/>
      <c r="D29" s="25"/>
      <c r="E29" s="25"/>
      <c r="F29" s="25"/>
      <c r="G29" s="25"/>
      <c r="H29" s="25"/>
      <c r="I29" s="25"/>
    </row>
    <row r="30" spans="2:9" x14ac:dyDescent="0.3">
      <c r="B30" s="25"/>
      <c r="C30" s="25"/>
      <c r="D30" s="25"/>
      <c r="E30" s="25"/>
      <c r="F30" s="25"/>
      <c r="G30" s="25"/>
      <c r="H30" s="25"/>
      <c r="I30" s="25"/>
    </row>
    <row r="31" spans="2:9" ht="14.4" customHeight="1" x14ac:dyDescent="0.3">
      <c r="B31" s="25" t="s">
        <v>49</v>
      </c>
      <c r="C31" s="25"/>
      <c r="D31" s="25"/>
      <c r="E31" s="25"/>
      <c r="F31" s="25"/>
      <c r="G31" s="25"/>
      <c r="H31" s="25"/>
      <c r="I31" s="25"/>
    </row>
    <row r="32" spans="2:9" x14ac:dyDescent="0.3">
      <c r="B32" s="20"/>
      <c r="C32" s="20"/>
      <c r="D32" s="20"/>
      <c r="E32" s="20"/>
      <c r="F32" s="20"/>
      <c r="G32" s="20"/>
      <c r="H32" s="20"/>
      <c r="I32" s="20"/>
    </row>
    <row r="33" spans="2:9" x14ac:dyDescent="0.3">
      <c r="B33" s="25" t="s">
        <v>48</v>
      </c>
      <c r="C33" s="25"/>
      <c r="D33" s="25"/>
      <c r="E33" s="25"/>
      <c r="F33" s="25"/>
      <c r="G33" s="25"/>
      <c r="H33" s="25"/>
      <c r="I33" s="25"/>
    </row>
    <row r="34" spans="2:9" x14ac:dyDescent="0.3">
      <c r="B34" s="25"/>
      <c r="C34" s="25"/>
      <c r="D34" s="25"/>
      <c r="E34" s="25"/>
      <c r="F34" s="25"/>
      <c r="G34" s="25"/>
      <c r="H34" s="25"/>
      <c r="I34" s="25"/>
    </row>
    <row r="35" spans="2:9" x14ac:dyDescent="0.3">
      <c r="B35" s="20"/>
      <c r="C35" s="20"/>
      <c r="D35" s="20"/>
      <c r="E35" s="20"/>
      <c r="F35" s="20"/>
      <c r="G35" s="20"/>
      <c r="H35" s="20"/>
      <c r="I35" s="20"/>
    </row>
    <row r="36" spans="2:9" ht="14.4" customHeight="1" x14ac:dyDescent="0.3">
      <c r="B36" s="25" t="s">
        <v>50</v>
      </c>
      <c r="C36" s="25"/>
      <c r="D36" s="25"/>
      <c r="E36" s="25"/>
      <c r="F36" s="25"/>
      <c r="G36" s="25"/>
      <c r="H36" s="25"/>
      <c r="I36" s="25"/>
    </row>
    <row r="37" spans="2:9" x14ac:dyDescent="0.3">
      <c r="B37" s="25"/>
      <c r="C37" s="25"/>
      <c r="D37" s="25"/>
      <c r="E37" s="25"/>
      <c r="F37" s="25"/>
      <c r="G37" s="25"/>
      <c r="H37" s="25"/>
      <c r="I37" s="25"/>
    </row>
    <row r="52" spans="2:9" ht="14.4" customHeight="1" x14ac:dyDescent="0.3">
      <c r="B52" s="26" t="s">
        <v>24</v>
      </c>
      <c r="C52" s="26"/>
      <c r="D52" s="26"/>
      <c r="E52" s="26"/>
      <c r="F52" s="26"/>
      <c r="G52" s="26"/>
      <c r="H52" s="26"/>
      <c r="I52" s="26"/>
    </row>
    <row r="53" spans="2:9" x14ac:dyDescent="0.3">
      <c r="B53" s="26"/>
      <c r="C53" s="26"/>
      <c r="D53" s="26"/>
      <c r="E53" s="26"/>
      <c r="F53" s="26"/>
      <c r="G53" s="26"/>
      <c r="H53" s="26"/>
      <c r="I53" s="26"/>
    </row>
    <row r="54" spans="2:9" x14ac:dyDescent="0.3">
      <c r="B54" s="25" t="s">
        <v>55</v>
      </c>
      <c r="C54" s="25"/>
      <c r="D54" s="25"/>
      <c r="E54" s="25"/>
      <c r="F54" s="25"/>
      <c r="G54" s="25"/>
      <c r="H54" s="25"/>
      <c r="I54" s="25"/>
    </row>
    <row r="55" spans="2:9" x14ac:dyDescent="0.3">
      <c r="B55" s="25"/>
      <c r="C55" s="25"/>
      <c r="D55" s="25"/>
      <c r="E55" s="25"/>
      <c r="F55" s="25"/>
      <c r="G55" s="25"/>
      <c r="H55" s="25"/>
      <c r="I55" s="25"/>
    </row>
    <row r="56" spans="2:9" x14ac:dyDescent="0.3">
      <c r="B56" s="2"/>
      <c r="C56" s="2"/>
      <c r="D56" s="2"/>
      <c r="E56" s="2"/>
      <c r="F56" s="2"/>
      <c r="G56" s="2"/>
      <c r="H56" s="2"/>
      <c r="I56" s="2"/>
    </row>
    <row r="57" spans="2:9" ht="14.4" customHeight="1" x14ac:dyDescent="0.3">
      <c r="B57" s="25" t="s">
        <v>56</v>
      </c>
      <c r="C57" s="25"/>
      <c r="D57" s="25"/>
      <c r="E57" s="25"/>
      <c r="F57" s="25"/>
      <c r="G57" s="25"/>
      <c r="H57" s="25"/>
      <c r="I57" s="25"/>
    </row>
    <row r="58" spans="2:9" x14ac:dyDescent="0.3">
      <c r="B58" s="2"/>
      <c r="C58" s="2"/>
      <c r="D58" s="2"/>
      <c r="E58" s="2"/>
      <c r="F58" s="2"/>
      <c r="G58" s="2"/>
      <c r="H58" s="2"/>
      <c r="I58" s="2"/>
    </row>
    <row r="59" spans="2:9" x14ac:dyDescent="0.3">
      <c r="B59" s="25" t="s">
        <v>57</v>
      </c>
      <c r="C59" s="25"/>
      <c r="D59" s="25"/>
      <c r="E59" s="25"/>
      <c r="F59" s="25"/>
      <c r="G59" s="25"/>
      <c r="H59" s="25"/>
      <c r="I59" s="25"/>
    </row>
    <row r="60" spans="2:9" x14ac:dyDescent="0.3">
      <c r="B60" s="25"/>
      <c r="C60" s="25"/>
      <c r="D60" s="25"/>
      <c r="E60" s="25"/>
      <c r="F60" s="25"/>
      <c r="G60" s="25"/>
      <c r="H60" s="25"/>
      <c r="I60" s="25"/>
    </row>
    <row r="61" spans="2:9" x14ac:dyDescent="0.3">
      <c r="B61" s="2"/>
      <c r="C61" s="2"/>
      <c r="D61" s="2"/>
      <c r="E61" s="2"/>
      <c r="F61" s="2"/>
      <c r="G61" s="2"/>
      <c r="H61" s="2"/>
      <c r="I61" s="2"/>
    </row>
    <row r="62" spans="2:9" x14ac:dyDescent="0.3">
      <c r="B62" s="25" t="s">
        <v>58</v>
      </c>
      <c r="C62" s="25"/>
      <c r="D62" s="25"/>
      <c r="E62" s="25"/>
      <c r="F62" s="25"/>
      <c r="G62" s="25"/>
      <c r="H62" s="25"/>
      <c r="I62" s="25"/>
    </row>
    <row r="63" spans="2:9" x14ac:dyDescent="0.3">
      <c r="B63" s="25"/>
      <c r="C63" s="25"/>
      <c r="D63" s="25"/>
      <c r="E63" s="25"/>
      <c r="F63" s="25"/>
      <c r="G63" s="25"/>
      <c r="H63" s="25"/>
      <c r="I63" s="25"/>
    </row>
    <row r="64" spans="2:9" x14ac:dyDescent="0.3">
      <c r="B64" s="25"/>
      <c r="C64" s="25"/>
      <c r="D64" s="25"/>
      <c r="E64" s="25"/>
      <c r="F64" s="25"/>
      <c r="G64" s="25"/>
      <c r="H64" s="25"/>
      <c r="I64" s="25"/>
    </row>
    <row r="65" spans="2:9" x14ac:dyDescent="0.3">
      <c r="B65" s="2"/>
      <c r="C65" s="2"/>
      <c r="D65" s="2"/>
      <c r="E65" s="2"/>
      <c r="F65" s="2"/>
      <c r="G65" s="2"/>
      <c r="H65" s="2"/>
      <c r="I65" s="2"/>
    </row>
    <row r="66" spans="2:9" x14ac:dyDescent="0.3">
      <c r="B66" s="25" t="s">
        <v>59</v>
      </c>
      <c r="C66" s="25"/>
      <c r="D66" s="25"/>
      <c r="E66" s="25"/>
      <c r="F66" s="25"/>
      <c r="G66" s="25"/>
      <c r="H66" s="25"/>
      <c r="I66" s="25"/>
    </row>
    <row r="67" spans="2:9" x14ac:dyDescent="0.3">
      <c r="B67" s="25"/>
      <c r="C67" s="25"/>
      <c r="D67" s="25"/>
      <c r="E67" s="25"/>
      <c r="F67" s="25"/>
      <c r="G67" s="25"/>
      <c r="H67" s="25"/>
      <c r="I67" s="25"/>
    </row>
    <row r="68" spans="2:9" x14ac:dyDescent="0.3">
      <c r="B68" s="2"/>
      <c r="C68" s="2"/>
      <c r="D68" s="2"/>
      <c r="E68" s="2"/>
      <c r="F68" s="2"/>
      <c r="G68" s="2"/>
      <c r="H68" s="2"/>
      <c r="I68" s="2"/>
    </row>
    <row r="69" spans="2:9" ht="14.4" customHeight="1" x14ac:dyDescent="0.3">
      <c r="B69" s="25" t="s">
        <v>60</v>
      </c>
      <c r="C69" s="25"/>
      <c r="D69" s="25"/>
      <c r="E69" s="25"/>
      <c r="F69" s="25"/>
      <c r="G69" s="25"/>
      <c r="H69" s="25"/>
      <c r="I69" s="25"/>
    </row>
    <row r="70" spans="2:9" x14ac:dyDescent="0.3">
      <c r="B70" s="25"/>
      <c r="C70" s="25"/>
      <c r="D70" s="25"/>
      <c r="E70" s="25"/>
      <c r="F70" s="25"/>
      <c r="G70" s="25"/>
      <c r="H70" s="25"/>
      <c r="I70" s="25"/>
    </row>
    <row r="71" spans="2:9" x14ac:dyDescent="0.3">
      <c r="B71" s="25"/>
      <c r="C71" s="25"/>
      <c r="D71" s="25"/>
      <c r="E71" s="25"/>
      <c r="F71" s="25"/>
      <c r="G71" s="25"/>
      <c r="H71" s="25"/>
      <c r="I71" s="25"/>
    </row>
    <row r="72" spans="2:9" x14ac:dyDescent="0.3">
      <c r="B72" s="20"/>
      <c r="C72" s="20"/>
      <c r="D72" s="20"/>
      <c r="E72" s="20"/>
      <c r="F72" s="20"/>
      <c r="G72" s="20"/>
      <c r="H72" s="20"/>
      <c r="I72" s="20"/>
    </row>
    <row r="76" spans="2:9" ht="14.4" customHeight="1" x14ac:dyDescent="0.3">
      <c r="B76" s="26" t="s">
        <v>15</v>
      </c>
      <c r="C76" s="26"/>
      <c r="D76" s="26"/>
      <c r="E76" s="26"/>
      <c r="F76" s="26"/>
      <c r="G76" s="26"/>
      <c r="H76" s="26"/>
      <c r="I76" s="26"/>
    </row>
    <row r="77" spans="2:9" x14ac:dyDescent="0.3">
      <c r="B77" s="26"/>
      <c r="C77" s="26"/>
      <c r="D77" s="26"/>
      <c r="E77" s="26"/>
      <c r="F77" s="26"/>
      <c r="G77" s="26"/>
      <c r="H77" s="26"/>
      <c r="I77" s="26"/>
    </row>
    <row r="78" spans="2:9" x14ac:dyDescent="0.3">
      <c r="B78" s="26"/>
      <c r="C78" s="26"/>
      <c r="D78" s="26"/>
      <c r="E78" s="26"/>
      <c r="F78" s="26"/>
      <c r="G78" s="26"/>
      <c r="H78" s="26"/>
      <c r="I78" s="26"/>
    </row>
    <row r="79" spans="2:9" x14ac:dyDescent="0.3">
      <c r="B79" s="25" t="s">
        <v>61</v>
      </c>
      <c r="C79" s="25"/>
      <c r="D79" s="25"/>
      <c r="E79" s="25"/>
      <c r="F79" s="25"/>
      <c r="G79" s="25"/>
      <c r="H79" s="25"/>
      <c r="I79" s="25"/>
    </row>
    <row r="80" spans="2:9" x14ac:dyDescent="0.3">
      <c r="B80" s="25"/>
      <c r="C80" s="25"/>
      <c r="D80" s="25"/>
      <c r="E80" s="25"/>
      <c r="F80" s="25"/>
      <c r="G80" s="25"/>
      <c r="H80" s="25"/>
      <c r="I80" s="25"/>
    </row>
    <row r="81" spans="2:9" x14ac:dyDescent="0.3">
      <c r="B81" s="21"/>
      <c r="C81" s="21"/>
      <c r="D81" s="21"/>
      <c r="E81" s="21"/>
      <c r="F81" s="21"/>
      <c r="G81" s="21"/>
      <c r="H81" s="21"/>
      <c r="I81" s="21"/>
    </row>
    <row r="82" spans="2:9" ht="14.4" customHeight="1" x14ac:dyDescent="0.3">
      <c r="B82" s="25" t="s">
        <v>62</v>
      </c>
      <c r="C82" s="25"/>
      <c r="D82" s="25"/>
      <c r="E82" s="25"/>
      <c r="F82" s="25"/>
      <c r="G82" s="25"/>
      <c r="H82" s="25"/>
      <c r="I82" s="25"/>
    </row>
    <row r="83" spans="2:9" x14ac:dyDescent="0.3">
      <c r="B83" s="25"/>
      <c r="C83" s="25"/>
      <c r="D83" s="25"/>
      <c r="E83" s="25"/>
      <c r="F83" s="25"/>
      <c r="G83" s="25"/>
      <c r="H83" s="25"/>
      <c r="I83" s="25"/>
    </row>
    <row r="84" spans="2:9" x14ac:dyDescent="0.3">
      <c r="B84" s="21"/>
      <c r="C84" s="21"/>
      <c r="D84" s="21"/>
      <c r="E84" s="21"/>
      <c r="F84" s="21"/>
      <c r="G84" s="21"/>
      <c r="H84" s="21"/>
      <c r="I84" s="21"/>
    </row>
    <row r="85" spans="2:9" x14ac:dyDescent="0.3">
      <c r="B85" s="25" t="s">
        <v>63</v>
      </c>
      <c r="C85" s="25"/>
      <c r="D85" s="25"/>
      <c r="E85" s="25"/>
      <c r="F85" s="25"/>
      <c r="G85" s="25"/>
      <c r="H85" s="25"/>
      <c r="I85" s="25"/>
    </row>
    <row r="86" spans="2:9" x14ac:dyDescent="0.3">
      <c r="B86" s="25"/>
      <c r="C86" s="25"/>
      <c r="D86" s="25"/>
      <c r="E86" s="25"/>
      <c r="F86" s="25"/>
      <c r="G86" s="25"/>
      <c r="H86" s="25"/>
      <c r="I86" s="25"/>
    </row>
    <row r="87" spans="2:9" x14ac:dyDescent="0.3">
      <c r="B87" s="21"/>
      <c r="C87" s="21"/>
      <c r="D87" s="21"/>
      <c r="E87" s="21"/>
      <c r="F87" s="21"/>
      <c r="G87" s="21"/>
      <c r="H87" s="21"/>
      <c r="I87" s="21"/>
    </row>
    <row r="88" spans="2:9" ht="14.4" customHeight="1" x14ac:dyDescent="0.3">
      <c r="B88" s="25" t="s">
        <v>64</v>
      </c>
      <c r="C88" s="25"/>
      <c r="D88" s="25"/>
      <c r="E88" s="25"/>
      <c r="F88" s="25"/>
      <c r="G88" s="25"/>
      <c r="H88" s="25"/>
      <c r="I88" s="25"/>
    </row>
    <row r="89" spans="2:9" x14ac:dyDescent="0.3">
      <c r="B89" s="25"/>
      <c r="C89" s="25"/>
      <c r="D89" s="25"/>
      <c r="E89" s="25"/>
      <c r="F89" s="25"/>
      <c r="G89" s="25"/>
      <c r="H89" s="25"/>
      <c r="I89" s="25"/>
    </row>
    <row r="90" spans="2:9" x14ac:dyDescent="0.3">
      <c r="B90" s="21"/>
      <c r="C90" s="21"/>
      <c r="D90" s="21"/>
      <c r="E90" s="21"/>
      <c r="F90" s="21"/>
      <c r="G90" s="21"/>
      <c r="H90" s="21"/>
      <c r="I90" s="21"/>
    </row>
    <row r="91" spans="2:9" x14ac:dyDescent="0.3">
      <c r="B91" s="25" t="s">
        <v>65</v>
      </c>
      <c r="C91" s="25"/>
      <c r="D91" s="25"/>
      <c r="E91" s="25"/>
      <c r="F91" s="25"/>
      <c r="G91" s="25"/>
      <c r="H91" s="25"/>
      <c r="I91" s="25"/>
    </row>
    <row r="92" spans="2:9" x14ac:dyDescent="0.3">
      <c r="B92" s="25"/>
      <c r="C92" s="25"/>
      <c r="D92" s="25"/>
      <c r="E92" s="25"/>
      <c r="F92" s="25"/>
      <c r="G92" s="25"/>
      <c r="H92" s="25"/>
      <c r="I92" s="25"/>
    </row>
    <row r="93" spans="2:9" x14ac:dyDescent="0.3">
      <c r="B93" s="21"/>
      <c r="C93" s="21"/>
      <c r="D93" s="21"/>
      <c r="E93" s="21"/>
      <c r="F93" s="21"/>
      <c r="G93" s="21"/>
      <c r="H93" s="21"/>
      <c r="I93" s="21"/>
    </row>
    <row r="94" spans="2:9" x14ac:dyDescent="0.3">
      <c r="B94" s="25" t="s">
        <v>66</v>
      </c>
      <c r="C94" s="25"/>
      <c r="D94" s="25"/>
      <c r="E94" s="25"/>
      <c r="F94" s="25"/>
      <c r="G94" s="25"/>
      <c r="H94" s="25"/>
      <c r="I94" s="25"/>
    </row>
    <row r="95" spans="2:9" x14ac:dyDescent="0.3">
      <c r="B95" s="25"/>
      <c r="C95" s="25"/>
      <c r="D95" s="25"/>
      <c r="E95" s="25"/>
      <c r="F95" s="25"/>
      <c r="G95" s="25"/>
      <c r="H95" s="25"/>
      <c r="I95" s="25"/>
    </row>
    <row r="96" spans="2:9" x14ac:dyDescent="0.3">
      <c r="B96" s="25"/>
      <c r="C96" s="25"/>
      <c r="D96" s="25"/>
      <c r="E96" s="25"/>
      <c r="F96" s="25"/>
      <c r="G96" s="25"/>
      <c r="H96" s="25"/>
      <c r="I96" s="25"/>
    </row>
    <row r="97" spans="2:9" x14ac:dyDescent="0.3">
      <c r="B97" s="20"/>
      <c r="C97" s="20"/>
      <c r="D97" s="20"/>
      <c r="E97" s="20"/>
      <c r="F97" s="20"/>
      <c r="G97" s="20"/>
      <c r="H97" s="20"/>
      <c r="I97" s="20"/>
    </row>
  </sheetData>
  <mergeCells count="27">
    <mergeCell ref="B4:I5"/>
    <mergeCell ref="B19:I20"/>
    <mergeCell ref="B6:I7"/>
    <mergeCell ref="B9:I10"/>
    <mergeCell ref="B12:I13"/>
    <mergeCell ref="B15:I17"/>
    <mergeCell ref="B52:I53"/>
    <mergeCell ref="B54:I55"/>
    <mergeCell ref="B59:I60"/>
    <mergeCell ref="B25:I26"/>
    <mergeCell ref="B22:I23"/>
    <mergeCell ref="B31:I31"/>
    <mergeCell ref="B33:I34"/>
    <mergeCell ref="B36:I37"/>
    <mergeCell ref="B28:I29"/>
    <mergeCell ref="B30:I30"/>
    <mergeCell ref="B69:I71"/>
    <mergeCell ref="B57:I57"/>
    <mergeCell ref="B76:I78"/>
    <mergeCell ref="B79:I80"/>
    <mergeCell ref="B62:I64"/>
    <mergeCell ref="B66:I67"/>
    <mergeCell ref="B85:I86"/>
    <mergeCell ref="B91:I92"/>
    <mergeCell ref="B94:I96"/>
    <mergeCell ref="B82:I83"/>
    <mergeCell ref="B88:I89"/>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H85"/>
  <sheetViews>
    <sheetView topLeftCell="A8" zoomScale="78" workbookViewId="0">
      <selection activeCell="H2" sqref="H2:H4"/>
    </sheetView>
  </sheetViews>
  <sheetFormatPr defaultRowHeight="14.4" x14ac:dyDescent="0.3"/>
  <cols>
    <col min="1" max="1" width="6.6640625" customWidth="1"/>
    <col min="2" max="2" width="21.44140625" customWidth="1"/>
    <col min="3" max="3" width="18.88671875" customWidth="1"/>
    <col min="4" max="4" width="10.77734375" bestFit="1" customWidth="1"/>
    <col min="5" max="5" width="52.6640625" bestFit="1" customWidth="1"/>
    <col min="6" max="6" width="13.44140625" customWidth="1"/>
    <col min="7" max="7" width="24.21875" customWidth="1"/>
    <col min="8" max="8" width="7.88671875" customWidth="1"/>
    <col min="10" max="10" width="12.6640625" bestFit="1" customWidth="1"/>
    <col min="11" max="11" width="54.6640625" bestFit="1" customWidth="1"/>
    <col min="12" max="12" width="22.6640625" bestFit="1" customWidth="1"/>
    <col min="13" max="13" width="19.21875" bestFit="1" customWidth="1"/>
    <col min="14" max="14" width="18.88671875" bestFit="1" customWidth="1"/>
    <col min="15" max="15" width="57.77734375" bestFit="1" customWidth="1"/>
    <col min="16" max="16" width="54.6640625" bestFit="1" customWidth="1"/>
    <col min="17" max="17" width="22.6640625" bestFit="1" customWidth="1"/>
    <col min="18" max="18" width="19.21875" bestFit="1" customWidth="1"/>
    <col min="19" max="19" width="18.88671875" bestFit="1" customWidth="1"/>
    <col min="20" max="20" width="57.77734375" bestFit="1" customWidth="1"/>
    <col min="21" max="21" width="10.77734375" bestFit="1" customWidth="1"/>
  </cols>
  <sheetData>
    <row r="1" spans="1:8" x14ac:dyDescent="0.3">
      <c r="A1" t="s">
        <v>0</v>
      </c>
      <c r="B1" t="s">
        <v>1</v>
      </c>
      <c r="C1" t="s">
        <v>3</v>
      </c>
      <c r="D1" t="s">
        <v>4</v>
      </c>
      <c r="E1" t="s">
        <v>5</v>
      </c>
      <c r="F1" t="s">
        <v>6</v>
      </c>
      <c r="G1" t="s">
        <v>7</v>
      </c>
      <c r="H1" t="s">
        <v>8</v>
      </c>
    </row>
    <row r="2" spans="1:8" x14ac:dyDescent="0.3">
      <c r="A2">
        <v>2003</v>
      </c>
      <c r="B2" t="s">
        <v>16</v>
      </c>
      <c r="C2" t="s">
        <v>17</v>
      </c>
      <c r="D2" t="s">
        <v>11</v>
      </c>
      <c r="E2" t="s">
        <v>18</v>
      </c>
      <c r="F2" t="s">
        <v>19</v>
      </c>
      <c r="G2" t="s">
        <v>20</v>
      </c>
      <c r="H2">
        <v>136</v>
      </c>
    </row>
    <row r="3" spans="1:8" x14ac:dyDescent="0.3">
      <c r="A3">
        <v>2003</v>
      </c>
      <c r="B3" t="s">
        <v>16</v>
      </c>
      <c r="C3" t="s">
        <v>17</v>
      </c>
      <c r="D3" t="s">
        <v>11</v>
      </c>
      <c r="E3" t="s">
        <v>18</v>
      </c>
      <c r="F3" t="s">
        <v>19</v>
      </c>
      <c r="G3" t="s">
        <v>21</v>
      </c>
      <c r="H3">
        <v>59</v>
      </c>
    </row>
    <row r="4" spans="1:8" x14ac:dyDescent="0.3">
      <c r="A4">
        <v>2003</v>
      </c>
      <c r="B4" t="s">
        <v>16</v>
      </c>
      <c r="C4" t="s">
        <v>17</v>
      </c>
      <c r="D4" t="s">
        <v>11</v>
      </c>
      <c r="E4" t="s">
        <v>18</v>
      </c>
      <c r="F4" t="s">
        <v>19</v>
      </c>
      <c r="G4" t="s">
        <v>22</v>
      </c>
      <c r="H4">
        <v>85</v>
      </c>
    </row>
    <row r="5" spans="1:8" x14ac:dyDescent="0.3">
      <c r="A5">
        <v>2003</v>
      </c>
      <c r="B5" t="s">
        <v>16</v>
      </c>
      <c r="C5" t="s">
        <v>17</v>
      </c>
      <c r="D5" t="s">
        <v>11</v>
      </c>
      <c r="E5" t="s">
        <v>23</v>
      </c>
      <c r="F5" t="s">
        <v>19</v>
      </c>
      <c r="G5" t="s">
        <v>20</v>
      </c>
      <c r="H5">
        <v>96</v>
      </c>
    </row>
    <row r="6" spans="1:8" x14ac:dyDescent="0.3">
      <c r="A6">
        <v>2003</v>
      </c>
      <c r="B6" t="s">
        <v>16</v>
      </c>
      <c r="C6" t="s">
        <v>17</v>
      </c>
      <c r="D6" t="s">
        <v>11</v>
      </c>
      <c r="E6" t="s">
        <v>23</v>
      </c>
      <c r="F6" t="s">
        <v>19</v>
      </c>
      <c r="G6" t="s">
        <v>21</v>
      </c>
      <c r="H6">
        <v>79</v>
      </c>
    </row>
    <row r="7" spans="1:8" x14ac:dyDescent="0.3">
      <c r="A7">
        <v>2003</v>
      </c>
      <c r="B7" t="s">
        <v>16</v>
      </c>
      <c r="C7" t="s">
        <v>17</v>
      </c>
      <c r="D7" t="s">
        <v>11</v>
      </c>
      <c r="E7" t="s">
        <v>23</v>
      </c>
      <c r="F7" t="s">
        <v>19</v>
      </c>
      <c r="G7" t="s">
        <v>22</v>
      </c>
      <c r="H7">
        <v>64</v>
      </c>
    </row>
    <row r="8" spans="1:8" x14ac:dyDescent="0.3">
      <c r="A8">
        <v>2002</v>
      </c>
      <c r="B8" t="s">
        <v>16</v>
      </c>
      <c r="C8" t="s">
        <v>17</v>
      </c>
      <c r="D8" t="s">
        <v>11</v>
      </c>
      <c r="E8" t="s">
        <v>18</v>
      </c>
      <c r="F8" t="s">
        <v>19</v>
      </c>
      <c r="G8" t="s">
        <v>20</v>
      </c>
      <c r="H8">
        <v>137</v>
      </c>
    </row>
    <row r="9" spans="1:8" x14ac:dyDescent="0.3">
      <c r="A9">
        <v>2002</v>
      </c>
      <c r="B9" t="s">
        <v>16</v>
      </c>
      <c r="C9" t="s">
        <v>17</v>
      </c>
      <c r="D9" t="s">
        <v>11</v>
      </c>
      <c r="E9" t="s">
        <v>18</v>
      </c>
      <c r="F9" t="s">
        <v>19</v>
      </c>
      <c r="G9" t="s">
        <v>21</v>
      </c>
      <c r="H9">
        <v>60</v>
      </c>
    </row>
    <row r="10" spans="1:8" x14ac:dyDescent="0.3">
      <c r="A10">
        <v>2002</v>
      </c>
      <c r="B10" t="s">
        <v>16</v>
      </c>
      <c r="C10" t="s">
        <v>17</v>
      </c>
      <c r="D10" t="s">
        <v>11</v>
      </c>
      <c r="E10" t="s">
        <v>18</v>
      </c>
      <c r="F10" t="s">
        <v>19</v>
      </c>
      <c r="G10" t="s">
        <v>22</v>
      </c>
      <c r="H10">
        <v>85</v>
      </c>
    </row>
    <row r="11" spans="1:8" x14ac:dyDescent="0.3">
      <c r="A11">
        <v>2002</v>
      </c>
      <c r="B11" t="s">
        <v>16</v>
      </c>
      <c r="C11" t="s">
        <v>17</v>
      </c>
      <c r="D11" t="s">
        <v>11</v>
      </c>
      <c r="E11" t="s">
        <v>23</v>
      </c>
      <c r="F11" t="s">
        <v>19</v>
      </c>
      <c r="G11" t="s">
        <v>20</v>
      </c>
      <c r="H11">
        <v>96</v>
      </c>
    </row>
    <row r="12" spans="1:8" x14ac:dyDescent="0.3">
      <c r="A12">
        <v>2002</v>
      </c>
      <c r="B12" t="s">
        <v>16</v>
      </c>
      <c r="C12" t="s">
        <v>17</v>
      </c>
      <c r="D12" t="s">
        <v>11</v>
      </c>
      <c r="E12" t="s">
        <v>23</v>
      </c>
      <c r="F12" t="s">
        <v>19</v>
      </c>
      <c r="G12" t="s">
        <v>21</v>
      </c>
      <c r="H12">
        <v>79</v>
      </c>
    </row>
    <row r="13" spans="1:8" x14ac:dyDescent="0.3">
      <c r="A13">
        <v>2002</v>
      </c>
      <c r="B13" t="s">
        <v>16</v>
      </c>
      <c r="C13" t="s">
        <v>17</v>
      </c>
      <c r="D13" t="s">
        <v>11</v>
      </c>
      <c r="E13" t="s">
        <v>23</v>
      </c>
      <c r="F13" t="s">
        <v>19</v>
      </c>
      <c r="G13" t="s">
        <v>22</v>
      </c>
      <c r="H13">
        <v>68</v>
      </c>
    </row>
    <row r="14" spans="1:8" x14ac:dyDescent="0.3">
      <c r="A14">
        <v>2001</v>
      </c>
      <c r="B14" t="s">
        <v>16</v>
      </c>
      <c r="C14" t="s">
        <v>17</v>
      </c>
      <c r="D14" t="s">
        <v>11</v>
      </c>
      <c r="E14" t="s">
        <v>18</v>
      </c>
      <c r="F14" t="s">
        <v>19</v>
      </c>
      <c r="G14" t="s">
        <v>20</v>
      </c>
      <c r="H14">
        <v>133</v>
      </c>
    </row>
    <row r="15" spans="1:8" x14ac:dyDescent="0.3">
      <c r="A15">
        <v>2001</v>
      </c>
      <c r="B15" t="s">
        <v>16</v>
      </c>
      <c r="C15" t="s">
        <v>17</v>
      </c>
      <c r="D15" t="s">
        <v>11</v>
      </c>
      <c r="E15" t="s">
        <v>18</v>
      </c>
      <c r="F15" t="s">
        <v>19</v>
      </c>
      <c r="G15" t="s">
        <v>21</v>
      </c>
      <c r="H15">
        <v>56</v>
      </c>
    </row>
    <row r="16" spans="1:8" x14ac:dyDescent="0.3">
      <c r="A16">
        <v>2001</v>
      </c>
      <c r="B16" t="s">
        <v>16</v>
      </c>
      <c r="C16" t="s">
        <v>17</v>
      </c>
      <c r="D16" t="s">
        <v>11</v>
      </c>
      <c r="E16" t="s">
        <v>18</v>
      </c>
      <c r="F16" t="s">
        <v>19</v>
      </c>
      <c r="G16" t="s">
        <v>22</v>
      </c>
      <c r="H16">
        <v>83</v>
      </c>
    </row>
    <row r="17" spans="1:8" x14ac:dyDescent="0.3">
      <c r="A17">
        <v>2001</v>
      </c>
      <c r="B17" t="s">
        <v>16</v>
      </c>
      <c r="C17" t="s">
        <v>17</v>
      </c>
      <c r="D17" t="s">
        <v>11</v>
      </c>
      <c r="E17" t="s">
        <v>23</v>
      </c>
      <c r="F17" t="s">
        <v>19</v>
      </c>
      <c r="G17" t="s">
        <v>20</v>
      </c>
      <c r="H17">
        <v>96</v>
      </c>
    </row>
    <row r="18" spans="1:8" x14ac:dyDescent="0.3">
      <c r="A18">
        <v>2001</v>
      </c>
      <c r="B18" t="s">
        <v>16</v>
      </c>
      <c r="C18" t="s">
        <v>17</v>
      </c>
      <c r="D18" t="s">
        <v>11</v>
      </c>
      <c r="E18" t="s">
        <v>23</v>
      </c>
      <c r="F18" t="s">
        <v>19</v>
      </c>
      <c r="G18" t="s">
        <v>21</v>
      </c>
      <c r="H18">
        <v>79</v>
      </c>
    </row>
    <row r="19" spans="1:8" x14ac:dyDescent="0.3">
      <c r="A19">
        <v>2001</v>
      </c>
      <c r="B19" t="s">
        <v>16</v>
      </c>
      <c r="C19" t="s">
        <v>17</v>
      </c>
      <c r="D19" t="s">
        <v>11</v>
      </c>
      <c r="E19" t="s">
        <v>23</v>
      </c>
      <c r="F19" t="s">
        <v>19</v>
      </c>
      <c r="G19" t="s">
        <v>22</v>
      </c>
      <c r="H19">
        <v>65</v>
      </c>
    </row>
    <row r="20" spans="1:8" x14ac:dyDescent="0.3">
      <c r="A20">
        <v>2000</v>
      </c>
      <c r="B20" t="s">
        <v>16</v>
      </c>
      <c r="C20" t="s">
        <v>17</v>
      </c>
      <c r="D20" t="s">
        <v>11</v>
      </c>
      <c r="E20" t="s">
        <v>18</v>
      </c>
      <c r="F20" t="s">
        <v>19</v>
      </c>
      <c r="G20" t="s">
        <v>20</v>
      </c>
      <c r="H20">
        <v>136</v>
      </c>
    </row>
    <row r="21" spans="1:8" x14ac:dyDescent="0.3">
      <c r="A21">
        <v>2000</v>
      </c>
      <c r="B21" t="s">
        <v>16</v>
      </c>
      <c r="C21" t="s">
        <v>17</v>
      </c>
      <c r="D21" t="s">
        <v>11</v>
      </c>
      <c r="E21" t="s">
        <v>18</v>
      </c>
      <c r="F21" t="s">
        <v>19</v>
      </c>
      <c r="G21" t="s">
        <v>21</v>
      </c>
      <c r="H21">
        <v>57</v>
      </c>
    </row>
    <row r="22" spans="1:8" x14ac:dyDescent="0.3">
      <c r="A22">
        <v>2000</v>
      </c>
      <c r="B22" t="s">
        <v>16</v>
      </c>
      <c r="C22" t="s">
        <v>17</v>
      </c>
      <c r="D22" t="s">
        <v>11</v>
      </c>
      <c r="E22" t="s">
        <v>18</v>
      </c>
      <c r="F22" t="s">
        <v>19</v>
      </c>
      <c r="G22" t="s">
        <v>22</v>
      </c>
      <c r="H22">
        <v>79</v>
      </c>
    </row>
    <row r="23" spans="1:8" x14ac:dyDescent="0.3">
      <c r="A23">
        <v>2000</v>
      </c>
      <c r="B23" t="s">
        <v>16</v>
      </c>
      <c r="C23" t="s">
        <v>17</v>
      </c>
      <c r="D23" t="s">
        <v>11</v>
      </c>
      <c r="E23" t="s">
        <v>23</v>
      </c>
      <c r="F23" t="s">
        <v>19</v>
      </c>
      <c r="G23" t="s">
        <v>20</v>
      </c>
      <c r="H23">
        <v>98</v>
      </c>
    </row>
    <row r="24" spans="1:8" x14ac:dyDescent="0.3">
      <c r="A24">
        <v>2000</v>
      </c>
      <c r="B24" t="s">
        <v>16</v>
      </c>
      <c r="C24" t="s">
        <v>17</v>
      </c>
      <c r="D24" t="s">
        <v>11</v>
      </c>
      <c r="E24" t="s">
        <v>23</v>
      </c>
      <c r="F24" t="s">
        <v>19</v>
      </c>
      <c r="G24" t="s">
        <v>21</v>
      </c>
      <c r="H24">
        <v>84</v>
      </c>
    </row>
    <row r="25" spans="1:8" x14ac:dyDescent="0.3">
      <c r="A25">
        <v>2000</v>
      </c>
      <c r="B25" t="s">
        <v>16</v>
      </c>
      <c r="C25" t="s">
        <v>17</v>
      </c>
      <c r="D25" t="s">
        <v>11</v>
      </c>
      <c r="E25" t="s">
        <v>23</v>
      </c>
      <c r="F25" t="s">
        <v>19</v>
      </c>
      <c r="G25" t="s">
        <v>22</v>
      </c>
      <c r="H25">
        <v>66</v>
      </c>
    </row>
    <row r="26" spans="1:8" x14ac:dyDescent="0.3">
      <c r="A26">
        <v>1999</v>
      </c>
      <c r="B26" t="s">
        <v>16</v>
      </c>
      <c r="C26" t="s">
        <v>17</v>
      </c>
      <c r="D26" t="s">
        <v>11</v>
      </c>
      <c r="E26" t="s">
        <v>18</v>
      </c>
      <c r="F26" t="s">
        <v>19</v>
      </c>
      <c r="G26" t="s">
        <v>20</v>
      </c>
      <c r="H26">
        <v>133</v>
      </c>
    </row>
    <row r="27" spans="1:8" x14ac:dyDescent="0.3">
      <c r="A27">
        <v>1999</v>
      </c>
      <c r="B27" t="s">
        <v>16</v>
      </c>
      <c r="C27" t="s">
        <v>17</v>
      </c>
      <c r="D27" t="s">
        <v>11</v>
      </c>
      <c r="E27" t="s">
        <v>18</v>
      </c>
      <c r="F27" t="s">
        <v>19</v>
      </c>
      <c r="G27" t="s">
        <v>21</v>
      </c>
      <c r="H27">
        <v>54</v>
      </c>
    </row>
    <row r="28" spans="1:8" x14ac:dyDescent="0.3">
      <c r="A28">
        <v>1999</v>
      </c>
      <c r="B28" t="s">
        <v>16</v>
      </c>
      <c r="C28" t="s">
        <v>17</v>
      </c>
      <c r="D28" t="s">
        <v>11</v>
      </c>
      <c r="E28" t="s">
        <v>18</v>
      </c>
      <c r="F28" t="s">
        <v>19</v>
      </c>
      <c r="G28" t="s">
        <v>22</v>
      </c>
      <c r="H28">
        <v>81</v>
      </c>
    </row>
    <row r="29" spans="1:8" x14ac:dyDescent="0.3">
      <c r="A29">
        <v>1999</v>
      </c>
      <c r="B29" t="s">
        <v>16</v>
      </c>
      <c r="C29" t="s">
        <v>17</v>
      </c>
      <c r="D29" t="s">
        <v>11</v>
      </c>
      <c r="E29" t="s">
        <v>23</v>
      </c>
      <c r="F29" t="s">
        <v>19</v>
      </c>
      <c r="G29" t="s">
        <v>20</v>
      </c>
      <c r="H29">
        <v>98</v>
      </c>
    </row>
    <row r="30" spans="1:8" x14ac:dyDescent="0.3">
      <c r="A30">
        <v>1999</v>
      </c>
      <c r="B30" t="s">
        <v>16</v>
      </c>
      <c r="C30" t="s">
        <v>17</v>
      </c>
      <c r="D30" t="s">
        <v>11</v>
      </c>
      <c r="E30" t="s">
        <v>23</v>
      </c>
      <c r="F30" t="s">
        <v>19</v>
      </c>
      <c r="G30" t="s">
        <v>21</v>
      </c>
      <c r="H30">
        <v>82</v>
      </c>
    </row>
    <row r="31" spans="1:8" x14ac:dyDescent="0.3">
      <c r="A31">
        <v>1999</v>
      </c>
      <c r="B31" t="s">
        <v>16</v>
      </c>
      <c r="C31" t="s">
        <v>17</v>
      </c>
      <c r="D31" t="s">
        <v>11</v>
      </c>
      <c r="E31" t="s">
        <v>23</v>
      </c>
      <c r="F31" t="s">
        <v>19</v>
      </c>
      <c r="G31" t="s">
        <v>22</v>
      </c>
      <c r="H31">
        <v>67</v>
      </c>
    </row>
    <row r="32" spans="1:8" x14ac:dyDescent="0.3">
      <c r="A32">
        <v>1998</v>
      </c>
      <c r="B32" t="s">
        <v>16</v>
      </c>
      <c r="C32" t="s">
        <v>17</v>
      </c>
      <c r="D32" t="s">
        <v>11</v>
      </c>
      <c r="E32" t="s">
        <v>18</v>
      </c>
      <c r="F32" t="s">
        <v>19</v>
      </c>
      <c r="G32" t="s">
        <v>20</v>
      </c>
      <c r="H32">
        <v>133</v>
      </c>
    </row>
    <row r="33" spans="1:8" x14ac:dyDescent="0.3">
      <c r="A33">
        <v>1998</v>
      </c>
      <c r="B33" t="s">
        <v>16</v>
      </c>
      <c r="C33" t="s">
        <v>17</v>
      </c>
      <c r="D33" t="s">
        <v>11</v>
      </c>
      <c r="E33" t="s">
        <v>18</v>
      </c>
      <c r="F33" t="s">
        <v>19</v>
      </c>
      <c r="G33" t="s">
        <v>21</v>
      </c>
      <c r="H33">
        <v>54</v>
      </c>
    </row>
    <row r="34" spans="1:8" x14ac:dyDescent="0.3">
      <c r="A34">
        <v>1998</v>
      </c>
      <c r="B34" t="s">
        <v>16</v>
      </c>
      <c r="C34" t="s">
        <v>17</v>
      </c>
      <c r="D34" t="s">
        <v>11</v>
      </c>
      <c r="E34" t="s">
        <v>18</v>
      </c>
      <c r="F34" t="s">
        <v>19</v>
      </c>
      <c r="G34" t="s">
        <v>22</v>
      </c>
      <c r="H34">
        <v>82</v>
      </c>
    </row>
    <row r="35" spans="1:8" x14ac:dyDescent="0.3">
      <c r="A35">
        <v>1998</v>
      </c>
      <c r="B35" t="s">
        <v>16</v>
      </c>
      <c r="C35" t="s">
        <v>17</v>
      </c>
      <c r="D35" t="s">
        <v>11</v>
      </c>
      <c r="E35" t="s">
        <v>23</v>
      </c>
      <c r="F35" t="s">
        <v>19</v>
      </c>
      <c r="G35" t="s">
        <v>20</v>
      </c>
      <c r="H35">
        <v>98</v>
      </c>
    </row>
    <row r="36" spans="1:8" x14ac:dyDescent="0.3">
      <c r="A36">
        <v>1998</v>
      </c>
      <c r="B36" t="s">
        <v>16</v>
      </c>
      <c r="C36" t="s">
        <v>17</v>
      </c>
      <c r="D36" t="s">
        <v>11</v>
      </c>
      <c r="E36" t="s">
        <v>23</v>
      </c>
      <c r="F36" t="s">
        <v>19</v>
      </c>
      <c r="G36" t="s">
        <v>21</v>
      </c>
      <c r="H36">
        <v>83</v>
      </c>
    </row>
    <row r="37" spans="1:8" x14ac:dyDescent="0.3">
      <c r="A37">
        <v>1998</v>
      </c>
      <c r="B37" t="s">
        <v>16</v>
      </c>
      <c r="C37" t="s">
        <v>17</v>
      </c>
      <c r="D37" t="s">
        <v>11</v>
      </c>
      <c r="E37" t="s">
        <v>23</v>
      </c>
      <c r="F37" t="s">
        <v>19</v>
      </c>
      <c r="G37" t="s">
        <v>22</v>
      </c>
      <c r="H37">
        <v>67</v>
      </c>
    </row>
    <row r="38" spans="1:8" x14ac:dyDescent="0.3">
      <c r="A38">
        <v>1997</v>
      </c>
      <c r="B38" t="s">
        <v>16</v>
      </c>
      <c r="C38" t="s">
        <v>17</v>
      </c>
      <c r="D38" t="s">
        <v>11</v>
      </c>
      <c r="E38" t="s">
        <v>18</v>
      </c>
      <c r="F38" t="s">
        <v>19</v>
      </c>
      <c r="G38" t="s">
        <v>20</v>
      </c>
      <c r="H38">
        <v>130</v>
      </c>
    </row>
    <row r="39" spans="1:8" x14ac:dyDescent="0.3">
      <c r="A39">
        <v>1997</v>
      </c>
      <c r="B39" t="s">
        <v>16</v>
      </c>
      <c r="C39" t="s">
        <v>17</v>
      </c>
      <c r="D39" t="s">
        <v>11</v>
      </c>
      <c r="E39" t="s">
        <v>18</v>
      </c>
      <c r="F39" t="s">
        <v>19</v>
      </c>
      <c r="G39" t="s">
        <v>21</v>
      </c>
      <c r="H39">
        <v>57</v>
      </c>
    </row>
    <row r="40" spans="1:8" x14ac:dyDescent="0.3">
      <c r="A40">
        <v>1997</v>
      </c>
      <c r="B40" t="s">
        <v>16</v>
      </c>
      <c r="C40" t="s">
        <v>17</v>
      </c>
      <c r="D40" t="s">
        <v>11</v>
      </c>
      <c r="E40" t="s">
        <v>18</v>
      </c>
      <c r="F40" t="s">
        <v>19</v>
      </c>
      <c r="G40" t="s">
        <v>22</v>
      </c>
      <c r="H40">
        <v>81</v>
      </c>
    </row>
    <row r="41" spans="1:8" x14ac:dyDescent="0.3">
      <c r="A41">
        <v>1997</v>
      </c>
      <c r="B41" t="s">
        <v>16</v>
      </c>
      <c r="C41" t="s">
        <v>17</v>
      </c>
      <c r="D41" t="s">
        <v>11</v>
      </c>
      <c r="E41" t="s">
        <v>23</v>
      </c>
      <c r="F41" t="s">
        <v>19</v>
      </c>
      <c r="G41" t="s">
        <v>20</v>
      </c>
      <c r="H41">
        <v>99</v>
      </c>
    </row>
    <row r="42" spans="1:8" x14ac:dyDescent="0.3">
      <c r="A42">
        <v>1997</v>
      </c>
      <c r="B42" t="s">
        <v>16</v>
      </c>
      <c r="C42" t="s">
        <v>17</v>
      </c>
      <c r="D42" t="s">
        <v>11</v>
      </c>
      <c r="E42" t="s">
        <v>23</v>
      </c>
      <c r="F42" t="s">
        <v>19</v>
      </c>
      <c r="G42" t="s">
        <v>21</v>
      </c>
      <c r="H42">
        <v>84</v>
      </c>
    </row>
    <row r="43" spans="1:8" x14ac:dyDescent="0.3">
      <c r="A43">
        <v>1997</v>
      </c>
      <c r="B43" t="s">
        <v>16</v>
      </c>
      <c r="C43" t="s">
        <v>17</v>
      </c>
      <c r="D43" t="s">
        <v>11</v>
      </c>
      <c r="E43" t="s">
        <v>23</v>
      </c>
      <c r="F43" t="s">
        <v>19</v>
      </c>
      <c r="G43" t="s">
        <v>22</v>
      </c>
      <c r="H43">
        <v>72</v>
      </c>
    </row>
    <row r="44" spans="1:8" x14ac:dyDescent="0.3">
      <c r="A44">
        <v>1996</v>
      </c>
      <c r="B44" t="s">
        <v>16</v>
      </c>
      <c r="C44" t="s">
        <v>17</v>
      </c>
      <c r="D44" t="s">
        <v>11</v>
      </c>
      <c r="E44" t="s">
        <v>18</v>
      </c>
      <c r="F44" t="s">
        <v>19</v>
      </c>
      <c r="G44" t="s">
        <v>20</v>
      </c>
      <c r="H44">
        <v>133</v>
      </c>
    </row>
    <row r="45" spans="1:8" x14ac:dyDescent="0.3">
      <c r="A45">
        <v>1996</v>
      </c>
      <c r="B45" t="s">
        <v>16</v>
      </c>
      <c r="C45" t="s">
        <v>17</v>
      </c>
      <c r="D45" t="s">
        <v>11</v>
      </c>
      <c r="E45" t="s">
        <v>18</v>
      </c>
      <c r="F45" t="s">
        <v>19</v>
      </c>
      <c r="G45" t="s">
        <v>21</v>
      </c>
      <c r="H45">
        <v>57</v>
      </c>
    </row>
    <row r="46" spans="1:8" x14ac:dyDescent="0.3">
      <c r="A46">
        <v>1996</v>
      </c>
      <c r="B46" t="s">
        <v>16</v>
      </c>
      <c r="C46" t="s">
        <v>17</v>
      </c>
      <c r="D46" t="s">
        <v>11</v>
      </c>
      <c r="E46" t="s">
        <v>18</v>
      </c>
      <c r="F46" t="s">
        <v>19</v>
      </c>
      <c r="G46" t="s">
        <v>22</v>
      </c>
      <c r="H46">
        <v>79</v>
      </c>
    </row>
    <row r="47" spans="1:8" x14ac:dyDescent="0.3">
      <c r="A47">
        <v>1996</v>
      </c>
      <c r="B47" t="s">
        <v>16</v>
      </c>
      <c r="C47" t="s">
        <v>17</v>
      </c>
      <c r="D47" t="s">
        <v>11</v>
      </c>
      <c r="E47" t="s">
        <v>23</v>
      </c>
      <c r="F47" t="s">
        <v>19</v>
      </c>
      <c r="G47" t="s">
        <v>20</v>
      </c>
      <c r="H47">
        <v>98</v>
      </c>
    </row>
    <row r="48" spans="1:8" x14ac:dyDescent="0.3">
      <c r="A48">
        <v>1996</v>
      </c>
      <c r="B48" t="s">
        <v>16</v>
      </c>
      <c r="C48" t="s">
        <v>17</v>
      </c>
      <c r="D48" t="s">
        <v>11</v>
      </c>
      <c r="E48" t="s">
        <v>23</v>
      </c>
      <c r="F48" t="s">
        <v>19</v>
      </c>
      <c r="G48" t="s">
        <v>21</v>
      </c>
      <c r="H48">
        <v>85</v>
      </c>
    </row>
    <row r="49" spans="1:8" x14ac:dyDescent="0.3">
      <c r="A49">
        <v>1996</v>
      </c>
      <c r="B49" t="s">
        <v>16</v>
      </c>
      <c r="C49" t="s">
        <v>17</v>
      </c>
      <c r="D49" t="s">
        <v>11</v>
      </c>
      <c r="E49" t="s">
        <v>23</v>
      </c>
      <c r="F49" t="s">
        <v>19</v>
      </c>
      <c r="G49" t="s">
        <v>22</v>
      </c>
      <c r="H49">
        <v>73</v>
      </c>
    </row>
    <row r="50" spans="1:8" x14ac:dyDescent="0.3">
      <c r="A50">
        <v>1995</v>
      </c>
      <c r="B50" t="s">
        <v>16</v>
      </c>
      <c r="C50" t="s">
        <v>17</v>
      </c>
      <c r="D50" t="s">
        <v>11</v>
      </c>
      <c r="E50" t="s">
        <v>18</v>
      </c>
      <c r="F50" t="s">
        <v>19</v>
      </c>
      <c r="G50" t="s">
        <v>20</v>
      </c>
      <c r="H50">
        <v>130</v>
      </c>
    </row>
    <row r="51" spans="1:8" x14ac:dyDescent="0.3">
      <c r="A51">
        <v>1995</v>
      </c>
      <c r="B51" t="s">
        <v>16</v>
      </c>
      <c r="C51" t="s">
        <v>17</v>
      </c>
      <c r="D51" t="s">
        <v>11</v>
      </c>
      <c r="E51" t="s">
        <v>18</v>
      </c>
      <c r="F51" t="s">
        <v>19</v>
      </c>
      <c r="G51" t="s">
        <v>21</v>
      </c>
      <c r="H51">
        <v>56</v>
      </c>
    </row>
    <row r="52" spans="1:8" x14ac:dyDescent="0.3">
      <c r="A52">
        <v>1995</v>
      </c>
      <c r="B52" t="s">
        <v>16</v>
      </c>
      <c r="C52" t="s">
        <v>17</v>
      </c>
      <c r="D52" t="s">
        <v>11</v>
      </c>
      <c r="E52" t="s">
        <v>18</v>
      </c>
      <c r="F52" t="s">
        <v>19</v>
      </c>
      <c r="G52" t="s">
        <v>22</v>
      </c>
      <c r="H52">
        <v>78</v>
      </c>
    </row>
    <row r="53" spans="1:8" x14ac:dyDescent="0.3">
      <c r="A53">
        <v>1995</v>
      </c>
      <c r="B53" t="s">
        <v>16</v>
      </c>
      <c r="C53" t="s">
        <v>17</v>
      </c>
      <c r="D53" t="s">
        <v>11</v>
      </c>
      <c r="E53" t="s">
        <v>23</v>
      </c>
      <c r="F53" t="s">
        <v>19</v>
      </c>
      <c r="G53" t="s">
        <v>20</v>
      </c>
      <c r="H53">
        <v>97</v>
      </c>
    </row>
    <row r="54" spans="1:8" x14ac:dyDescent="0.3">
      <c r="A54">
        <v>1995</v>
      </c>
      <c r="B54" t="s">
        <v>16</v>
      </c>
      <c r="C54" t="s">
        <v>17</v>
      </c>
      <c r="D54" t="s">
        <v>11</v>
      </c>
      <c r="E54" t="s">
        <v>23</v>
      </c>
      <c r="F54" t="s">
        <v>19</v>
      </c>
      <c r="G54" t="s">
        <v>21</v>
      </c>
      <c r="H54">
        <v>81</v>
      </c>
    </row>
    <row r="55" spans="1:8" x14ac:dyDescent="0.3">
      <c r="A55">
        <v>1995</v>
      </c>
      <c r="B55" t="s">
        <v>16</v>
      </c>
      <c r="C55" t="s">
        <v>17</v>
      </c>
      <c r="D55" t="s">
        <v>11</v>
      </c>
      <c r="E55" t="s">
        <v>23</v>
      </c>
      <c r="F55" t="s">
        <v>19</v>
      </c>
      <c r="G55" t="s">
        <v>22</v>
      </c>
      <c r="H55">
        <v>71</v>
      </c>
    </row>
    <row r="56" spans="1:8" x14ac:dyDescent="0.3">
      <c r="A56">
        <v>1994</v>
      </c>
      <c r="B56" t="s">
        <v>16</v>
      </c>
      <c r="C56" t="s">
        <v>17</v>
      </c>
      <c r="D56" t="s">
        <v>11</v>
      </c>
      <c r="E56" t="s">
        <v>18</v>
      </c>
      <c r="F56" t="s">
        <v>19</v>
      </c>
      <c r="G56" t="s">
        <v>20</v>
      </c>
      <c r="H56">
        <v>129</v>
      </c>
    </row>
    <row r="57" spans="1:8" x14ac:dyDescent="0.3">
      <c r="A57">
        <v>1994</v>
      </c>
      <c r="B57" t="s">
        <v>16</v>
      </c>
      <c r="C57" t="s">
        <v>17</v>
      </c>
      <c r="D57" t="s">
        <v>11</v>
      </c>
      <c r="E57" t="s">
        <v>18</v>
      </c>
      <c r="F57" t="s">
        <v>19</v>
      </c>
      <c r="G57" t="s">
        <v>21</v>
      </c>
      <c r="H57">
        <v>58</v>
      </c>
    </row>
    <row r="58" spans="1:8" x14ac:dyDescent="0.3">
      <c r="A58">
        <v>1994</v>
      </c>
      <c r="B58" t="s">
        <v>16</v>
      </c>
      <c r="C58" t="s">
        <v>17</v>
      </c>
      <c r="D58" t="s">
        <v>11</v>
      </c>
      <c r="E58" t="s">
        <v>18</v>
      </c>
      <c r="F58" t="s">
        <v>19</v>
      </c>
      <c r="G58" t="s">
        <v>22</v>
      </c>
      <c r="H58">
        <v>80</v>
      </c>
    </row>
    <row r="59" spans="1:8" x14ac:dyDescent="0.3">
      <c r="A59">
        <v>1994</v>
      </c>
      <c r="B59" t="s">
        <v>16</v>
      </c>
      <c r="C59" t="s">
        <v>17</v>
      </c>
      <c r="D59" t="s">
        <v>11</v>
      </c>
      <c r="E59" t="s">
        <v>23</v>
      </c>
      <c r="F59" t="s">
        <v>19</v>
      </c>
      <c r="G59" t="s">
        <v>20</v>
      </c>
      <c r="H59">
        <v>97</v>
      </c>
    </row>
    <row r="60" spans="1:8" x14ac:dyDescent="0.3">
      <c r="A60">
        <v>1994</v>
      </c>
      <c r="B60" t="s">
        <v>16</v>
      </c>
      <c r="C60" t="s">
        <v>17</v>
      </c>
      <c r="D60" t="s">
        <v>11</v>
      </c>
      <c r="E60" t="s">
        <v>23</v>
      </c>
      <c r="F60" t="s">
        <v>19</v>
      </c>
      <c r="G60" t="s">
        <v>21</v>
      </c>
      <c r="H60">
        <v>83</v>
      </c>
    </row>
    <row r="61" spans="1:8" x14ac:dyDescent="0.3">
      <c r="A61">
        <v>1994</v>
      </c>
      <c r="B61" t="s">
        <v>16</v>
      </c>
      <c r="C61" t="s">
        <v>17</v>
      </c>
      <c r="D61" t="s">
        <v>11</v>
      </c>
      <c r="E61" t="s">
        <v>23</v>
      </c>
      <c r="F61" t="s">
        <v>19</v>
      </c>
      <c r="G61" t="s">
        <v>22</v>
      </c>
      <c r="H61">
        <v>72</v>
      </c>
    </row>
    <row r="62" spans="1:8" x14ac:dyDescent="0.3">
      <c r="A62">
        <v>1993</v>
      </c>
      <c r="B62" t="s">
        <v>16</v>
      </c>
      <c r="C62" t="s">
        <v>17</v>
      </c>
      <c r="D62" t="s">
        <v>11</v>
      </c>
      <c r="E62" t="s">
        <v>18</v>
      </c>
      <c r="F62" t="s">
        <v>19</v>
      </c>
      <c r="G62" t="s">
        <v>20</v>
      </c>
      <c r="H62">
        <v>125</v>
      </c>
    </row>
    <row r="63" spans="1:8" x14ac:dyDescent="0.3">
      <c r="A63">
        <v>1993</v>
      </c>
      <c r="B63" t="s">
        <v>16</v>
      </c>
      <c r="C63" t="s">
        <v>17</v>
      </c>
      <c r="D63" t="s">
        <v>11</v>
      </c>
      <c r="E63" t="s">
        <v>18</v>
      </c>
      <c r="F63" t="s">
        <v>19</v>
      </c>
      <c r="G63" t="s">
        <v>21</v>
      </c>
      <c r="H63">
        <v>56</v>
      </c>
    </row>
    <row r="64" spans="1:8" x14ac:dyDescent="0.3">
      <c r="A64">
        <v>1993</v>
      </c>
      <c r="B64" t="s">
        <v>16</v>
      </c>
      <c r="C64" t="s">
        <v>17</v>
      </c>
      <c r="D64" t="s">
        <v>11</v>
      </c>
      <c r="E64" t="s">
        <v>18</v>
      </c>
      <c r="F64" t="s">
        <v>19</v>
      </c>
      <c r="G64" t="s">
        <v>22</v>
      </c>
      <c r="H64">
        <v>78</v>
      </c>
    </row>
    <row r="65" spans="1:8" x14ac:dyDescent="0.3">
      <c r="A65">
        <v>1993</v>
      </c>
      <c r="B65" t="s">
        <v>16</v>
      </c>
      <c r="C65" t="s">
        <v>17</v>
      </c>
      <c r="D65" t="s">
        <v>11</v>
      </c>
      <c r="E65" t="s">
        <v>23</v>
      </c>
      <c r="F65" t="s">
        <v>19</v>
      </c>
      <c r="G65" t="s">
        <v>20</v>
      </c>
      <c r="H65">
        <v>97</v>
      </c>
    </row>
    <row r="66" spans="1:8" x14ac:dyDescent="0.3">
      <c r="A66">
        <v>1993</v>
      </c>
      <c r="B66" t="s">
        <v>16</v>
      </c>
      <c r="C66" t="s">
        <v>17</v>
      </c>
      <c r="D66" t="s">
        <v>11</v>
      </c>
      <c r="E66" t="s">
        <v>23</v>
      </c>
      <c r="F66" t="s">
        <v>19</v>
      </c>
      <c r="G66" t="s">
        <v>21</v>
      </c>
      <c r="H66">
        <v>82</v>
      </c>
    </row>
    <row r="67" spans="1:8" x14ac:dyDescent="0.3">
      <c r="A67">
        <v>1993</v>
      </c>
      <c r="B67" t="s">
        <v>16</v>
      </c>
      <c r="C67" t="s">
        <v>17</v>
      </c>
      <c r="D67" t="s">
        <v>11</v>
      </c>
      <c r="E67" t="s">
        <v>23</v>
      </c>
      <c r="F67" t="s">
        <v>19</v>
      </c>
      <c r="G67" t="s">
        <v>22</v>
      </c>
      <c r="H67">
        <v>69</v>
      </c>
    </row>
    <row r="68" spans="1:8" x14ac:dyDescent="0.3">
      <c r="A68">
        <v>1992</v>
      </c>
      <c r="B68" t="s">
        <v>16</v>
      </c>
      <c r="C68" t="s">
        <v>17</v>
      </c>
      <c r="D68" t="s">
        <v>11</v>
      </c>
      <c r="E68" t="s">
        <v>18</v>
      </c>
      <c r="F68" t="s">
        <v>19</v>
      </c>
      <c r="G68" t="s">
        <v>20</v>
      </c>
      <c r="H68">
        <v>129</v>
      </c>
    </row>
    <row r="69" spans="1:8" x14ac:dyDescent="0.3">
      <c r="A69">
        <v>1992</v>
      </c>
      <c r="B69" t="s">
        <v>16</v>
      </c>
      <c r="C69" t="s">
        <v>17</v>
      </c>
      <c r="D69" t="s">
        <v>11</v>
      </c>
      <c r="E69" t="s">
        <v>18</v>
      </c>
      <c r="F69" t="s">
        <v>19</v>
      </c>
      <c r="G69" t="s">
        <v>21</v>
      </c>
      <c r="H69">
        <v>57</v>
      </c>
    </row>
    <row r="70" spans="1:8" x14ac:dyDescent="0.3">
      <c r="A70">
        <v>1992</v>
      </c>
      <c r="B70" t="s">
        <v>16</v>
      </c>
      <c r="C70" t="s">
        <v>17</v>
      </c>
      <c r="D70" t="s">
        <v>11</v>
      </c>
      <c r="E70" t="s">
        <v>18</v>
      </c>
      <c r="F70" t="s">
        <v>19</v>
      </c>
      <c r="G70" t="s">
        <v>22</v>
      </c>
      <c r="H70">
        <v>78</v>
      </c>
    </row>
    <row r="71" spans="1:8" x14ac:dyDescent="0.3">
      <c r="A71">
        <v>1992</v>
      </c>
      <c r="B71" t="s">
        <v>16</v>
      </c>
      <c r="C71" t="s">
        <v>17</v>
      </c>
      <c r="D71" t="s">
        <v>11</v>
      </c>
      <c r="E71" t="s">
        <v>23</v>
      </c>
      <c r="F71" t="s">
        <v>19</v>
      </c>
      <c r="G71" t="s">
        <v>20</v>
      </c>
      <c r="H71">
        <v>97</v>
      </c>
    </row>
    <row r="72" spans="1:8" x14ac:dyDescent="0.3">
      <c r="A72">
        <v>1992</v>
      </c>
      <c r="B72" t="s">
        <v>16</v>
      </c>
      <c r="C72" t="s">
        <v>17</v>
      </c>
      <c r="D72" t="s">
        <v>11</v>
      </c>
      <c r="E72" t="s">
        <v>23</v>
      </c>
      <c r="F72" t="s">
        <v>19</v>
      </c>
      <c r="G72" t="s">
        <v>21</v>
      </c>
      <c r="H72">
        <v>82</v>
      </c>
    </row>
    <row r="73" spans="1:8" x14ac:dyDescent="0.3">
      <c r="A73">
        <v>1992</v>
      </c>
      <c r="B73" t="s">
        <v>16</v>
      </c>
      <c r="C73" t="s">
        <v>17</v>
      </c>
      <c r="D73" t="s">
        <v>11</v>
      </c>
      <c r="E73" t="s">
        <v>23</v>
      </c>
      <c r="F73" t="s">
        <v>19</v>
      </c>
      <c r="G73" t="s">
        <v>22</v>
      </c>
      <c r="H73">
        <v>71</v>
      </c>
    </row>
    <row r="74" spans="1:8" x14ac:dyDescent="0.3">
      <c r="A74">
        <v>1991</v>
      </c>
      <c r="B74" t="s">
        <v>16</v>
      </c>
      <c r="C74" t="s">
        <v>17</v>
      </c>
      <c r="D74" t="s">
        <v>11</v>
      </c>
      <c r="E74" t="s">
        <v>18</v>
      </c>
      <c r="F74" t="s">
        <v>19</v>
      </c>
      <c r="G74" t="s">
        <v>20</v>
      </c>
      <c r="H74">
        <v>128</v>
      </c>
    </row>
    <row r="75" spans="1:8" x14ac:dyDescent="0.3">
      <c r="A75">
        <v>1991</v>
      </c>
      <c r="B75" t="s">
        <v>16</v>
      </c>
      <c r="C75" t="s">
        <v>17</v>
      </c>
      <c r="D75" t="s">
        <v>11</v>
      </c>
      <c r="E75" t="s">
        <v>18</v>
      </c>
      <c r="F75" t="s">
        <v>19</v>
      </c>
      <c r="G75" t="s">
        <v>21</v>
      </c>
      <c r="H75">
        <v>60</v>
      </c>
    </row>
    <row r="76" spans="1:8" x14ac:dyDescent="0.3">
      <c r="A76">
        <v>1991</v>
      </c>
      <c r="B76" t="s">
        <v>16</v>
      </c>
      <c r="C76" t="s">
        <v>17</v>
      </c>
      <c r="D76" t="s">
        <v>11</v>
      </c>
      <c r="E76" t="s">
        <v>18</v>
      </c>
      <c r="F76" t="s">
        <v>19</v>
      </c>
      <c r="G76" t="s">
        <v>22</v>
      </c>
      <c r="H76">
        <v>80</v>
      </c>
    </row>
    <row r="77" spans="1:8" x14ac:dyDescent="0.3">
      <c r="A77">
        <v>1991</v>
      </c>
      <c r="B77" t="s">
        <v>16</v>
      </c>
      <c r="C77" t="s">
        <v>17</v>
      </c>
      <c r="D77" t="s">
        <v>11</v>
      </c>
      <c r="E77" t="s">
        <v>23</v>
      </c>
      <c r="F77" t="s">
        <v>19</v>
      </c>
      <c r="G77" t="s">
        <v>20</v>
      </c>
      <c r="H77">
        <v>96</v>
      </c>
    </row>
    <row r="78" spans="1:8" x14ac:dyDescent="0.3">
      <c r="A78">
        <v>1991</v>
      </c>
      <c r="B78" t="s">
        <v>16</v>
      </c>
      <c r="C78" t="s">
        <v>17</v>
      </c>
      <c r="D78" t="s">
        <v>11</v>
      </c>
      <c r="E78" t="s">
        <v>23</v>
      </c>
      <c r="F78" t="s">
        <v>19</v>
      </c>
      <c r="G78" t="s">
        <v>21</v>
      </c>
      <c r="H78">
        <v>81</v>
      </c>
    </row>
    <row r="79" spans="1:8" x14ac:dyDescent="0.3">
      <c r="A79">
        <v>1991</v>
      </c>
      <c r="B79" t="s">
        <v>16</v>
      </c>
      <c r="C79" t="s">
        <v>17</v>
      </c>
      <c r="D79" t="s">
        <v>11</v>
      </c>
      <c r="E79" t="s">
        <v>23</v>
      </c>
      <c r="F79" t="s">
        <v>19</v>
      </c>
      <c r="G79" t="s">
        <v>22</v>
      </c>
      <c r="H79">
        <v>71</v>
      </c>
    </row>
    <row r="80" spans="1:8" x14ac:dyDescent="0.3">
      <c r="A80">
        <v>1990</v>
      </c>
      <c r="B80" t="s">
        <v>16</v>
      </c>
      <c r="C80" t="s">
        <v>17</v>
      </c>
      <c r="D80" t="s">
        <v>11</v>
      </c>
      <c r="E80" t="s">
        <v>18</v>
      </c>
      <c r="F80" t="s">
        <v>19</v>
      </c>
      <c r="G80" t="s">
        <v>20</v>
      </c>
      <c r="H80">
        <v>129.6</v>
      </c>
    </row>
    <row r="81" spans="1:8" x14ac:dyDescent="0.3">
      <c r="A81">
        <v>1990</v>
      </c>
      <c r="B81" t="s">
        <v>16</v>
      </c>
      <c r="C81" t="s">
        <v>17</v>
      </c>
      <c r="D81" t="s">
        <v>11</v>
      </c>
      <c r="E81" t="s">
        <v>18</v>
      </c>
      <c r="F81" t="s">
        <v>19</v>
      </c>
      <c r="G81" t="s">
        <v>21</v>
      </c>
      <c r="H81">
        <v>59.7</v>
      </c>
    </row>
    <row r="82" spans="1:8" x14ac:dyDescent="0.3">
      <c r="A82">
        <v>1990</v>
      </c>
      <c r="B82" t="s">
        <v>16</v>
      </c>
      <c r="C82" t="s">
        <v>17</v>
      </c>
      <c r="D82" t="s">
        <v>11</v>
      </c>
      <c r="E82" t="s">
        <v>18</v>
      </c>
      <c r="F82" t="s">
        <v>19</v>
      </c>
      <c r="G82" t="s">
        <v>22</v>
      </c>
      <c r="H82">
        <v>80.400000000000006</v>
      </c>
    </row>
    <row r="83" spans="1:8" x14ac:dyDescent="0.3">
      <c r="A83">
        <v>1990</v>
      </c>
      <c r="B83" t="s">
        <v>16</v>
      </c>
      <c r="C83" t="s">
        <v>17</v>
      </c>
      <c r="D83" t="s">
        <v>11</v>
      </c>
      <c r="E83" t="s">
        <v>23</v>
      </c>
      <c r="F83" t="s">
        <v>19</v>
      </c>
      <c r="G83" t="s">
        <v>20</v>
      </c>
      <c r="H83">
        <v>96.1</v>
      </c>
    </row>
    <row r="84" spans="1:8" x14ac:dyDescent="0.3">
      <c r="A84">
        <v>1990</v>
      </c>
      <c r="B84" t="s">
        <v>16</v>
      </c>
      <c r="C84" t="s">
        <v>17</v>
      </c>
      <c r="D84" t="s">
        <v>11</v>
      </c>
      <c r="E84" t="s">
        <v>23</v>
      </c>
      <c r="F84" t="s">
        <v>19</v>
      </c>
      <c r="G84" t="s">
        <v>21</v>
      </c>
      <c r="H84">
        <v>83.3</v>
      </c>
    </row>
    <row r="85" spans="1:8" x14ac:dyDescent="0.3">
      <c r="A85">
        <v>1990</v>
      </c>
      <c r="B85" t="s">
        <v>16</v>
      </c>
      <c r="C85" t="s">
        <v>17</v>
      </c>
      <c r="D85" t="s">
        <v>11</v>
      </c>
      <c r="E85" t="s">
        <v>23</v>
      </c>
      <c r="F85" t="s">
        <v>19</v>
      </c>
      <c r="G85" t="s">
        <v>22</v>
      </c>
      <c r="H85">
        <v>74.099999999999994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G17"/>
  <sheetViews>
    <sheetView zoomScale="43" zoomScaleNormal="57" workbookViewId="0">
      <selection activeCell="C50" sqref="C50"/>
    </sheetView>
  </sheetViews>
  <sheetFormatPr defaultColWidth="43.44140625" defaultRowHeight="14.4" x14ac:dyDescent="0.3"/>
  <sheetData>
    <row r="1" spans="1:7" x14ac:dyDescent="0.3">
      <c r="A1" s="7"/>
      <c r="B1" s="7" t="s">
        <v>18</v>
      </c>
      <c r="C1" s="7"/>
      <c r="D1" s="7"/>
      <c r="E1" s="7" t="s">
        <v>23</v>
      </c>
      <c r="F1" s="7"/>
      <c r="G1" s="7"/>
    </row>
    <row r="2" spans="1:7" x14ac:dyDescent="0.3">
      <c r="A2" s="4" t="s">
        <v>0</v>
      </c>
      <c r="B2" s="4" t="s">
        <v>20</v>
      </c>
      <c r="C2" s="4" t="s">
        <v>21</v>
      </c>
      <c r="D2" s="4" t="s">
        <v>22</v>
      </c>
      <c r="E2" s="4" t="s">
        <v>20</v>
      </c>
      <c r="F2" s="4" t="s">
        <v>21</v>
      </c>
      <c r="G2" s="4" t="s">
        <v>22</v>
      </c>
    </row>
    <row r="3" spans="1:7" x14ac:dyDescent="0.3">
      <c r="A3" s="5">
        <v>1990</v>
      </c>
      <c r="B3" s="3">
        <v>129.6</v>
      </c>
      <c r="C3" s="3">
        <v>59.7</v>
      </c>
      <c r="D3" s="3">
        <v>80.400000000000006</v>
      </c>
      <c r="E3">
        <v>0.96099999999999997</v>
      </c>
      <c r="F3">
        <v>0.83299999999999996</v>
      </c>
      <c r="G3">
        <v>0.74099999999999999</v>
      </c>
    </row>
    <row r="4" spans="1:7" x14ac:dyDescent="0.3">
      <c r="A4" s="5">
        <v>1991</v>
      </c>
      <c r="B4" s="3">
        <v>128</v>
      </c>
      <c r="C4" s="3">
        <v>60</v>
      </c>
      <c r="D4" s="3">
        <v>80</v>
      </c>
      <c r="E4">
        <v>0.96</v>
      </c>
      <c r="F4">
        <v>0.81</v>
      </c>
      <c r="G4">
        <v>0.71</v>
      </c>
    </row>
    <row r="5" spans="1:7" x14ac:dyDescent="0.3">
      <c r="A5" s="5">
        <v>1992</v>
      </c>
      <c r="B5" s="3">
        <v>129</v>
      </c>
      <c r="C5" s="3">
        <v>57</v>
      </c>
      <c r="D5" s="3">
        <v>78</v>
      </c>
      <c r="E5">
        <v>0.97</v>
      </c>
      <c r="F5">
        <v>0.82</v>
      </c>
      <c r="G5">
        <v>0.71</v>
      </c>
    </row>
    <row r="6" spans="1:7" x14ac:dyDescent="0.3">
      <c r="A6" s="5">
        <v>1993</v>
      </c>
      <c r="B6" s="3">
        <v>125</v>
      </c>
      <c r="C6" s="3">
        <v>56</v>
      </c>
      <c r="D6" s="3">
        <v>78</v>
      </c>
      <c r="E6">
        <v>0.97</v>
      </c>
      <c r="F6">
        <v>0.82</v>
      </c>
      <c r="G6">
        <v>0.69</v>
      </c>
    </row>
    <row r="7" spans="1:7" x14ac:dyDescent="0.3">
      <c r="A7" s="5">
        <v>1994</v>
      </c>
      <c r="B7" s="3">
        <v>129</v>
      </c>
      <c r="C7" s="3">
        <v>58</v>
      </c>
      <c r="D7" s="3">
        <v>80</v>
      </c>
      <c r="E7">
        <v>0.97</v>
      </c>
      <c r="F7">
        <v>0.83</v>
      </c>
      <c r="G7">
        <v>0.72</v>
      </c>
    </row>
    <row r="8" spans="1:7" x14ac:dyDescent="0.3">
      <c r="A8" s="5">
        <v>1995</v>
      </c>
      <c r="B8" s="3">
        <v>130</v>
      </c>
      <c r="C8" s="3">
        <v>56</v>
      </c>
      <c r="D8" s="3">
        <v>78</v>
      </c>
      <c r="E8">
        <v>0.97</v>
      </c>
      <c r="F8">
        <v>0.81</v>
      </c>
      <c r="G8">
        <v>0.71</v>
      </c>
    </row>
    <row r="9" spans="1:7" x14ac:dyDescent="0.3">
      <c r="A9" s="5">
        <v>1996</v>
      </c>
      <c r="B9" s="3">
        <v>133</v>
      </c>
      <c r="C9" s="3">
        <v>57</v>
      </c>
      <c r="D9" s="3">
        <v>79</v>
      </c>
      <c r="E9">
        <v>0.98</v>
      </c>
      <c r="F9">
        <v>0.85</v>
      </c>
      <c r="G9">
        <v>0.73</v>
      </c>
    </row>
    <row r="10" spans="1:7" x14ac:dyDescent="0.3">
      <c r="A10" s="5">
        <v>1997</v>
      </c>
      <c r="B10" s="3">
        <v>130</v>
      </c>
      <c r="C10" s="3">
        <v>57</v>
      </c>
      <c r="D10" s="3">
        <v>81</v>
      </c>
      <c r="E10">
        <v>0.99</v>
      </c>
      <c r="F10">
        <v>0.84</v>
      </c>
      <c r="G10">
        <v>0.72</v>
      </c>
    </row>
    <row r="11" spans="1:7" x14ac:dyDescent="0.3">
      <c r="A11" s="5">
        <v>1998</v>
      </c>
      <c r="B11" s="3">
        <v>133</v>
      </c>
      <c r="C11" s="3">
        <v>54</v>
      </c>
      <c r="D11" s="3">
        <v>82</v>
      </c>
      <c r="E11">
        <v>0.98</v>
      </c>
      <c r="F11">
        <v>0.83</v>
      </c>
      <c r="G11">
        <v>0.67</v>
      </c>
    </row>
    <row r="12" spans="1:7" x14ac:dyDescent="0.3">
      <c r="A12" s="5">
        <v>1999</v>
      </c>
      <c r="B12" s="3">
        <v>133</v>
      </c>
      <c r="C12" s="3">
        <v>54</v>
      </c>
      <c r="D12" s="3">
        <v>81</v>
      </c>
      <c r="E12">
        <v>0.98</v>
      </c>
      <c r="F12">
        <v>0.82</v>
      </c>
      <c r="G12">
        <v>0.67</v>
      </c>
    </row>
    <row r="13" spans="1:7" x14ac:dyDescent="0.3">
      <c r="A13" s="5">
        <v>2000</v>
      </c>
      <c r="B13" s="3">
        <v>136</v>
      </c>
      <c r="C13" s="3">
        <v>57</v>
      </c>
      <c r="D13" s="3">
        <v>79</v>
      </c>
      <c r="E13">
        <v>0.98</v>
      </c>
      <c r="F13">
        <v>0.84</v>
      </c>
      <c r="G13">
        <v>0.66</v>
      </c>
    </row>
    <row r="14" spans="1:7" x14ac:dyDescent="0.3">
      <c r="A14" s="5">
        <v>2001</v>
      </c>
      <c r="B14" s="3">
        <v>133</v>
      </c>
      <c r="C14" s="3">
        <v>56</v>
      </c>
      <c r="D14" s="3">
        <v>83</v>
      </c>
      <c r="E14">
        <v>0.96</v>
      </c>
      <c r="F14">
        <v>0.79</v>
      </c>
      <c r="G14">
        <v>0.65</v>
      </c>
    </row>
    <row r="15" spans="1:7" x14ac:dyDescent="0.3">
      <c r="A15" s="5">
        <v>2002</v>
      </c>
      <c r="B15" s="3">
        <v>137</v>
      </c>
      <c r="C15" s="3">
        <v>60</v>
      </c>
      <c r="D15" s="3">
        <v>85</v>
      </c>
      <c r="E15">
        <v>0.96</v>
      </c>
      <c r="F15">
        <v>0.79</v>
      </c>
      <c r="G15">
        <v>0.68</v>
      </c>
    </row>
    <row r="16" spans="1:7" x14ac:dyDescent="0.3">
      <c r="A16" s="5">
        <v>2003</v>
      </c>
      <c r="B16" s="3">
        <v>136</v>
      </c>
      <c r="C16" s="3">
        <v>59</v>
      </c>
      <c r="D16" s="3">
        <v>85</v>
      </c>
      <c r="E16">
        <v>0.96</v>
      </c>
      <c r="F16">
        <v>0.79</v>
      </c>
      <c r="G16">
        <v>0.64</v>
      </c>
    </row>
    <row r="17" spans="1:7" x14ac:dyDescent="0.3">
      <c r="A17" t="s">
        <v>39</v>
      </c>
      <c r="B17" s="16">
        <f t="shared" ref="B17:D17" si="0">AVERAGE(B3:B16)</f>
        <v>131.54285714285714</v>
      </c>
      <c r="C17">
        <f t="shared" si="0"/>
        <v>57.192857142857143</v>
      </c>
      <c r="D17">
        <f t="shared" si="0"/>
        <v>80.671428571428578</v>
      </c>
      <c r="E17">
        <f>AVERAGE(E3:E16)</f>
        <v>0.97078571428571436</v>
      </c>
      <c r="F17">
        <f>AVERAGE(F3:F16)</f>
        <v>0.8194999999999999</v>
      </c>
      <c r="G17">
        <f>AVERAGE(G3:G16)</f>
        <v>0.69292857142857134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6600"/>
  </sheetPr>
  <dimension ref="A1:Y47"/>
  <sheetViews>
    <sheetView topLeftCell="I23" zoomScale="25" zoomScaleNormal="25" workbookViewId="0">
      <selection activeCell="T111" sqref="T111"/>
    </sheetView>
  </sheetViews>
  <sheetFormatPr defaultColWidth="14.5546875" defaultRowHeight="14.4" x14ac:dyDescent="0.3"/>
  <cols>
    <col min="2" max="2" width="34.5546875" customWidth="1"/>
    <col min="3" max="3" width="48" customWidth="1"/>
    <col min="4" max="4" width="56.77734375" customWidth="1"/>
    <col min="5" max="5" width="57.21875" customWidth="1"/>
    <col min="6" max="6" width="58.109375" customWidth="1"/>
    <col min="7" max="7" width="48.109375" customWidth="1"/>
    <col min="8" max="8" width="96" customWidth="1"/>
    <col min="9" max="9" width="33.77734375" customWidth="1"/>
    <col min="10" max="10" width="39" customWidth="1"/>
    <col min="11" max="11" width="33" customWidth="1"/>
    <col min="12" max="12" width="32.109375" customWidth="1"/>
    <col min="13" max="13" width="34.44140625" customWidth="1"/>
    <col min="14" max="14" width="30.21875" customWidth="1"/>
    <col min="15" max="15" width="32.21875" customWidth="1"/>
    <col min="16" max="16" width="34.6640625" customWidth="1"/>
    <col min="17" max="17" width="30.33203125" customWidth="1"/>
    <col min="18" max="18" width="75.44140625" customWidth="1"/>
    <col min="19" max="19" width="55.88671875" customWidth="1"/>
    <col min="20" max="20" width="53.5546875" customWidth="1"/>
  </cols>
  <sheetData>
    <row r="1" spans="1:20" s="4" customFormat="1" x14ac:dyDescent="0.3">
      <c r="A1" s="18"/>
      <c r="B1" s="18"/>
      <c r="C1" s="18"/>
      <c r="D1" s="18"/>
      <c r="E1" s="18"/>
      <c r="F1" s="18"/>
      <c r="G1" s="18"/>
      <c r="H1" s="18"/>
      <c r="I1" s="27" t="s">
        <v>18</v>
      </c>
      <c r="J1" s="27"/>
      <c r="K1" s="27"/>
      <c r="L1" s="27" t="s">
        <v>40</v>
      </c>
      <c r="M1" s="27"/>
      <c r="N1" s="27"/>
      <c r="O1" s="28" t="s">
        <v>41</v>
      </c>
      <c r="P1" s="29"/>
      <c r="Q1" s="29"/>
      <c r="R1" s="27" t="s">
        <v>43</v>
      </c>
      <c r="S1" s="27"/>
      <c r="T1" s="27"/>
    </row>
    <row r="2" spans="1:20" s="18" customFormat="1" x14ac:dyDescent="0.3">
      <c r="A2" s="19" t="s">
        <v>37</v>
      </c>
      <c r="B2" s="19" t="s">
        <v>12</v>
      </c>
      <c r="C2" s="19" t="s">
        <v>13</v>
      </c>
      <c r="D2" s="19" t="s">
        <v>14</v>
      </c>
      <c r="E2" s="19" t="s">
        <v>34</v>
      </c>
      <c r="F2" s="19" t="s">
        <v>42</v>
      </c>
      <c r="G2" s="19" t="s">
        <v>35</v>
      </c>
      <c r="H2" s="19" t="s">
        <v>36</v>
      </c>
      <c r="I2" s="19" t="s">
        <v>20</v>
      </c>
      <c r="J2" s="19" t="s">
        <v>21</v>
      </c>
      <c r="K2" s="19" t="s">
        <v>22</v>
      </c>
      <c r="L2" s="19" t="s">
        <v>20</v>
      </c>
      <c r="M2" s="19" t="s">
        <v>21</v>
      </c>
      <c r="N2" s="19" t="s">
        <v>22</v>
      </c>
      <c r="O2" s="19" t="s">
        <v>20</v>
      </c>
      <c r="P2" s="19" t="s">
        <v>21</v>
      </c>
      <c r="Q2" s="19" t="s">
        <v>22</v>
      </c>
      <c r="R2" s="19" t="s">
        <v>20</v>
      </c>
      <c r="S2" s="19" t="s">
        <v>21</v>
      </c>
      <c r="T2" s="19" t="s">
        <v>22</v>
      </c>
    </row>
    <row r="3" spans="1:20" x14ac:dyDescent="0.3">
      <c r="A3" s="5">
        <v>1980</v>
      </c>
      <c r="B3" s="1">
        <v>84043000</v>
      </c>
      <c r="C3" s="1">
        <v>72961000</v>
      </c>
      <c r="D3" s="1">
        <v>6639396000</v>
      </c>
      <c r="E3" s="1">
        <f t="shared" ref="E3:E45" si="0">(B:B-C:C)</f>
        <v>11082000</v>
      </c>
      <c r="F3" s="11">
        <f>C:C/B:B</f>
        <v>0.8681389288816439</v>
      </c>
      <c r="G3" s="12">
        <f t="shared" ref="G3:G45" si="1">C:C/B:B</f>
        <v>0.8681389288816439</v>
      </c>
      <c r="H3" s="11">
        <f t="shared" ref="H3:H45" si="2">(D:D/C:C)</f>
        <v>90.999246172612771</v>
      </c>
    </row>
    <row r="4" spans="1:20" x14ac:dyDescent="0.3">
      <c r="A4" s="5">
        <v>1981</v>
      </c>
      <c r="B4" s="1">
        <v>84097000</v>
      </c>
      <c r="C4" s="1">
        <v>74524000</v>
      </c>
      <c r="D4" s="1">
        <v>8118650000</v>
      </c>
      <c r="E4" s="1">
        <f t="shared" si="0"/>
        <v>9573000</v>
      </c>
      <c r="F4" s="11">
        <f t="shared" ref="F4:F45" si="3">C:C/B:B</f>
        <v>0.88616716410811325</v>
      </c>
      <c r="G4" s="12">
        <f t="shared" si="1"/>
        <v>0.88616716410811325</v>
      </c>
      <c r="H4" s="11">
        <f t="shared" si="2"/>
        <v>108.94007299661854</v>
      </c>
    </row>
    <row r="5" spans="1:20" x14ac:dyDescent="0.3">
      <c r="A5" s="5">
        <v>1982</v>
      </c>
      <c r="B5" s="1">
        <v>81857000</v>
      </c>
      <c r="C5" s="1">
        <v>72719000</v>
      </c>
      <c r="D5" s="1">
        <v>8235101000</v>
      </c>
      <c r="E5" s="1">
        <f t="shared" si="0"/>
        <v>9138000</v>
      </c>
      <c r="F5" s="11">
        <f t="shared" si="3"/>
        <v>0.88836629732338102</v>
      </c>
      <c r="G5" s="12">
        <f t="shared" si="1"/>
        <v>0.88836629732338102</v>
      </c>
      <c r="H5" s="11">
        <f t="shared" si="2"/>
        <v>113.24552042794868</v>
      </c>
    </row>
    <row r="6" spans="1:20" x14ac:dyDescent="0.3">
      <c r="A6" s="5">
        <v>1983</v>
      </c>
      <c r="B6" s="1">
        <v>60207000</v>
      </c>
      <c r="C6" s="1">
        <v>51479000</v>
      </c>
      <c r="D6" s="1">
        <v>4174251000</v>
      </c>
      <c r="E6" s="1">
        <f t="shared" si="0"/>
        <v>8728000</v>
      </c>
      <c r="F6" s="11">
        <f t="shared" si="3"/>
        <v>0.85503346786918466</v>
      </c>
      <c r="G6" s="12">
        <f t="shared" si="1"/>
        <v>0.85503346786918466</v>
      </c>
      <c r="H6" s="11">
        <f t="shared" si="2"/>
        <v>81.08648186639212</v>
      </c>
    </row>
    <row r="7" spans="1:20" x14ac:dyDescent="0.3">
      <c r="A7" s="5">
        <v>1984</v>
      </c>
      <c r="B7" s="1">
        <v>80517000</v>
      </c>
      <c r="C7" s="1">
        <v>71897000</v>
      </c>
      <c r="D7" s="1">
        <v>7672130000</v>
      </c>
      <c r="E7" s="1">
        <f t="shared" si="0"/>
        <v>8620000</v>
      </c>
      <c r="F7" s="11">
        <f t="shared" si="3"/>
        <v>0.89294186320901181</v>
      </c>
      <c r="G7" s="12">
        <f t="shared" si="1"/>
        <v>0.89294186320901181</v>
      </c>
      <c r="H7" s="11">
        <f t="shared" si="2"/>
        <v>106.71001571692838</v>
      </c>
    </row>
    <row r="8" spans="1:20" x14ac:dyDescent="0.3">
      <c r="A8" s="5">
        <v>1985</v>
      </c>
      <c r="B8" s="1">
        <v>83398000</v>
      </c>
      <c r="C8" s="1">
        <v>75209000</v>
      </c>
      <c r="D8" s="1">
        <v>8875453000</v>
      </c>
      <c r="E8" s="1">
        <f t="shared" si="0"/>
        <v>8189000</v>
      </c>
      <c r="F8" s="11">
        <f t="shared" si="3"/>
        <v>0.90180819683925273</v>
      </c>
      <c r="G8" s="12">
        <f t="shared" si="1"/>
        <v>0.90180819683925273</v>
      </c>
      <c r="H8" s="11">
        <f t="shared" si="2"/>
        <v>118.01051735829489</v>
      </c>
    </row>
    <row r="9" spans="1:20" x14ac:dyDescent="0.3">
      <c r="A9" s="5">
        <v>1986</v>
      </c>
      <c r="B9" s="1">
        <v>76580000</v>
      </c>
      <c r="C9" s="1">
        <v>68907000</v>
      </c>
      <c r="D9" s="1">
        <v>8225764000</v>
      </c>
      <c r="E9" s="1">
        <f t="shared" si="0"/>
        <v>7673000</v>
      </c>
      <c r="F9" s="11">
        <f t="shared" si="3"/>
        <v>0.89980412640376073</v>
      </c>
      <c r="G9" s="12">
        <f t="shared" si="1"/>
        <v>0.89980412640376073</v>
      </c>
      <c r="H9" s="11">
        <f t="shared" si="2"/>
        <v>119.3748675751375</v>
      </c>
    </row>
    <row r="10" spans="1:20" x14ac:dyDescent="0.3">
      <c r="A10" s="5">
        <v>1987</v>
      </c>
      <c r="B10" s="1">
        <v>66200000</v>
      </c>
      <c r="C10" s="1">
        <v>59505000</v>
      </c>
      <c r="D10" s="1">
        <v>7131300000</v>
      </c>
      <c r="E10" s="1">
        <f t="shared" si="0"/>
        <v>6695000</v>
      </c>
      <c r="F10" s="11">
        <f t="shared" si="3"/>
        <v>0.89886706948640482</v>
      </c>
      <c r="G10" s="12">
        <f t="shared" si="1"/>
        <v>0.89886706948640482</v>
      </c>
      <c r="H10" s="11">
        <f t="shared" si="2"/>
        <v>119.84371061255356</v>
      </c>
    </row>
    <row r="11" spans="1:20" x14ac:dyDescent="0.3">
      <c r="A11" s="5">
        <v>1988</v>
      </c>
      <c r="B11" s="1">
        <v>67717000</v>
      </c>
      <c r="C11" s="1">
        <v>58250000</v>
      </c>
      <c r="D11" s="1">
        <v>4928681000</v>
      </c>
      <c r="E11" s="1">
        <f t="shared" si="0"/>
        <v>9467000</v>
      </c>
      <c r="F11" s="11">
        <f t="shared" si="3"/>
        <v>0.86019758701655424</v>
      </c>
      <c r="G11" s="12">
        <f t="shared" si="1"/>
        <v>0.86019758701655424</v>
      </c>
      <c r="H11" s="11">
        <f t="shared" si="2"/>
        <v>84.61254935622317</v>
      </c>
    </row>
    <row r="12" spans="1:20" x14ac:dyDescent="0.3">
      <c r="A12" s="5">
        <v>1989</v>
      </c>
      <c r="B12" s="1">
        <v>72322000</v>
      </c>
      <c r="C12" s="1">
        <v>64783000</v>
      </c>
      <c r="D12" s="1">
        <v>7531953000</v>
      </c>
      <c r="E12" s="1">
        <f t="shared" si="0"/>
        <v>7539000</v>
      </c>
      <c r="F12" s="11">
        <f t="shared" si="3"/>
        <v>0.89575786067863172</v>
      </c>
      <c r="G12" s="12">
        <f t="shared" si="1"/>
        <v>0.89575786067863172</v>
      </c>
      <c r="H12" s="11">
        <f t="shared" si="2"/>
        <v>116.26434404087492</v>
      </c>
    </row>
    <row r="13" spans="1:20" x14ac:dyDescent="0.3">
      <c r="A13" s="5">
        <v>1990</v>
      </c>
      <c r="B13" s="1">
        <v>74166000</v>
      </c>
      <c r="C13" s="1">
        <v>66952000</v>
      </c>
      <c r="D13" s="1">
        <v>7934028000</v>
      </c>
      <c r="E13" s="1">
        <f t="shared" si="0"/>
        <v>7214000</v>
      </c>
      <c r="F13" s="11">
        <f t="shared" si="3"/>
        <v>0.9027317099479546</v>
      </c>
      <c r="G13" s="12">
        <f t="shared" si="1"/>
        <v>0.9027317099479546</v>
      </c>
      <c r="H13" s="11">
        <f t="shared" si="2"/>
        <v>118.50322619189868</v>
      </c>
      <c r="I13" s="3">
        <v>129.6</v>
      </c>
      <c r="J13" s="3">
        <v>59.7</v>
      </c>
      <c r="K13" s="3">
        <v>80.400000000000006</v>
      </c>
      <c r="L13">
        <v>0.96099999999999997</v>
      </c>
      <c r="M13">
        <v>0.83299999999999996</v>
      </c>
      <c r="N13">
        <v>0.74099999999999999</v>
      </c>
      <c r="O13" s="1">
        <f>B13*L13</f>
        <v>71273526</v>
      </c>
      <c r="P13" s="1">
        <f>B13/M13</f>
        <v>89034813.925570235</v>
      </c>
      <c r="Q13" s="1">
        <f>B13/N13</f>
        <v>100089068.82591093</v>
      </c>
      <c r="R13" s="1">
        <f>O13*I13</f>
        <v>9237048969.6000004</v>
      </c>
      <c r="S13" s="1">
        <f>J13*P13</f>
        <v>5315378391.3565435</v>
      </c>
      <c r="T13" s="1">
        <f>K13*Q13</f>
        <v>8047161133.6032391</v>
      </c>
    </row>
    <row r="14" spans="1:20" x14ac:dyDescent="0.3">
      <c r="A14" s="5">
        <v>1991</v>
      </c>
      <c r="B14" s="1">
        <v>75957000</v>
      </c>
      <c r="C14" s="1">
        <v>68822000</v>
      </c>
      <c r="D14" s="1">
        <v>7474765000</v>
      </c>
      <c r="E14" s="1">
        <f t="shared" si="0"/>
        <v>7135000</v>
      </c>
      <c r="F14" s="11">
        <f t="shared" si="3"/>
        <v>0.90606527377331914</v>
      </c>
      <c r="G14" s="12">
        <f t="shared" si="1"/>
        <v>0.90606527377331914</v>
      </c>
      <c r="H14" s="11">
        <f t="shared" si="2"/>
        <v>108.61011013919968</v>
      </c>
      <c r="I14" s="3">
        <v>128</v>
      </c>
      <c r="J14" s="3">
        <v>60</v>
      </c>
      <c r="K14" s="3">
        <v>80</v>
      </c>
      <c r="L14">
        <v>0.96</v>
      </c>
      <c r="M14">
        <v>0.81</v>
      </c>
      <c r="N14">
        <v>0.71</v>
      </c>
      <c r="O14" s="1">
        <f t="shared" ref="O14:O26" si="4">B14*L14</f>
        <v>72918720</v>
      </c>
      <c r="P14" s="1">
        <f t="shared" ref="P14:P26" si="5">B14/M14</f>
        <v>93774074.074074075</v>
      </c>
      <c r="Q14" s="1">
        <f t="shared" ref="Q14:Q26" si="6">B14/N14</f>
        <v>106981690.14084508</v>
      </c>
      <c r="R14" s="1">
        <f t="shared" ref="R14:R26" si="7">O14*I14</f>
        <v>9333596160</v>
      </c>
      <c r="S14" s="1">
        <f t="shared" ref="S14:S26" si="8">J14*P14</f>
        <v>5626444444.4444447</v>
      </c>
      <c r="T14" s="1">
        <f t="shared" ref="T14:T26" si="9">K14*Q14</f>
        <v>8558535211.2676058</v>
      </c>
    </row>
    <row r="15" spans="1:20" x14ac:dyDescent="0.3">
      <c r="A15" s="5">
        <v>1992</v>
      </c>
      <c r="B15" s="1">
        <v>79311000</v>
      </c>
      <c r="C15" s="1">
        <v>72077000</v>
      </c>
      <c r="D15" s="1">
        <v>9476698000</v>
      </c>
      <c r="E15" s="1">
        <f t="shared" si="0"/>
        <v>7234000</v>
      </c>
      <c r="F15" s="11">
        <f t="shared" si="3"/>
        <v>0.90878944913063764</v>
      </c>
      <c r="G15" s="12">
        <f t="shared" si="1"/>
        <v>0.90878944913063764</v>
      </c>
      <c r="H15" s="11">
        <f t="shared" si="2"/>
        <v>131.48019479168113</v>
      </c>
      <c r="I15" s="3">
        <v>129</v>
      </c>
      <c r="J15" s="3">
        <v>57</v>
      </c>
      <c r="K15" s="3">
        <v>78</v>
      </c>
      <c r="L15">
        <v>0.97</v>
      </c>
      <c r="M15">
        <v>0.82</v>
      </c>
      <c r="N15">
        <v>0.71</v>
      </c>
      <c r="O15" s="1">
        <f t="shared" si="4"/>
        <v>76931670</v>
      </c>
      <c r="P15" s="1">
        <f t="shared" si="5"/>
        <v>96720731.707317084</v>
      </c>
      <c r="Q15" s="1">
        <f t="shared" si="6"/>
        <v>111705633.80281691</v>
      </c>
      <c r="R15" s="1">
        <f t="shared" si="7"/>
        <v>9924185430</v>
      </c>
      <c r="S15" s="1">
        <f t="shared" si="8"/>
        <v>5513081707.3170738</v>
      </c>
      <c r="T15" s="1">
        <f t="shared" si="9"/>
        <v>8713039436.6197186</v>
      </c>
    </row>
    <row r="16" spans="1:20" x14ac:dyDescent="0.3">
      <c r="A16" s="5">
        <v>1993</v>
      </c>
      <c r="B16" s="1">
        <v>73239000</v>
      </c>
      <c r="C16" s="1">
        <v>62933000</v>
      </c>
      <c r="D16" s="1">
        <v>6337730000</v>
      </c>
      <c r="E16" s="1">
        <f t="shared" si="0"/>
        <v>10306000</v>
      </c>
      <c r="F16" s="11">
        <f t="shared" si="3"/>
        <v>0.8592826226464042</v>
      </c>
      <c r="G16" s="12">
        <f t="shared" si="1"/>
        <v>0.8592826226464042</v>
      </c>
      <c r="H16" s="11">
        <f t="shared" si="2"/>
        <v>100.70598890883956</v>
      </c>
      <c r="I16" s="3">
        <v>125</v>
      </c>
      <c r="J16" s="3">
        <v>56</v>
      </c>
      <c r="K16" s="3">
        <v>78</v>
      </c>
      <c r="L16">
        <v>0.97</v>
      </c>
      <c r="M16">
        <v>0.82</v>
      </c>
      <c r="N16">
        <v>0.69</v>
      </c>
      <c r="O16" s="1">
        <f t="shared" si="4"/>
        <v>71041830</v>
      </c>
      <c r="P16" s="1">
        <f t="shared" si="5"/>
        <v>89315853.658536598</v>
      </c>
      <c r="Q16" s="1">
        <f t="shared" si="6"/>
        <v>106143478.26086958</v>
      </c>
      <c r="R16" s="1">
        <f t="shared" si="7"/>
        <v>8880228750</v>
      </c>
      <c r="S16" s="1">
        <f t="shared" si="8"/>
        <v>5001687804.8780499</v>
      </c>
      <c r="T16" s="1">
        <f t="shared" si="9"/>
        <v>8279191304.347827</v>
      </c>
    </row>
    <row r="17" spans="1:20" x14ac:dyDescent="0.3">
      <c r="A17" s="5">
        <v>1994</v>
      </c>
      <c r="B17" s="1">
        <v>78921000</v>
      </c>
      <c r="C17" s="1">
        <v>72514000</v>
      </c>
      <c r="D17" s="1">
        <v>10050520000</v>
      </c>
      <c r="E17" s="1">
        <f t="shared" si="0"/>
        <v>6407000</v>
      </c>
      <c r="F17" s="11">
        <f t="shared" si="3"/>
        <v>0.91881755172894408</v>
      </c>
      <c r="G17" s="12">
        <f t="shared" si="1"/>
        <v>0.91881755172894408</v>
      </c>
      <c r="H17" s="11">
        <f t="shared" si="2"/>
        <v>138.60109771906116</v>
      </c>
      <c r="I17" s="3">
        <v>129</v>
      </c>
      <c r="J17" s="3">
        <v>58</v>
      </c>
      <c r="K17" s="3">
        <v>80</v>
      </c>
      <c r="L17">
        <v>0.97</v>
      </c>
      <c r="M17">
        <v>0.83</v>
      </c>
      <c r="N17">
        <v>0.72</v>
      </c>
      <c r="O17" s="1">
        <f t="shared" si="4"/>
        <v>76553370</v>
      </c>
      <c r="P17" s="1">
        <f t="shared" si="5"/>
        <v>95085542.168674707</v>
      </c>
      <c r="Q17" s="1">
        <f t="shared" si="6"/>
        <v>109612500</v>
      </c>
      <c r="R17" s="1">
        <f t="shared" si="7"/>
        <v>9875384730</v>
      </c>
      <c r="S17" s="1">
        <f t="shared" si="8"/>
        <v>5514961445.7831326</v>
      </c>
      <c r="T17" s="1">
        <f t="shared" si="9"/>
        <v>8769000000</v>
      </c>
    </row>
    <row r="18" spans="1:20" x14ac:dyDescent="0.3">
      <c r="A18" s="5">
        <v>1995</v>
      </c>
      <c r="B18" s="1">
        <v>71479000</v>
      </c>
      <c r="C18" s="1">
        <v>65210000</v>
      </c>
      <c r="D18" s="1">
        <v>7400051000</v>
      </c>
      <c r="E18" s="1">
        <f t="shared" si="0"/>
        <v>6269000</v>
      </c>
      <c r="F18" s="11">
        <f t="shared" si="3"/>
        <v>0.91229591908112873</v>
      </c>
      <c r="G18" s="12">
        <f t="shared" si="1"/>
        <v>0.91229591908112873</v>
      </c>
      <c r="H18" s="11">
        <f t="shared" si="2"/>
        <v>113.48030976844042</v>
      </c>
      <c r="I18" s="3">
        <v>130</v>
      </c>
      <c r="J18" s="3">
        <v>56</v>
      </c>
      <c r="K18" s="3">
        <v>78</v>
      </c>
      <c r="L18">
        <v>0.97</v>
      </c>
      <c r="M18">
        <v>0.81</v>
      </c>
      <c r="N18">
        <v>0.71</v>
      </c>
      <c r="O18" s="1">
        <f t="shared" si="4"/>
        <v>69334630</v>
      </c>
      <c r="P18" s="1">
        <f t="shared" si="5"/>
        <v>88245679.012345672</v>
      </c>
      <c r="Q18" s="1">
        <f t="shared" si="6"/>
        <v>100674647.88732395</v>
      </c>
      <c r="R18" s="1">
        <f t="shared" si="7"/>
        <v>9013501900</v>
      </c>
      <c r="S18" s="1">
        <f t="shared" si="8"/>
        <v>4941758024.6913576</v>
      </c>
      <c r="T18" s="1">
        <f t="shared" si="9"/>
        <v>7852622535.2112675</v>
      </c>
    </row>
    <row r="19" spans="1:20" x14ac:dyDescent="0.3">
      <c r="A19" s="5">
        <v>1996</v>
      </c>
      <c r="B19" s="1">
        <v>79229000</v>
      </c>
      <c r="C19" s="1">
        <v>72644000</v>
      </c>
      <c r="D19" s="1">
        <v>9232557000</v>
      </c>
      <c r="E19" s="1">
        <f t="shared" si="0"/>
        <v>6585000</v>
      </c>
      <c r="F19" s="11">
        <f t="shared" si="3"/>
        <v>0.91688649358189556</v>
      </c>
      <c r="G19" s="12">
        <f t="shared" si="1"/>
        <v>0.91688649358189556</v>
      </c>
      <c r="H19" s="11">
        <f t="shared" si="2"/>
        <v>127.09318044160564</v>
      </c>
      <c r="I19" s="3">
        <v>133</v>
      </c>
      <c r="J19" s="3">
        <v>57</v>
      </c>
      <c r="K19" s="3">
        <v>79</v>
      </c>
      <c r="L19">
        <v>0.98</v>
      </c>
      <c r="M19">
        <v>0.85</v>
      </c>
      <c r="N19">
        <v>0.73</v>
      </c>
      <c r="O19" s="1">
        <f t="shared" si="4"/>
        <v>77644420</v>
      </c>
      <c r="P19" s="1">
        <f t="shared" si="5"/>
        <v>93210588.235294119</v>
      </c>
      <c r="Q19" s="1">
        <f t="shared" si="6"/>
        <v>108532876.71232878</v>
      </c>
      <c r="R19" s="1">
        <f t="shared" si="7"/>
        <v>10326707860</v>
      </c>
      <c r="S19" s="1">
        <f t="shared" si="8"/>
        <v>5313003529.4117651</v>
      </c>
      <c r="T19" s="1">
        <f t="shared" si="9"/>
        <v>8574097260.2739735</v>
      </c>
    </row>
    <row r="20" spans="1:20" x14ac:dyDescent="0.3">
      <c r="A20" s="5">
        <v>1997</v>
      </c>
      <c r="B20" s="1">
        <v>79537000</v>
      </c>
      <c r="C20" s="1">
        <v>72671000</v>
      </c>
      <c r="D20" s="1">
        <v>9206832000</v>
      </c>
      <c r="E20" s="1">
        <f t="shared" si="0"/>
        <v>6866000</v>
      </c>
      <c r="F20" s="11">
        <f t="shared" si="3"/>
        <v>0.91367539635641271</v>
      </c>
      <c r="G20" s="12">
        <f t="shared" si="1"/>
        <v>0.91367539635641271</v>
      </c>
      <c r="H20" s="11">
        <f t="shared" si="2"/>
        <v>126.69196791017049</v>
      </c>
      <c r="I20" s="3">
        <v>130</v>
      </c>
      <c r="J20" s="3">
        <v>57</v>
      </c>
      <c r="K20" s="3">
        <v>81</v>
      </c>
      <c r="L20">
        <v>0.99</v>
      </c>
      <c r="M20">
        <v>0.84</v>
      </c>
      <c r="N20">
        <v>0.72</v>
      </c>
      <c r="O20" s="1">
        <f t="shared" si="4"/>
        <v>78741630</v>
      </c>
      <c r="P20" s="1">
        <f t="shared" si="5"/>
        <v>94686904.761904761</v>
      </c>
      <c r="Q20" s="1">
        <f t="shared" si="6"/>
        <v>110468055.55555555</v>
      </c>
      <c r="R20" s="1">
        <f t="shared" si="7"/>
        <v>10236411900</v>
      </c>
      <c r="S20" s="1">
        <f t="shared" si="8"/>
        <v>5397153571.4285717</v>
      </c>
      <c r="T20" s="1">
        <f t="shared" si="9"/>
        <v>8947912500</v>
      </c>
    </row>
    <row r="21" spans="1:20" x14ac:dyDescent="0.3">
      <c r="A21" s="5">
        <v>1998</v>
      </c>
      <c r="B21" s="1">
        <v>80165000</v>
      </c>
      <c r="C21" s="1">
        <v>72589000</v>
      </c>
      <c r="D21" s="1">
        <v>9758685000</v>
      </c>
      <c r="E21" s="1">
        <f t="shared" si="0"/>
        <v>7576000</v>
      </c>
      <c r="F21" s="11">
        <f t="shared" si="3"/>
        <v>0.90549491673423566</v>
      </c>
      <c r="G21" s="12">
        <f t="shared" si="1"/>
        <v>0.90549491673423566</v>
      </c>
      <c r="H21" s="11">
        <f t="shared" si="2"/>
        <v>134.43751808125199</v>
      </c>
      <c r="I21" s="3">
        <v>133</v>
      </c>
      <c r="J21" s="3">
        <v>54</v>
      </c>
      <c r="K21" s="3">
        <v>82</v>
      </c>
      <c r="L21">
        <v>0.98</v>
      </c>
      <c r="M21">
        <v>0.83</v>
      </c>
      <c r="N21">
        <v>0.67</v>
      </c>
      <c r="O21" s="1">
        <f t="shared" si="4"/>
        <v>78561700</v>
      </c>
      <c r="P21" s="1">
        <f t="shared" si="5"/>
        <v>96584337.3493976</v>
      </c>
      <c r="Q21" s="1">
        <f t="shared" si="6"/>
        <v>119649253.73134327</v>
      </c>
      <c r="R21" s="1">
        <f t="shared" si="7"/>
        <v>10448706100</v>
      </c>
      <c r="S21" s="1">
        <f t="shared" si="8"/>
        <v>5215554216.8674707</v>
      </c>
      <c r="T21" s="1">
        <f t="shared" si="9"/>
        <v>9811238805.9701481</v>
      </c>
    </row>
    <row r="22" spans="1:20" x14ac:dyDescent="0.3">
      <c r="A22" s="5">
        <v>1999</v>
      </c>
      <c r="B22" s="1">
        <v>77386000</v>
      </c>
      <c r="C22" s="1">
        <v>70487000</v>
      </c>
      <c r="D22" s="1">
        <v>9430612000</v>
      </c>
      <c r="E22" s="1">
        <f t="shared" si="0"/>
        <v>6899000</v>
      </c>
      <c r="F22" s="11">
        <f t="shared" si="3"/>
        <v>0.91084950766288475</v>
      </c>
      <c r="G22" s="12">
        <f t="shared" si="1"/>
        <v>0.91084950766288475</v>
      </c>
      <c r="H22" s="11">
        <f t="shared" si="2"/>
        <v>133.79221700455403</v>
      </c>
      <c r="I22" s="3">
        <v>133</v>
      </c>
      <c r="J22" s="3">
        <v>54</v>
      </c>
      <c r="K22" s="3">
        <v>81</v>
      </c>
      <c r="L22">
        <v>0.98</v>
      </c>
      <c r="M22">
        <v>0.82</v>
      </c>
      <c r="N22">
        <v>0.67</v>
      </c>
      <c r="O22" s="1">
        <f t="shared" si="4"/>
        <v>75838280</v>
      </c>
      <c r="P22" s="1">
        <f t="shared" si="5"/>
        <v>94373170.73170732</v>
      </c>
      <c r="Q22" s="1">
        <f t="shared" si="6"/>
        <v>115501492.53731343</v>
      </c>
      <c r="R22" s="1">
        <f t="shared" si="7"/>
        <v>10086491240</v>
      </c>
      <c r="S22" s="1">
        <f t="shared" si="8"/>
        <v>5096151219.5121956</v>
      </c>
      <c r="T22" s="1">
        <f t="shared" si="9"/>
        <v>9355620895.5223885</v>
      </c>
    </row>
    <row r="23" spans="1:20" x14ac:dyDescent="0.3">
      <c r="A23" s="5">
        <v>2000</v>
      </c>
      <c r="B23" s="1">
        <v>79551000</v>
      </c>
      <c r="C23" s="1">
        <v>72440000</v>
      </c>
      <c r="D23" s="1">
        <v>9915051000</v>
      </c>
      <c r="E23" s="1">
        <f t="shared" si="0"/>
        <v>7111000</v>
      </c>
      <c r="F23" s="11">
        <f t="shared" si="3"/>
        <v>0.91061080313258158</v>
      </c>
      <c r="G23" s="12">
        <f t="shared" si="1"/>
        <v>0.91061080313258158</v>
      </c>
      <c r="H23" s="11">
        <f t="shared" si="2"/>
        <v>136.87259801214799</v>
      </c>
      <c r="I23" s="3">
        <v>136</v>
      </c>
      <c r="J23" s="3">
        <v>57</v>
      </c>
      <c r="K23" s="3">
        <v>79</v>
      </c>
      <c r="L23">
        <v>0.98</v>
      </c>
      <c r="M23">
        <v>0.84</v>
      </c>
      <c r="N23">
        <v>0.66</v>
      </c>
      <c r="O23" s="1">
        <f t="shared" si="4"/>
        <v>77959980</v>
      </c>
      <c r="P23" s="1">
        <f t="shared" si="5"/>
        <v>94703571.428571433</v>
      </c>
      <c r="Q23" s="1">
        <f t="shared" si="6"/>
        <v>120531818.18181817</v>
      </c>
      <c r="R23" s="1">
        <f t="shared" si="7"/>
        <v>10602557280</v>
      </c>
      <c r="S23" s="1">
        <f t="shared" si="8"/>
        <v>5398103571.4285717</v>
      </c>
      <c r="T23" s="1">
        <f t="shared" si="9"/>
        <v>9522013636.363636</v>
      </c>
    </row>
    <row r="24" spans="1:20" x14ac:dyDescent="0.3">
      <c r="A24" s="5">
        <v>2001</v>
      </c>
      <c r="B24" s="1">
        <v>75702000</v>
      </c>
      <c r="C24" s="1">
        <v>68768000</v>
      </c>
      <c r="D24" s="1">
        <v>9502580000</v>
      </c>
      <c r="E24" s="1">
        <f t="shared" si="0"/>
        <v>6934000</v>
      </c>
      <c r="F24" s="11">
        <f t="shared" si="3"/>
        <v>0.90840400517819875</v>
      </c>
      <c r="G24" s="12">
        <f t="shared" si="1"/>
        <v>0.90840400517819875</v>
      </c>
      <c r="H24" s="11">
        <f t="shared" si="2"/>
        <v>138.18316658911121</v>
      </c>
      <c r="I24" s="3">
        <v>133</v>
      </c>
      <c r="J24" s="3">
        <v>56</v>
      </c>
      <c r="K24" s="3">
        <v>83</v>
      </c>
      <c r="L24">
        <v>0.96</v>
      </c>
      <c r="M24">
        <v>0.79</v>
      </c>
      <c r="N24">
        <v>0.65</v>
      </c>
      <c r="O24" s="1">
        <f t="shared" si="4"/>
        <v>72673920</v>
      </c>
      <c r="P24" s="1">
        <f t="shared" si="5"/>
        <v>95825316.455696195</v>
      </c>
      <c r="Q24" s="1">
        <f t="shared" si="6"/>
        <v>116464615.38461538</v>
      </c>
      <c r="R24" s="1">
        <f t="shared" si="7"/>
        <v>9665631360</v>
      </c>
      <c r="S24" s="1">
        <f t="shared" si="8"/>
        <v>5366217721.5189867</v>
      </c>
      <c r="T24" s="1">
        <f t="shared" si="9"/>
        <v>9666563076.9230766</v>
      </c>
    </row>
    <row r="25" spans="1:20" x14ac:dyDescent="0.3">
      <c r="A25" s="5">
        <v>2002</v>
      </c>
      <c r="B25" s="1">
        <v>78894000</v>
      </c>
      <c r="C25" s="1">
        <v>69330000</v>
      </c>
      <c r="D25" s="1">
        <v>8966787000</v>
      </c>
      <c r="E25" s="1">
        <f t="shared" si="0"/>
        <v>9564000</v>
      </c>
      <c r="F25" s="11">
        <f t="shared" si="3"/>
        <v>0.87877405125865082</v>
      </c>
      <c r="G25" s="12">
        <f t="shared" si="1"/>
        <v>0.87877405125865082</v>
      </c>
      <c r="H25" s="11">
        <f t="shared" si="2"/>
        <v>129.33487667676332</v>
      </c>
      <c r="I25" s="3">
        <v>137</v>
      </c>
      <c r="J25" s="3">
        <v>60</v>
      </c>
      <c r="K25" s="3">
        <v>85</v>
      </c>
      <c r="L25">
        <v>0.96</v>
      </c>
      <c r="M25">
        <v>0.79</v>
      </c>
      <c r="N25">
        <v>0.68</v>
      </c>
      <c r="O25" s="1">
        <f t="shared" si="4"/>
        <v>75738240</v>
      </c>
      <c r="P25" s="1">
        <f t="shared" si="5"/>
        <v>99865822.784810126</v>
      </c>
      <c r="Q25" s="1">
        <f t="shared" si="6"/>
        <v>116020588.2352941</v>
      </c>
      <c r="R25" s="1">
        <f t="shared" si="7"/>
        <v>10376138880</v>
      </c>
      <c r="S25" s="1">
        <f t="shared" si="8"/>
        <v>5991949367.0886078</v>
      </c>
      <c r="T25" s="1">
        <f t="shared" si="9"/>
        <v>9861749999.9999981</v>
      </c>
    </row>
    <row r="26" spans="1:20" x14ac:dyDescent="0.3">
      <c r="A26" s="5">
        <v>2003</v>
      </c>
      <c r="B26" s="1">
        <v>78603000</v>
      </c>
      <c r="C26" s="1">
        <v>70944000</v>
      </c>
      <c r="D26" s="1">
        <v>10087292000</v>
      </c>
      <c r="E26" s="1">
        <f t="shared" si="0"/>
        <v>7659000</v>
      </c>
      <c r="F26" s="11">
        <f t="shared" si="3"/>
        <v>0.90256097095530707</v>
      </c>
      <c r="G26" s="12">
        <f t="shared" si="1"/>
        <v>0.90256097095530707</v>
      </c>
      <c r="H26" s="11">
        <f t="shared" si="2"/>
        <v>142.18668245376634</v>
      </c>
      <c r="I26" s="3">
        <v>136</v>
      </c>
      <c r="J26" s="3">
        <v>59</v>
      </c>
      <c r="K26" s="3">
        <v>85</v>
      </c>
      <c r="L26">
        <v>0.96</v>
      </c>
      <c r="M26">
        <v>0.79</v>
      </c>
      <c r="N26">
        <v>0.64</v>
      </c>
      <c r="O26" s="1">
        <f t="shared" si="4"/>
        <v>75458880</v>
      </c>
      <c r="P26" s="1">
        <f t="shared" si="5"/>
        <v>99497468.354430377</v>
      </c>
      <c r="Q26" s="1">
        <f t="shared" si="6"/>
        <v>122817187.5</v>
      </c>
      <c r="R26" s="1">
        <f t="shared" si="7"/>
        <v>10262407680</v>
      </c>
      <c r="S26" s="1">
        <f t="shared" si="8"/>
        <v>5870350632.9113922</v>
      </c>
      <c r="T26" s="1">
        <f t="shared" si="9"/>
        <v>10439460937.5</v>
      </c>
    </row>
    <row r="27" spans="1:20" x14ac:dyDescent="0.3">
      <c r="A27" s="5">
        <v>2004</v>
      </c>
      <c r="B27" s="1">
        <v>80929000</v>
      </c>
      <c r="C27" s="1">
        <v>73631000</v>
      </c>
      <c r="D27" s="1">
        <v>11805581000</v>
      </c>
      <c r="E27" s="1">
        <f t="shared" si="0"/>
        <v>7298000</v>
      </c>
      <c r="F27" s="11">
        <f t="shared" si="3"/>
        <v>0.90982218982070706</v>
      </c>
      <c r="G27" s="12">
        <f t="shared" si="1"/>
        <v>0.90982218982070706</v>
      </c>
      <c r="H27" s="11">
        <f t="shared" si="2"/>
        <v>160.33438361559669</v>
      </c>
    </row>
    <row r="28" spans="1:20" x14ac:dyDescent="0.3">
      <c r="A28" s="5">
        <v>2005</v>
      </c>
      <c r="B28" s="1">
        <v>81779000</v>
      </c>
      <c r="C28" s="1">
        <v>75117000</v>
      </c>
      <c r="D28" s="1">
        <v>11112187000</v>
      </c>
      <c r="E28" s="1">
        <f t="shared" si="0"/>
        <v>6662000</v>
      </c>
      <c r="F28" s="11">
        <f t="shared" si="3"/>
        <v>0.91853654361144055</v>
      </c>
      <c r="G28" s="12">
        <f t="shared" si="1"/>
        <v>0.91853654361144055</v>
      </c>
      <c r="H28" s="11">
        <f t="shared" si="2"/>
        <v>147.93171985036676</v>
      </c>
    </row>
    <row r="29" spans="1:20" x14ac:dyDescent="0.3">
      <c r="A29" s="5">
        <v>2006</v>
      </c>
      <c r="B29" s="1">
        <v>78327000</v>
      </c>
      <c r="C29" s="1">
        <v>70638000</v>
      </c>
      <c r="D29" s="1">
        <v>10531123000</v>
      </c>
      <c r="E29" s="1">
        <f t="shared" si="0"/>
        <v>7689000</v>
      </c>
      <c r="F29" s="11">
        <f t="shared" si="3"/>
        <v>0.90183461641579532</v>
      </c>
      <c r="G29" s="12">
        <f t="shared" si="1"/>
        <v>0.90183461641579532</v>
      </c>
      <c r="H29" s="11">
        <f t="shared" si="2"/>
        <v>149.08580367507574</v>
      </c>
    </row>
    <row r="30" spans="1:20" x14ac:dyDescent="0.3">
      <c r="A30" s="5">
        <v>2007</v>
      </c>
      <c r="B30" s="1">
        <v>93527000</v>
      </c>
      <c r="C30" s="1">
        <v>86520000</v>
      </c>
      <c r="D30" s="1">
        <v>13037875000</v>
      </c>
      <c r="E30" s="1">
        <f t="shared" si="0"/>
        <v>7007000</v>
      </c>
      <c r="F30" s="11">
        <f t="shared" si="3"/>
        <v>0.92508045804954719</v>
      </c>
      <c r="G30" s="12">
        <f t="shared" si="1"/>
        <v>0.92508045804954719</v>
      </c>
      <c r="H30" s="11">
        <f t="shared" si="2"/>
        <v>150.69203652334721</v>
      </c>
    </row>
    <row r="31" spans="1:20" x14ac:dyDescent="0.3">
      <c r="A31" s="5">
        <v>2008</v>
      </c>
      <c r="B31" s="1">
        <v>85982000</v>
      </c>
      <c r="C31" s="1">
        <v>78570000</v>
      </c>
      <c r="D31" s="1">
        <v>12043203000</v>
      </c>
      <c r="E31" s="1">
        <f t="shared" si="0"/>
        <v>7412000</v>
      </c>
      <c r="F31" s="11">
        <f t="shared" si="3"/>
        <v>0.91379591077202205</v>
      </c>
      <c r="G31" s="12">
        <f t="shared" si="1"/>
        <v>0.91379591077202205</v>
      </c>
      <c r="H31" s="11">
        <f t="shared" si="2"/>
        <v>153.27991599847269</v>
      </c>
    </row>
    <row r="32" spans="1:20" x14ac:dyDescent="0.3">
      <c r="A32" s="5">
        <v>2009</v>
      </c>
      <c r="B32" s="1">
        <v>86382000</v>
      </c>
      <c r="C32" s="1">
        <v>79490000</v>
      </c>
      <c r="D32" s="1">
        <v>13067156000</v>
      </c>
      <c r="E32" s="1">
        <f t="shared" si="0"/>
        <v>6892000</v>
      </c>
      <c r="F32" s="11">
        <f>C:C/B:B</f>
        <v>0.92021485957722671</v>
      </c>
      <c r="G32" s="12">
        <f t="shared" si="1"/>
        <v>0.92021485957722671</v>
      </c>
      <c r="H32" s="11">
        <f t="shared" si="2"/>
        <v>164.38741980123285</v>
      </c>
    </row>
    <row r="33" spans="1:25" x14ac:dyDescent="0.3">
      <c r="A33" s="5">
        <v>2010</v>
      </c>
      <c r="B33" s="1">
        <v>88192000</v>
      </c>
      <c r="C33" s="1">
        <v>81446000</v>
      </c>
      <c r="D33" s="1">
        <v>12425330000</v>
      </c>
      <c r="E33" s="1">
        <f t="shared" si="0"/>
        <v>6746000</v>
      </c>
      <c r="F33" s="11">
        <f t="shared" si="3"/>
        <v>0.92350780116110309</v>
      </c>
      <c r="G33" s="12">
        <f t="shared" si="1"/>
        <v>0.92350780116110309</v>
      </c>
      <c r="H33" s="11">
        <f t="shared" si="2"/>
        <v>152.55911892542298</v>
      </c>
    </row>
    <row r="34" spans="1:25" x14ac:dyDescent="0.3">
      <c r="A34" s="5">
        <v>2011</v>
      </c>
      <c r="B34" s="1">
        <v>91936000</v>
      </c>
      <c r="C34" s="1">
        <v>83879000</v>
      </c>
      <c r="D34" s="1">
        <v>12313956000</v>
      </c>
      <c r="E34" s="1">
        <f t="shared" si="0"/>
        <v>8057000</v>
      </c>
      <c r="F34" s="11">
        <f t="shared" si="3"/>
        <v>0.91236294813783503</v>
      </c>
      <c r="G34" s="12">
        <f t="shared" si="1"/>
        <v>0.91236294813783503</v>
      </c>
      <c r="H34" s="11">
        <f t="shared" si="2"/>
        <v>146.80618509996543</v>
      </c>
    </row>
    <row r="35" spans="1:25" x14ac:dyDescent="0.3">
      <c r="A35" s="5">
        <v>2012</v>
      </c>
      <c r="B35" s="1">
        <v>97291000</v>
      </c>
      <c r="C35" s="1">
        <v>87365000</v>
      </c>
      <c r="D35" s="1">
        <v>10755111000</v>
      </c>
      <c r="E35" s="1">
        <f t="shared" si="0"/>
        <v>9926000</v>
      </c>
      <c r="F35" s="11">
        <f t="shared" si="3"/>
        <v>0.8979761745690763</v>
      </c>
      <c r="G35" s="12">
        <f t="shared" si="1"/>
        <v>0.8979761745690763</v>
      </c>
      <c r="H35" s="11">
        <f t="shared" si="2"/>
        <v>123.10548846792193</v>
      </c>
    </row>
    <row r="36" spans="1:25" x14ac:dyDescent="0.3">
      <c r="A36" s="5">
        <v>2013</v>
      </c>
      <c r="B36" s="1">
        <v>95365000</v>
      </c>
      <c r="C36" s="1">
        <v>87461000</v>
      </c>
      <c r="D36" s="1">
        <v>13830704000</v>
      </c>
      <c r="E36" s="1">
        <f t="shared" si="0"/>
        <v>7904000</v>
      </c>
      <c r="F36" s="11">
        <f t="shared" si="3"/>
        <v>0.91711843967912754</v>
      </c>
      <c r="G36" s="12">
        <f t="shared" si="1"/>
        <v>0.91711843967912754</v>
      </c>
      <c r="H36" s="11">
        <f t="shared" si="2"/>
        <v>158.1356718994752</v>
      </c>
    </row>
    <row r="37" spans="1:25" x14ac:dyDescent="0.3">
      <c r="A37" s="5">
        <v>2014</v>
      </c>
      <c r="B37" s="1">
        <v>90597000</v>
      </c>
      <c r="C37" s="1">
        <v>83146000</v>
      </c>
      <c r="D37" s="1">
        <v>14217292000</v>
      </c>
      <c r="E37" s="1">
        <f t="shared" si="0"/>
        <v>7451000</v>
      </c>
      <c r="F37" s="11">
        <f t="shared" si="3"/>
        <v>0.91775665860900468</v>
      </c>
      <c r="G37" s="12">
        <f t="shared" si="1"/>
        <v>0.91775665860900468</v>
      </c>
      <c r="H37" s="11">
        <f t="shared" si="2"/>
        <v>170.99189377721117</v>
      </c>
    </row>
    <row r="38" spans="1:25" x14ac:dyDescent="0.3">
      <c r="A38" s="5">
        <v>2015</v>
      </c>
      <c r="B38" s="1">
        <v>88019000</v>
      </c>
      <c r="C38" s="1">
        <v>80753000</v>
      </c>
      <c r="D38" s="1">
        <v>13601964000</v>
      </c>
      <c r="E38" s="1">
        <f t="shared" si="0"/>
        <v>7266000</v>
      </c>
      <c r="F38" s="11">
        <f t="shared" si="3"/>
        <v>0.91744964155466435</v>
      </c>
      <c r="G38" s="12">
        <f t="shared" si="1"/>
        <v>0.91744964155466435</v>
      </c>
      <c r="H38" s="11">
        <f t="shared" si="2"/>
        <v>168.43911681299767</v>
      </c>
    </row>
    <row r="39" spans="1:25" x14ac:dyDescent="0.3">
      <c r="A39" s="5">
        <v>2016</v>
      </c>
      <c r="B39" s="1">
        <v>94004000</v>
      </c>
      <c r="C39" s="1">
        <v>86748000</v>
      </c>
      <c r="D39" s="1">
        <v>15148038000</v>
      </c>
      <c r="E39" s="1">
        <f t="shared" si="0"/>
        <v>7256000</v>
      </c>
      <c r="F39" s="11">
        <f t="shared" si="3"/>
        <v>0.92281179524275558</v>
      </c>
      <c r="G39" s="12">
        <f t="shared" si="1"/>
        <v>0.92281179524275558</v>
      </c>
      <c r="H39" s="11">
        <f t="shared" si="2"/>
        <v>174.62117858624984</v>
      </c>
    </row>
    <row r="40" spans="1:25" x14ac:dyDescent="0.3">
      <c r="A40" s="5">
        <v>2017</v>
      </c>
      <c r="B40" s="1">
        <v>90167000</v>
      </c>
      <c r="C40" s="1">
        <v>82733000</v>
      </c>
      <c r="D40" s="1">
        <v>14609407000</v>
      </c>
      <c r="E40" s="1">
        <f t="shared" si="0"/>
        <v>7434000</v>
      </c>
      <c r="F40" s="11">
        <f t="shared" si="3"/>
        <v>0.91755298501669125</v>
      </c>
      <c r="G40" s="12">
        <f t="shared" si="1"/>
        <v>0.91755298501669125</v>
      </c>
      <c r="H40" s="11">
        <f t="shared" si="2"/>
        <v>176.58500235697969</v>
      </c>
    </row>
    <row r="41" spans="1:25" x14ac:dyDescent="0.3">
      <c r="A41" s="5">
        <v>2018</v>
      </c>
      <c r="B41" s="1">
        <v>88871000</v>
      </c>
      <c r="C41" s="1">
        <v>81276000</v>
      </c>
      <c r="D41" s="1">
        <v>14340369000</v>
      </c>
      <c r="E41" s="1">
        <f t="shared" si="0"/>
        <v>7595000</v>
      </c>
      <c r="F41" s="11">
        <f t="shared" si="3"/>
        <v>0.91453905098401056</v>
      </c>
      <c r="G41" s="12">
        <f t="shared" si="1"/>
        <v>0.91453905098401056</v>
      </c>
      <c r="H41" s="11">
        <f t="shared" si="2"/>
        <v>176.44038830651115</v>
      </c>
    </row>
    <row r="42" spans="1:25" x14ac:dyDescent="0.3">
      <c r="A42" s="5">
        <v>2019</v>
      </c>
      <c r="B42" s="1">
        <v>89745000</v>
      </c>
      <c r="C42" s="1">
        <v>81337000</v>
      </c>
      <c r="D42" s="1">
        <v>13619928000</v>
      </c>
      <c r="E42" s="1">
        <f t="shared" si="0"/>
        <v>8408000</v>
      </c>
      <c r="F42" s="11">
        <f t="shared" si="3"/>
        <v>0.90631232937768125</v>
      </c>
      <c r="G42" s="12">
        <f t="shared" si="1"/>
        <v>0.90631232937768125</v>
      </c>
      <c r="H42" s="11">
        <f t="shared" si="2"/>
        <v>167.45058214588687</v>
      </c>
    </row>
    <row r="43" spans="1:25" x14ac:dyDescent="0.3">
      <c r="A43" s="5">
        <v>2020</v>
      </c>
      <c r="B43" s="1">
        <v>90652000</v>
      </c>
      <c r="C43" s="1">
        <v>82313000</v>
      </c>
      <c r="D43" s="1">
        <v>14111449000</v>
      </c>
      <c r="E43" s="1">
        <f t="shared" si="0"/>
        <v>8339000</v>
      </c>
      <c r="F43" s="11">
        <f t="shared" si="3"/>
        <v>0.90801085469708331</v>
      </c>
      <c r="G43" s="12">
        <f t="shared" si="1"/>
        <v>0.90801085469708331</v>
      </c>
      <c r="H43" s="11">
        <f t="shared" si="2"/>
        <v>171.4364559668582</v>
      </c>
    </row>
    <row r="44" spans="1:25" x14ac:dyDescent="0.3">
      <c r="A44" s="5">
        <v>2021</v>
      </c>
      <c r="B44" s="1">
        <v>93252000</v>
      </c>
      <c r="C44" s="1">
        <v>85318000</v>
      </c>
      <c r="D44" s="1">
        <v>15073820000</v>
      </c>
      <c r="E44" s="1">
        <f t="shared" si="0"/>
        <v>7934000</v>
      </c>
      <c r="F44" s="11">
        <f t="shared" si="3"/>
        <v>0.91491871488010978</v>
      </c>
      <c r="G44" s="12">
        <f t="shared" si="1"/>
        <v>0.91491871488010978</v>
      </c>
      <c r="H44" s="11">
        <f t="shared" si="2"/>
        <v>176.67807496659557</v>
      </c>
    </row>
    <row r="45" spans="1:25" x14ac:dyDescent="0.3">
      <c r="A45" s="5">
        <v>2022</v>
      </c>
      <c r="B45" s="1">
        <v>88589000</v>
      </c>
      <c r="C45" s="1">
        <v>79115000</v>
      </c>
      <c r="D45" s="1">
        <v>13714676000</v>
      </c>
      <c r="E45" s="1">
        <f t="shared" si="0"/>
        <v>9474000</v>
      </c>
      <c r="F45" s="11">
        <f t="shared" si="3"/>
        <v>0.89305670004176596</v>
      </c>
      <c r="G45" s="12">
        <f t="shared" si="1"/>
        <v>0.89305670004176596</v>
      </c>
      <c r="H45" s="11">
        <f t="shared" si="2"/>
        <v>173.35114706439992</v>
      </c>
    </row>
    <row r="46" spans="1:25" x14ac:dyDescent="0.3">
      <c r="A46" s="6" t="s">
        <v>33</v>
      </c>
      <c r="B46" s="9">
        <v>3532684000</v>
      </c>
      <c r="C46" s="9">
        <v>3195471000</v>
      </c>
      <c r="D46" s="9">
        <v>445666036000</v>
      </c>
      <c r="E46" s="9">
        <f>SUM(E3:E45)</f>
        <v>337213000</v>
      </c>
      <c r="F46" s="17"/>
      <c r="G46" s="6"/>
      <c r="H46" s="6"/>
      <c r="I46" s="6"/>
      <c r="J46" s="6"/>
      <c r="K46" s="6"/>
      <c r="L46" s="6"/>
      <c r="M46" s="6"/>
      <c r="N46" s="6"/>
      <c r="O46" s="15">
        <f t="shared" ref="O46:T46" si="10">SUM(O13:O26)</f>
        <v>1050670796</v>
      </c>
      <c r="P46" s="15">
        <f t="shared" si="10"/>
        <v>1320923874.6483302</v>
      </c>
      <c r="Q46" s="15">
        <f t="shared" si="10"/>
        <v>1565192906.7560353</v>
      </c>
      <c r="R46" s="15">
        <f t="shared" si="10"/>
        <v>138268998239.60001</v>
      </c>
      <c r="S46" s="15">
        <f t="shared" si="10"/>
        <v>75561795648.638168</v>
      </c>
      <c r="T46" s="15">
        <f t="shared" si="10"/>
        <v>126398206733.60287</v>
      </c>
      <c r="U46" s="6"/>
      <c r="V46" s="6"/>
      <c r="W46" s="6"/>
      <c r="X46" s="6"/>
      <c r="Y46" s="6"/>
    </row>
    <row r="47" spans="1:25" x14ac:dyDescent="0.3">
      <c r="A47" s="6" t="s">
        <v>38</v>
      </c>
      <c r="B47" s="15">
        <f t="shared" ref="B47:H47" si="11">AVERAGE(B3:B45)</f>
        <v>82155441.860465109</v>
      </c>
      <c r="C47" s="15">
        <f t="shared" si="11"/>
        <v>74313279.069767445</v>
      </c>
      <c r="D47" s="15">
        <f t="shared" si="11"/>
        <v>10364326418.60465</v>
      </c>
      <c r="E47" s="15">
        <f t="shared" si="11"/>
        <v>7842162.7906976743</v>
      </c>
      <c r="F47" s="14">
        <f t="shared" ref="F47" si="12">AVERAGE(F3:F45)</f>
        <v>0.90360418384144525</v>
      </c>
      <c r="G47" s="13">
        <f t="shared" si="11"/>
        <v>0.90360418384144525</v>
      </c>
      <c r="H47" s="14">
        <f t="shared" si="11"/>
        <v>137.24121034075915</v>
      </c>
      <c r="I47" s="6"/>
      <c r="J47" s="6"/>
      <c r="K47" s="6"/>
      <c r="L47" s="6"/>
      <c r="M47" s="6"/>
      <c r="N47" s="6"/>
      <c r="O47" s="6"/>
      <c r="P47" s="6"/>
      <c r="Q47" s="6"/>
      <c r="R47" s="6"/>
      <c r="S47" s="6"/>
      <c r="T47" s="6"/>
      <c r="U47" s="6"/>
      <c r="V47" s="6"/>
      <c r="W47" s="6"/>
      <c r="X47" s="6"/>
      <c r="Y47" s="6"/>
    </row>
  </sheetData>
  <mergeCells count="4">
    <mergeCell ref="I1:K1"/>
    <mergeCell ref="L1:N1"/>
    <mergeCell ref="O1:Q1"/>
    <mergeCell ref="R1:T1"/>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X48"/>
  <sheetViews>
    <sheetView zoomScale="46" zoomScaleNormal="137" workbookViewId="0">
      <selection activeCell="C3" sqref="B3:I48"/>
    </sheetView>
  </sheetViews>
  <sheetFormatPr defaultRowHeight="14.4" x14ac:dyDescent="0.3"/>
  <cols>
    <col min="2" max="9" width="18.44140625" bestFit="1" customWidth="1"/>
    <col min="21" max="21" width="6.5546875" customWidth="1"/>
    <col min="22" max="22" width="37.44140625" customWidth="1"/>
    <col min="23" max="23" width="45.88671875" customWidth="1"/>
    <col min="24" max="24" width="39.33203125" customWidth="1"/>
    <col min="25" max="36" width="19.6640625" customWidth="1"/>
    <col min="37" max="37" width="21.44140625" customWidth="1"/>
    <col min="38" max="38" width="30.6640625" customWidth="1"/>
    <col min="67" max="67" width="24.33203125" bestFit="1" customWidth="1"/>
  </cols>
  <sheetData>
    <row r="2" spans="2:24" x14ac:dyDescent="0.3">
      <c r="U2" s="23" t="s">
        <v>0</v>
      </c>
      <c r="V2" s="23" t="s">
        <v>72</v>
      </c>
      <c r="W2" s="23" t="s">
        <v>73</v>
      </c>
      <c r="X2" s="23" t="s">
        <v>74</v>
      </c>
    </row>
    <row r="3" spans="2:24" x14ac:dyDescent="0.3">
      <c r="U3" s="24">
        <v>1990</v>
      </c>
      <c r="V3" s="22">
        <v>9237048969.6000004</v>
      </c>
      <c r="W3" s="22">
        <v>5315378391.3565435</v>
      </c>
      <c r="X3" s="22">
        <v>8047161133.6032391</v>
      </c>
    </row>
    <row r="4" spans="2:24" x14ac:dyDescent="0.3">
      <c r="B4" s="26" t="s">
        <v>28</v>
      </c>
      <c r="C4" s="26"/>
      <c r="D4" s="26"/>
      <c r="E4" s="26"/>
      <c r="F4" s="26"/>
      <c r="G4" s="26"/>
      <c r="H4" s="26"/>
      <c r="I4" s="26"/>
      <c r="U4" s="24">
        <v>1991</v>
      </c>
      <c r="V4" s="22">
        <v>9333596160</v>
      </c>
      <c r="W4" s="22">
        <v>5626444444.4444447</v>
      </c>
      <c r="X4" s="22">
        <v>8558535211.2676058</v>
      </c>
    </row>
    <row r="5" spans="2:24" x14ac:dyDescent="0.3">
      <c r="B5" s="26"/>
      <c r="C5" s="26"/>
      <c r="D5" s="26"/>
      <c r="E5" s="26"/>
      <c r="F5" s="26"/>
      <c r="G5" s="26"/>
      <c r="H5" s="26"/>
      <c r="I5" s="26"/>
      <c r="U5" s="24">
        <v>1992</v>
      </c>
      <c r="V5" s="22">
        <v>9924185430</v>
      </c>
      <c r="W5" s="22">
        <v>5513081707.3170738</v>
      </c>
      <c r="X5" s="22">
        <v>8713039436.6197186</v>
      </c>
    </row>
    <row r="6" spans="2:24" ht="14.4" customHeight="1" x14ac:dyDescent="0.3">
      <c r="B6" s="25"/>
      <c r="C6" s="25"/>
      <c r="D6" s="25"/>
      <c r="E6" s="25"/>
      <c r="F6" s="25"/>
      <c r="G6" s="25"/>
      <c r="H6" s="25"/>
      <c r="I6" s="25"/>
      <c r="U6" s="24">
        <v>1993</v>
      </c>
      <c r="V6" s="22">
        <v>8880228750</v>
      </c>
      <c r="W6" s="22">
        <v>5001687804.8780499</v>
      </c>
      <c r="X6" s="22">
        <v>8279191304.347827</v>
      </c>
    </row>
    <row r="7" spans="2:24" x14ac:dyDescent="0.3">
      <c r="B7" s="25" t="s">
        <v>67</v>
      </c>
      <c r="C7" s="25"/>
      <c r="D7" s="25"/>
      <c r="E7" s="25"/>
      <c r="F7" s="25"/>
      <c r="G7" s="25"/>
      <c r="H7" s="25"/>
      <c r="I7" s="25"/>
      <c r="U7" s="24">
        <v>1994</v>
      </c>
      <c r="V7" s="22">
        <v>9875384730</v>
      </c>
      <c r="W7" s="22">
        <v>5514961445.7831326</v>
      </c>
      <c r="X7" s="22">
        <v>8769000000</v>
      </c>
    </row>
    <row r="8" spans="2:24" ht="14.4" customHeight="1" x14ac:dyDescent="0.3">
      <c r="B8" s="30" t="s">
        <v>69</v>
      </c>
      <c r="C8" s="30"/>
      <c r="D8" s="30"/>
      <c r="E8" s="30"/>
      <c r="F8" s="30"/>
      <c r="G8" s="30"/>
      <c r="H8" s="30"/>
      <c r="I8" s="30"/>
      <c r="U8" s="24">
        <v>1995</v>
      </c>
      <c r="V8" s="22">
        <v>9013501900</v>
      </c>
      <c r="W8" s="22">
        <v>4941758024.6913576</v>
      </c>
      <c r="X8" s="22">
        <v>7852622535.2112675</v>
      </c>
    </row>
    <row r="9" spans="2:24" x14ac:dyDescent="0.3">
      <c r="B9" s="30" t="s">
        <v>68</v>
      </c>
      <c r="C9" s="30"/>
      <c r="D9" s="30"/>
      <c r="E9" s="30"/>
      <c r="F9" s="30"/>
      <c r="G9" s="30"/>
      <c r="H9" s="30"/>
      <c r="I9" s="30"/>
      <c r="U9" s="24">
        <v>1996</v>
      </c>
      <c r="V9" s="22">
        <v>10326707860</v>
      </c>
      <c r="W9" s="22">
        <v>5313003529.4117651</v>
      </c>
      <c r="X9" s="22">
        <v>8574097260.2739735</v>
      </c>
    </row>
    <row r="10" spans="2:24" x14ac:dyDescent="0.3">
      <c r="B10" s="30" t="s">
        <v>70</v>
      </c>
      <c r="C10" s="30"/>
      <c r="D10" s="30"/>
      <c r="E10" s="30"/>
      <c r="F10" s="30"/>
      <c r="G10" s="30"/>
      <c r="H10" s="30"/>
      <c r="I10" s="30"/>
      <c r="U10" s="24">
        <v>1997</v>
      </c>
      <c r="V10" s="22">
        <v>10236411900</v>
      </c>
      <c r="W10" s="22">
        <v>5397153571.4285717</v>
      </c>
      <c r="X10" s="22">
        <v>8947912500</v>
      </c>
    </row>
    <row r="11" spans="2:24" x14ac:dyDescent="0.3">
      <c r="B11" s="20"/>
      <c r="C11" s="20"/>
      <c r="D11" s="20"/>
      <c r="E11" s="20"/>
      <c r="F11" s="20"/>
      <c r="G11" s="20"/>
      <c r="H11" s="20"/>
      <c r="I11" s="20"/>
      <c r="U11" s="24">
        <v>1998</v>
      </c>
      <c r="V11" s="22">
        <v>10448706100</v>
      </c>
      <c r="W11" s="22">
        <v>5215554216.8674707</v>
      </c>
      <c r="X11" s="22">
        <v>9811238805.9701481</v>
      </c>
    </row>
    <row r="12" spans="2:24" x14ac:dyDescent="0.3">
      <c r="B12" s="20"/>
      <c r="C12" s="20"/>
      <c r="D12" s="20"/>
      <c r="E12" s="20"/>
      <c r="F12" s="20"/>
      <c r="G12" s="20"/>
      <c r="H12" s="20"/>
      <c r="I12" s="20"/>
      <c r="U12" s="24">
        <v>1999</v>
      </c>
      <c r="V12" s="22">
        <v>10086491240</v>
      </c>
      <c r="W12" s="22">
        <v>5096151219.5121956</v>
      </c>
      <c r="X12" s="22">
        <v>9355620895.5223885</v>
      </c>
    </row>
    <row r="13" spans="2:24" x14ac:dyDescent="0.3">
      <c r="B13" s="20"/>
      <c r="C13" s="20"/>
      <c r="D13" s="20"/>
      <c r="E13" s="20"/>
      <c r="F13" s="20"/>
      <c r="G13" s="20"/>
      <c r="H13" s="20"/>
      <c r="I13" s="20"/>
      <c r="U13" s="24">
        <v>2000</v>
      </c>
      <c r="V13" s="22">
        <v>10602557280</v>
      </c>
      <c r="W13" s="22">
        <v>5398103571.4285717</v>
      </c>
      <c r="X13" s="22">
        <v>9522013636.363636</v>
      </c>
    </row>
    <row r="14" spans="2:24" x14ac:dyDescent="0.3">
      <c r="B14" s="20"/>
      <c r="C14" s="20"/>
      <c r="D14" s="20"/>
      <c r="E14" s="20"/>
      <c r="F14" s="20"/>
      <c r="G14" s="20"/>
      <c r="H14" s="20"/>
      <c r="I14" s="20"/>
      <c r="U14" s="24">
        <v>2001</v>
      </c>
      <c r="V14" s="22">
        <v>9665631360</v>
      </c>
      <c r="W14" s="22">
        <v>5366217721.5189867</v>
      </c>
      <c r="X14" s="22">
        <v>9666563076.9230766</v>
      </c>
    </row>
    <row r="15" spans="2:24" x14ac:dyDescent="0.3">
      <c r="B15" s="20"/>
      <c r="C15" s="20"/>
      <c r="D15" s="20"/>
      <c r="E15" s="20"/>
      <c r="F15" s="20"/>
      <c r="G15" s="20"/>
      <c r="H15" s="20"/>
      <c r="I15" s="20"/>
      <c r="U15" s="24">
        <v>2002</v>
      </c>
      <c r="V15" s="22">
        <v>10376138880</v>
      </c>
      <c r="W15" s="22">
        <v>5991949367.0886097</v>
      </c>
      <c r="X15" s="22">
        <v>9861749999.9999981</v>
      </c>
    </row>
    <row r="16" spans="2:24" x14ac:dyDescent="0.3">
      <c r="B16" s="20"/>
      <c r="C16" s="20"/>
      <c r="D16" s="20"/>
      <c r="E16" s="20"/>
      <c r="F16" s="20"/>
      <c r="G16" s="20"/>
      <c r="H16" s="20"/>
      <c r="I16" s="20"/>
      <c r="U16" s="24">
        <v>2003</v>
      </c>
      <c r="V16" s="22">
        <v>10262407680</v>
      </c>
      <c r="W16" s="22">
        <v>5870350632.9113922</v>
      </c>
      <c r="X16" s="22">
        <v>10439460937.5</v>
      </c>
    </row>
    <row r="17" spans="2:24" x14ac:dyDescent="0.3">
      <c r="U17" s="23" t="s">
        <v>71</v>
      </c>
      <c r="V17" s="23">
        <f>SUM(V3:V16)</f>
        <v>138268998239.60001</v>
      </c>
      <c r="W17" s="23">
        <f>SUM(W3:W16)</f>
        <v>75561795648.638168</v>
      </c>
      <c r="X17" s="23">
        <f>SUM(X3:X16)</f>
        <v>126398206733.60287</v>
      </c>
    </row>
    <row r="18" spans="2:24" x14ac:dyDescent="0.3">
      <c r="B18" s="26" t="s">
        <v>26</v>
      </c>
      <c r="C18" s="26"/>
      <c r="D18" s="26"/>
      <c r="E18" s="26"/>
      <c r="F18" s="26"/>
      <c r="G18" s="26"/>
      <c r="H18" s="26"/>
      <c r="I18" s="26"/>
    </row>
    <row r="19" spans="2:24" x14ac:dyDescent="0.3">
      <c r="B19" s="26"/>
      <c r="C19" s="26"/>
      <c r="D19" s="26"/>
      <c r="E19" s="26"/>
      <c r="F19" s="26"/>
      <c r="G19" s="26"/>
      <c r="H19" s="26"/>
      <c r="I19" s="26"/>
    </row>
    <row r="20" spans="2:24" ht="14.4" customHeight="1" x14ac:dyDescent="0.3">
      <c r="B20" s="25" t="s">
        <v>76</v>
      </c>
      <c r="C20" s="25"/>
      <c r="D20" s="25"/>
      <c r="E20" s="25"/>
      <c r="F20" s="25"/>
      <c r="G20" s="25"/>
      <c r="H20" s="25"/>
      <c r="I20" s="25"/>
    </row>
    <row r="21" spans="2:24" x14ac:dyDescent="0.3">
      <c r="B21" s="25"/>
      <c r="C21" s="25"/>
      <c r="D21" s="25"/>
      <c r="E21" s="25"/>
      <c r="F21" s="25"/>
      <c r="G21" s="25"/>
      <c r="H21" s="25"/>
      <c r="I21" s="25"/>
    </row>
    <row r="22" spans="2:24" x14ac:dyDescent="0.3">
      <c r="B22" s="25" t="s">
        <v>75</v>
      </c>
      <c r="C22" s="25"/>
      <c r="D22" s="25"/>
      <c r="E22" s="25"/>
      <c r="F22" s="25"/>
      <c r="G22" s="25"/>
      <c r="H22" s="25"/>
      <c r="I22" s="25"/>
    </row>
    <row r="23" spans="2:24" x14ac:dyDescent="0.3">
      <c r="B23" s="25"/>
      <c r="C23" s="25"/>
      <c r="D23" s="25"/>
      <c r="E23" s="25"/>
      <c r="F23" s="25"/>
      <c r="G23" s="25"/>
      <c r="H23" s="25"/>
      <c r="I23" s="25"/>
    </row>
    <row r="24" spans="2:24" x14ac:dyDescent="0.3">
      <c r="B24" s="25"/>
      <c r="C24" s="25"/>
      <c r="D24" s="25"/>
      <c r="E24" s="25"/>
      <c r="F24" s="25"/>
      <c r="G24" s="25"/>
      <c r="H24" s="25"/>
      <c r="I24" s="25"/>
    </row>
    <row r="25" spans="2:24" x14ac:dyDescent="0.3">
      <c r="B25" s="25" t="s">
        <v>77</v>
      </c>
      <c r="C25" s="25"/>
      <c r="D25" s="25"/>
      <c r="E25" s="25"/>
      <c r="F25" s="25"/>
      <c r="G25" s="25"/>
      <c r="H25" s="25"/>
      <c r="I25" s="25"/>
    </row>
    <row r="26" spans="2:24" x14ac:dyDescent="0.3">
      <c r="B26" s="25"/>
      <c r="C26" s="25"/>
      <c r="D26" s="25"/>
      <c r="E26" s="25"/>
      <c r="F26" s="25"/>
      <c r="G26" s="25"/>
      <c r="H26" s="25"/>
      <c r="I26" s="25"/>
    </row>
    <row r="27" spans="2:24" x14ac:dyDescent="0.3">
      <c r="B27" s="20"/>
      <c r="C27" s="20"/>
      <c r="D27" s="20"/>
      <c r="E27" s="20"/>
      <c r="F27" s="20"/>
      <c r="G27" s="20"/>
      <c r="H27" s="20"/>
      <c r="I27" s="20"/>
    </row>
    <row r="28" spans="2:24" x14ac:dyDescent="0.3">
      <c r="B28" s="25" t="s">
        <v>78</v>
      </c>
      <c r="C28" s="25"/>
      <c r="D28" s="25"/>
      <c r="E28" s="25"/>
      <c r="F28" s="25"/>
      <c r="G28" s="25"/>
      <c r="H28" s="25"/>
      <c r="I28" s="25"/>
    </row>
    <row r="29" spans="2:24" x14ac:dyDescent="0.3">
      <c r="B29" s="20"/>
      <c r="C29" s="20"/>
      <c r="D29" s="20"/>
      <c r="E29" s="20"/>
      <c r="F29" s="20"/>
      <c r="G29" s="20"/>
      <c r="H29" s="20"/>
      <c r="I29" s="20"/>
    </row>
    <row r="30" spans="2:24" x14ac:dyDescent="0.3">
      <c r="B30" s="25" t="s">
        <v>79</v>
      </c>
      <c r="C30" s="25"/>
      <c r="D30" s="25"/>
      <c r="E30" s="25"/>
      <c r="F30" s="25"/>
      <c r="G30" s="25"/>
      <c r="H30" s="25"/>
      <c r="I30" s="25"/>
    </row>
    <row r="32" spans="2:24" ht="14.55" customHeight="1" x14ac:dyDescent="0.3">
      <c r="B32" s="26" t="s">
        <v>27</v>
      </c>
      <c r="C32" s="26"/>
      <c r="D32" s="26"/>
      <c r="E32" s="26"/>
      <c r="F32" s="26"/>
      <c r="G32" s="26"/>
      <c r="H32" s="26"/>
      <c r="I32" s="26"/>
    </row>
    <row r="33" spans="2:9" x14ac:dyDescent="0.3">
      <c r="B33" s="26"/>
      <c r="C33" s="26"/>
      <c r="D33" s="26"/>
      <c r="E33" s="26"/>
      <c r="F33" s="26"/>
      <c r="G33" s="26"/>
      <c r="H33" s="26"/>
      <c r="I33" s="26"/>
    </row>
    <row r="34" spans="2:9" x14ac:dyDescent="0.3">
      <c r="B34" s="26"/>
      <c r="C34" s="26"/>
      <c r="D34" s="26"/>
      <c r="E34" s="26"/>
      <c r="F34" s="26"/>
      <c r="G34" s="26"/>
      <c r="H34" s="26"/>
      <c r="I34" s="26"/>
    </row>
    <row r="35" spans="2:9" x14ac:dyDescent="0.3">
      <c r="B35" s="26"/>
      <c r="C35" s="26"/>
      <c r="D35" s="26"/>
      <c r="E35" s="26"/>
      <c r="F35" s="26"/>
      <c r="G35" s="26"/>
      <c r="H35" s="26"/>
      <c r="I35" s="26"/>
    </row>
    <row r="36" spans="2:9" ht="14.4" customHeight="1" x14ac:dyDescent="0.3">
      <c r="B36" s="25" t="s">
        <v>80</v>
      </c>
      <c r="C36" s="25"/>
      <c r="D36" s="25"/>
      <c r="E36" s="25"/>
      <c r="F36" s="25"/>
      <c r="G36" s="25"/>
      <c r="H36" s="25"/>
      <c r="I36" s="25"/>
    </row>
    <row r="37" spans="2:9" x14ac:dyDescent="0.3">
      <c r="B37" s="25"/>
      <c r="C37" s="25"/>
      <c r="D37" s="25"/>
      <c r="E37" s="25"/>
      <c r="F37" s="25"/>
      <c r="G37" s="25"/>
      <c r="H37" s="25"/>
      <c r="I37" s="25"/>
    </row>
    <row r="38" spans="2:9" x14ac:dyDescent="0.3">
      <c r="B38" s="25"/>
      <c r="C38" s="25"/>
      <c r="D38" s="25"/>
      <c r="E38" s="25"/>
      <c r="F38" s="25"/>
      <c r="G38" s="25"/>
      <c r="H38" s="25"/>
      <c r="I38" s="25"/>
    </row>
    <row r="39" spans="2:9" x14ac:dyDescent="0.3">
      <c r="B39" s="25"/>
      <c r="C39" s="25"/>
      <c r="D39" s="25"/>
      <c r="E39" s="25"/>
      <c r="F39" s="25"/>
      <c r="G39" s="25"/>
      <c r="H39" s="25"/>
      <c r="I39" s="25"/>
    </row>
    <row r="40" spans="2:9" x14ac:dyDescent="0.3">
      <c r="B40" s="25"/>
      <c r="C40" s="25"/>
      <c r="D40" s="25"/>
      <c r="E40" s="25"/>
      <c r="F40" s="25"/>
      <c r="G40" s="25"/>
      <c r="H40" s="25"/>
      <c r="I40" s="25"/>
    </row>
    <row r="41" spans="2:9" x14ac:dyDescent="0.3">
      <c r="B41" s="25"/>
      <c r="C41" s="25"/>
      <c r="D41" s="25"/>
      <c r="E41" s="25"/>
      <c r="F41" s="25"/>
      <c r="G41" s="25"/>
      <c r="H41" s="25"/>
      <c r="I41" s="25"/>
    </row>
    <row r="42" spans="2:9" x14ac:dyDescent="0.3">
      <c r="B42" s="25"/>
      <c r="C42" s="25"/>
      <c r="D42" s="25"/>
      <c r="E42" s="25"/>
      <c r="F42" s="25"/>
      <c r="G42" s="25"/>
      <c r="H42" s="25"/>
      <c r="I42" s="25"/>
    </row>
    <row r="43" spans="2:9" x14ac:dyDescent="0.3">
      <c r="B43" s="25"/>
      <c r="C43" s="25"/>
      <c r="D43" s="25"/>
      <c r="E43" s="25"/>
      <c r="F43" s="25"/>
      <c r="G43" s="25"/>
      <c r="H43" s="25"/>
      <c r="I43" s="25"/>
    </row>
    <row r="44" spans="2:9" x14ac:dyDescent="0.3">
      <c r="B44" s="25"/>
      <c r="C44" s="25"/>
      <c r="D44" s="25"/>
      <c r="E44" s="25"/>
      <c r="F44" s="25"/>
      <c r="G44" s="25"/>
      <c r="H44" s="25"/>
      <c r="I44" s="25"/>
    </row>
    <row r="45" spans="2:9" x14ac:dyDescent="0.3">
      <c r="B45" s="25"/>
      <c r="C45" s="25"/>
      <c r="D45" s="25"/>
      <c r="E45" s="25"/>
      <c r="F45" s="25"/>
      <c r="G45" s="25"/>
      <c r="H45" s="25"/>
      <c r="I45" s="25"/>
    </row>
    <row r="46" spans="2:9" x14ac:dyDescent="0.3">
      <c r="B46" s="25"/>
      <c r="C46" s="25"/>
      <c r="D46" s="25"/>
      <c r="E46" s="25"/>
      <c r="F46" s="25"/>
      <c r="G46" s="25"/>
      <c r="H46" s="25"/>
      <c r="I46" s="25"/>
    </row>
    <row r="47" spans="2:9" x14ac:dyDescent="0.3">
      <c r="B47" s="25"/>
      <c r="C47" s="25"/>
      <c r="D47" s="25"/>
      <c r="E47" s="25"/>
      <c r="F47" s="25"/>
      <c r="G47" s="25"/>
      <c r="H47" s="25"/>
      <c r="I47" s="25"/>
    </row>
    <row r="48" spans="2:9" x14ac:dyDescent="0.3">
      <c r="B48" s="25"/>
      <c r="C48" s="25"/>
      <c r="D48" s="25"/>
      <c r="E48" s="25"/>
      <c r="F48" s="25"/>
      <c r="G48" s="25"/>
      <c r="H48" s="25"/>
      <c r="I48" s="25"/>
    </row>
  </sheetData>
  <mergeCells count="15">
    <mergeCell ref="B4:I5"/>
    <mergeCell ref="B18:I19"/>
    <mergeCell ref="B10:I10"/>
    <mergeCell ref="B36:I48"/>
    <mergeCell ref="B8:I8"/>
    <mergeCell ref="B9:I9"/>
    <mergeCell ref="B6:I6"/>
    <mergeCell ref="B7:I7"/>
    <mergeCell ref="B32:I35"/>
    <mergeCell ref="B20:I21"/>
    <mergeCell ref="B22:I23"/>
    <mergeCell ref="B24:I24"/>
    <mergeCell ref="B25:I26"/>
    <mergeCell ref="B28:I28"/>
    <mergeCell ref="B30:I30"/>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f4b37c7c-d1f6-4626-8301-c0eeeacb5bf4">
      <Terms xmlns="http://schemas.microsoft.com/office/infopath/2007/PartnerControls"/>
    </lcf76f155ced4ddcb4097134ff3c332f>
    <TaxCatchAll xmlns="a58d044e-081a-4ad3-aa65-47d79dd05137"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F4AEDC2C56D2B4E9A8A022BB158CE8A" ma:contentTypeVersion="16" ma:contentTypeDescription="Create a new document." ma:contentTypeScope="" ma:versionID="1917533d209f18e9d3878a5008dd3011">
  <xsd:schema xmlns:xsd="http://www.w3.org/2001/XMLSchema" xmlns:xs="http://www.w3.org/2001/XMLSchema" xmlns:p="http://schemas.microsoft.com/office/2006/metadata/properties" xmlns:ns2="f4b37c7c-d1f6-4626-8301-c0eeeacb5bf4" xmlns:ns3="a58d044e-081a-4ad3-aa65-47d79dd05137" targetNamespace="http://schemas.microsoft.com/office/2006/metadata/properties" ma:root="true" ma:fieldsID="ad302b2fe1bc9a2770f27a4def03c527" ns2:_="" ns3:_="">
    <xsd:import namespace="f4b37c7c-d1f6-4626-8301-c0eeeacb5bf4"/>
    <xsd:import namespace="a58d044e-081a-4ad3-aa65-47d79dd0513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4b37c7c-d1f6-4626-8301-c0eeeacb5bf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Length (seconds)"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85e4c06d-933f-4a7b-80f6-d9cbe1d2fab2"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Location" ma:index="20" nillable="true" ma:displayName="Location" ma:description="" ma:indexed="true" ma:internalName="MediaServiceLocation" ma:readOnly="true">
      <xsd:simpleType>
        <xsd:restriction base="dms:Text"/>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58d044e-081a-4ad3-aa65-47d79dd05137" elementFormDefault="qualified">
    <xsd:import namespace="http://schemas.microsoft.com/office/2006/documentManagement/types"/>
    <xsd:import namespace="http://schemas.microsoft.com/office/infopath/2007/PartnerControls"/>
    <xsd:element name="TaxCatchAll" ma:index="16" nillable="true" ma:displayName="Taxonomy Catch All Column" ma:hidden="true" ma:list="{bbe9cd1b-3047-4d12-b9dd-2bb3b3558e67}" ma:internalName="TaxCatchAll" ma:showField="CatchAllData" ma:web="a58d044e-081a-4ad3-aa65-47d79dd05137">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B4A959-5022-4DFE-8887-7AF5D6EBB4DC}">
  <ds:schemaRefs>
    <ds:schemaRef ds:uri="http://schemas.microsoft.com/sharepoint/v3/contenttype/forms"/>
  </ds:schemaRefs>
</ds:datastoreItem>
</file>

<file path=customXml/itemProps2.xml><?xml version="1.0" encoding="utf-8"?>
<ds:datastoreItem xmlns:ds="http://schemas.openxmlformats.org/officeDocument/2006/customXml" ds:itemID="{47D516D8-5FAC-418C-80D7-32764C8F4EC7}">
  <ds:schemaRefs>
    <ds:schemaRef ds:uri="http://purl.org/dc/elements/1.1/"/>
    <ds:schemaRef ds:uri="http://www.w3.org/XML/1998/namespace"/>
    <ds:schemaRef ds:uri="http://schemas.microsoft.com/office/2006/metadata/properties"/>
    <ds:schemaRef ds:uri="http://purl.org/dc/terms/"/>
    <ds:schemaRef ds:uri="http://schemas.microsoft.com/office/2006/documentManagement/types"/>
    <ds:schemaRef ds:uri="http://schemas.openxmlformats.org/package/2006/metadata/core-properties"/>
    <ds:schemaRef ds:uri="http://purl.org/dc/dcmitype/"/>
    <ds:schemaRef ds:uri="http://schemas.microsoft.com/office/infopath/2007/PartnerControls"/>
    <ds:schemaRef ds:uri="a58d044e-081a-4ad3-aa65-47d79dd05137"/>
    <ds:schemaRef ds:uri="f4b37c7c-d1f6-4626-8301-c0eeeacb5bf4"/>
  </ds:schemaRefs>
</ds:datastoreItem>
</file>

<file path=customXml/itemProps3.xml><?xml version="1.0" encoding="utf-8"?>
<ds:datastoreItem xmlns:ds="http://schemas.openxmlformats.org/officeDocument/2006/customXml" ds:itemID="{90E48619-5813-41AF-BC7A-A8BDCDF9AA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4b37c7c-d1f6-4626-8301-c0eeeacb5bf4"/>
    <ds:schemaRef ds:uri="a58d044e-081a-4ad3-aa65-47d79dd0513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Introductory Information</vt:lpstr>
      <vt:lpstr>Raw Corn Data</vt:lpstr>
      <vt:lpstr>Corn Data - Tranformed data</vt:lpstr>
      <vt:lpstr>Corn Use Case Solutions</vt:lpstr>
      <vt:lpstr>Raw Nitrogen Data</vt:lpstr>
      <vt:lpstr>Nitrogen - Transformed Data</vt:lpstr>
      <vt:lpstr>Corn-Nitrogen Transformed Data</vt:lpstr>
      <vt:lpstr>Nitrogen Use Case Solutions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Troendle</dc:creator>
  <cp:lastModifiedBy>Noothan J</cp:lastModifiedBy>
  <dcterms:created xsi:type="dcterms:W3CDTF">2023-10-24T20:45:01Z</dcterms:created>
  <dcterms:modified xsi:type="dcterms:W3CDTF">2024-02-05T17:50:19Z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0x010100CF4AEDC2C56D2B4E9A8A022BB158CE8A</vt:lpwstr>
  </property>
</Properties>
</file>