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Nordberg\Documents\GitHub\Project-Management\"/>
    </mc:Choice>
  </mc:AlternateContent>
  <xr:revisionPtr revIDLastSave="0" documentId="8_{987C11B5-8482-4E35-A508-F12EF55EC932}" xr6:coauthVersionLast="43" xr6:coauthVersionMax="43" xr10:uidLastSave="{00000000-0000-0000-0000-000000000000}"/>
  <bookViews>
    <workbookView xWindow="-28920" yWindow="-120" windowWidth="29040" windowHeight="15840" xr2:uid="{F8862FD3-DA82-410C-9245-F5C5B8A86F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Y27" i="1" l="1"/>
  <c r="U27" i="1"/>
  <c r="S27" i="1"/>
  <c r="X27" i="1" s="1"/>
  <c r="P27" i="1"/>
  <c r="Y26" i="1"/>
  <c r="V26" i="1"/>
  <c r="U26" i="1"/>
  <c r="S26" i="1"/>
  <c r="X26" i="1" s="1"/>
  <c r="P26" i="1"/>
  <c r="Y25" i="1"/>
  <c r="V25" i="1"/>
  <c r="U25" i="1"/>
  <c r="S25" i="1"/>
  <c r="X25" i="1" s="1"/>
  <c r="P25" i="1"/>
  <c r="Y24" i="1"/>
  <c r="V24" i="1"/>
  <c r="U24" i="1"/>
  <c r="S24" i="1"/>
  <c r="X24" i="1" s="1"/>
  <c r="P24" i="1"/>
  <c r="Y23" i="1"/>
  <c r="V23" i="1"/>
  <c r="U23" i="1"/>
  <c r="S23" i="1"/>
  <c r="X23" i="1" s="1"/>
  <c r="P23" i="1"/>
  <c r="Y22" i="1"/>
  <c r="V22" i="1"/>
  <c r="U22" i="1"/>
  <c r="S22" i="1"/>
  <c r="X22" i="1" s="1"/>
  <c r="P22" i="1"/>
  <c r="Y21" i="1"/>
  <c r="V21" i="1"/>
  <c r="U21" i="1"/>
  <c r="S21" i="1"/>
  <c r="X21" i="1" s="1"/>
  <c r="P21" i="1"/>
  <c r="D21" i="1"/>
  <c r="Y20" i="1"/>
  <c r="V20" i="1"/>
  <c r="U20" i="1"/>
  <c r="S20" i="1"/>
  <c r="X20" i="1" s="1"/>
  <c r="P20" i="1"/>
  <c r="Y19" i="1"/>
  <c r="V19" i="1"/>
  <c r="U19" i="1"/>
  <c r="S19" i="1"/>
  <c r="X19" i="1" s="1"/>
  <c r="P19" i="1"/>
  <c r="Y18" i="1"/>
  <c r="V18" i="1"/>
  <c r="U18" i="1"/>
  <c r="S18" i="1"/>
  <c r="X18" i="1" s="1"/>
  <c r="P18" i="1"/>
  <c r="Y17" i="1"/>
  <c r="V17" i="1"/>
  <c r="U17" i="1"/>
  <c r="S17" i="1"/>
  <c r="X17" i="1" s="1"/>
  <c r="P17" i="1"/>
  <c r="Y16" i="1"/>
  <c r="V16" i="1"/>
  <c r="U16" i="1"/>
  <c r="S16" i="1"/>
  <c r="X16" i="1" s="1"/>
  <c r="P16" i="1"/>
  <c r="Y15" i="1"/>
  <c r="V15" i="1"/>
  <c r="U15" i="1"/>
  <c r="S15" i="1"/>
  <c r="X15" i="1" s="1"/>
  <c r="P15" i="1"/>
  <c r="Y14" i="1"/>
  <c r="V14" i="1"/>
  <c r="U14" i="1"/>
  <c r="S14" i="1"/>
  <c r="X14" i="1" s="1"/>
  <c r="P14" i="1"/>
  <c r="Y13" i="1"/>
  <c r="V13" i="1"/>
  <c r="U13" i="1"/>
  <c r="S13" i="1"/>
  <c r="X13" i="1" s="1"/>
  <c r="P13" i="1"/>
  <c r="D13" i="1"/>
  <c r="Y12" i="1"/>
  <c r="V12" i="1"/>
  <c r="U12" i="1"/>
  <c r="S12" i="1"/>
  <c r="X12" i="1" s="1"/>
  <c r="P12" i="1"/>
  <c r="G12" i="1"/>
  <c r="H12" i="1" s="1"/>
  <c r="E12" i="1" s="1"/>
  <c r="Y11" i="1"/>
  <c r="U11" i="1"/>
  <c r="S11" i="1"/>
  <c r="X11" i="1" s="1"/>
  <c r="P11" i="1"/>
  <c r="H11" i="1"/>
  <c r="E11" i="1" s="1"/>
  <c r="S10" i="1"/>
  <c r="V10" i="1" s="1"/>
  <c r="P10" i="1"/>
  <c r="S9" i="1"/>
  <c r="V9" i="1" s="1"/>
  <c r="P9" i="1"/>
  <c r="S8" i="1"/>
  <c r="V8" i="1" s="1"/>
  <c r="P8" i="1"/>
  <c r="S7" i="1"/>
  <c r="V7" i="1" s="1"/>
  <c r="P7" i="1"/>
  <c r="D7" i="1"/>
  <c r="D8" i="1" s="1"/>
  <c r="S6" i="1"/>
  <c r="V6" i="1" s="1"/>
  <c r="P6" i="1"/>
  <c r="S5" i="1"/>
  <c r="V5" i="1" s="1"/>
  <c r="P5" i="1"/>
  <c r="S4" i="1"/>
  <c r="V4" i="1" s="1"/>
  <c r="P4" i="1"/>
  <c r="S3" i="1"/>
  <c r="V3" i="1" s="1"/>
  <c r="P3" i="1"/>
  <c r="D3" i="1"/>
  <c r="D4" i="1" s="1"/>
  <c r="S2" i="1"/>
  <c r="V2" i="1" s="1"/>
  <c r="P2" i="1"/>
  <c r="H2" i="1"/>
  <c r="E2" i="1" s="1"/>
  <c r="D5" i="1" l="1"/>
  <c r="D9" i="1"/>
  <c r="W2" i="1"/>
  <c r="W3" i="1"/>
  <c r="W4" i="1"/>
  <c r="W5" i="1"/>
  <c r="W6" i="1"/>
  <c r="W7" i="1"/>
  <c r="W8" i="1"/>
  <c r="W9" i="1"/>
  <c r="W10" i="1"/>
  <c r="V27" i="1"/>
  <c r="D14" i="1"/>
  <c r="D22" i="1"/>
  <c r="T2" i="1"/>
  <c r="X2" i="1"/>
  <c r="G3" i="1"/>
  <c r="H3" i="1" s="1"/>
  <c r="E3" i="1" s="1"/>
  <c r="T3" i="1"/>
  <c r="X3" i="1"/>
  <c r="T4" i="1"/>
  <c r="X4" i="1"/>
  <c r="T5" i="1"/>
  <c r="X5" i="1"/>
  <c r="T6" i="1"/>
  <c r="X6" i="1"/>
  <c r="T7" i="1"/>
  <c r="X7" i="1"/>
  <c r="T8" i="1"/>
  <c r="X8" i="1"/>
  <c r="T9" i="1"/>
  <c r="X9" i="1"/>
  <c r="T10" i="1"/>
  <c r="X10" i="1"/>
  <c r="V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T12" i="1"/>
  <c r="G13" i="1"/>
  <c r="H13" i="1" s="1"/>
  <c r="E13" i="1" s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U2" i="1"/>
  <c r="Y2" i="1"/>
  <c r="U3" i="1"/>
  <c r="Y3" i="1"/>
  <c r="U4" i="1"/>
  <c r="Y4" i="1"/>
  <c r="U5" i="1"/>
  <c r="Y5" i="1"/>
  <c r="U6" i="1"/>
  <c r="Y6" i="1"/>
  <c r="U7" i="1"/>
  <c r="Y7" i="1"/>
  <c r="U8" i="1"/>
  <c r="Y8" i="1"/>
  <c r="U9" i="1"/>
  <c r="Y9" i="1"/>
  <c r="U10" i="1"/>
  <c r="Y10" i="1"/>
  <c r="W11" i="1"/>
  <c r="T11" i="1"/>
  <c r="G14" i="1" l="1"/>
  <c r="H14" i="1" s="1"/>
  <c r="E14" i="1" s="1"/>
  <c r="D15" i="1"/>
  <c r="G4" i="1"/>
  <c r="H4" i="1" s="1"/>
  <c r="E4" i="1" s="1"/>
  <c r="D10" i="1"/>
  <c r="H9" i="1"/>
  <c r="E9" i="1" s="1"/>
  <c r="G9" i="1"/>
  <c r="D23" i="1"/>
  <c r="D6" i="1"/>
  <c r="H5" i="1"/>
  <c r="E5" i="1" s="1"/>
  <c r="G5" i="1"/>
  <c r="G6" i="1" l="1"/>
  <c r="H6" i="1" s="1"/>
  <c r="E6" i="1" s="1"/>
  <c r="G7" i="1"/>
  <c r="H15" i="1"/>
  <c r="E15" i="1" s="1"/>
  <c r="G15" i="1"/>
  <c r="D16" i="1"/>
  <c r="G23" i="1"/>
  <c r="H23" i="1" s="1"/>
  <c r="E23" i="1" s="1"/>
  <c r="D24" i="1"/>
  <c r="G10" i="1"/>
  <c r="H10" i="1" s="1"/>
  <c r="E10" i="1" s="1"/>
  <c r="G16" i="1" l="1"/>
  <c r="H16" i="1" s="1"/>
  <c r="E16" i="1" s="1"/>
  <c r="D17" i="1"/>
  <c r="H7" i="1"/>
  <c r="E7" i="1" s="1"/>
  <c r="G8" i="1"/>
  <c r="H8" i="1" s="1"/>
  <c r="E8" i="1" s="1"/>
  <c r="G24" i="1"/>
  <c r="H24" i="1" s="1"/>
  <c r="E24" i="1" s="1"/>
  <c r="D25" i="1"/>
  <c r="G25" i="1" l="1"/>
  <c r="H25" i="1" s="1"/>
  <c r="E25" i="1" s="1"/>
  <c r="D26" i="1"/>
  <c r="H17" i="1"/>
  <c r="E17" i="1" s="1"/>
  <c r="G17" i="1"/>
  <c r="D18" i="1"/>
  <c r="G26" i="1" l="1"/>
  <c r="H26" i="1" s="1"/>
  <c r="E26" i="1" s="1"/>
  <c r="D27" i="1"/>
  <c r="H18" i="1"/>
  <c r="E18" i="1" s="1"/>
  <c r="G18" i="1"/>
  <c r="D19" i="1"/>
  <c r="G27" i="1" l="1"/>
  <c r="H27" i="1" s="1"/>
  <c r="E27" i="1" s="1"/>
  <c r="G19" i="1"/>
  <c r="H19" i="1" s="1"/>
  <c r="E19" i="1" s="1"/>
  <c r="D20" i="1"/>
  <c r="G20" i="1" l="1"/>
  <c r="H20" i="1" s="1"/>
  <c r="E20" i="1" s="1"/>
  <c r="G21" i="1"/>
  <c r="H21" i="1" l="1"/>
  <c r="E21" i="1" s="1"/>
  <c r="G22" i="1"/>
  <c r="H22" i="1" s="1"/>
  <c r="E22" i="1" s="1"/>
</calcChain>
</file>

<file path=xl/sharedStrings.xml><?xml version="1.0" encoding="utf-8"?>
<sst xmlns="http://schemas.openxmlformats.org/spreadsheetml/2006/main" count="121" uniqueCount="73">
  <si>
    <t>Task Level 1</t>
  </si>
  <si>
    <t>Task Level 2</t>
  </si>
  <si>
    <t>Task</t>
  </si>
  <si>
    <t>Task Level 3</t>
  </si>
  <si>
    <t>Task Number</t>
  </si>
  <si>
    <t>Jacob</t>
  </si>
  <si>
    <t>Malika</t>
  </si>
  <si>
    <t>Nicholas</t>
  </si>
  <si>
    <t>Erich</t>
  </si>
  <si>
    <t>Dawson</t>
  </si>
  <si>
    <t>Catherine</t>
  </si>
  <si>
    <t>Abigail</t>
  </si>
  <si>
    <t>Total Effort</t>
  </si>
  <si>
    <t>Start</t>
  </si>
  <si>
    <t>Finish</t>
  </si>
  <si>
    <t>Duration</t>
  </si>
  <si>
    <t>Jacob/WK</t>
  </si>
  <si>
    <t>Malika/WK</t>
  </si>
  <si>
    <t>Nicholas/WK</t>
  </si>
  <si>
    <t>Erich/WK</t>
  </si>
  <si>
    <t>Hannah/WK</t>
  </si>
  <si>
    <t>Catherine/WK</t>
  </si>
  <si>
    <t>Complete</t>
  </si>
  <si>
    <t>Comments</t>
  </si>
  <si>
    <t>Gather Geospatial Data</t>
  </si>
  <si>
    <t>Utility Infrastructure Mapping</t>
  </si>
  <si>
    <t>Digitize Target Substations</t>
  </si>
  <si>
    <t>Digitize 3PH Network</t>
  </si>
  <si>
    <t>based on the amount of 3 phase Catherine/(Hannah) have finished to date, 5/22. Four counties complete which took 160 hours by Catherines estimates. With about 5 more counties that have what look to be a lot of open flat farm land are what the hours estimated are based on.</t>
  </si>
  <si>
    <t>Hosting Capacity Analysis</t>
  </si>
  <si>
    <t>based on 30 capacity screens in Ameran. Depends on number of substations &amp; number of pre-applications (information from Malika + Catherine)</t>
  </si>
  <si>
    <t>Physical Constraints Analysis</t>
  </si>
  <si>
    <t>Identify Geospatial Constraints</t>
  </si>
  <si>
    <t>Westwood constraints matrix needed</t>
  </si>
  <si>
    <t>Collect, organize, and clean geospatial data</t>
  </si>
  <si>
    <t>Prepare suitability maps</t>
  </si>
  <si>
    <t>Update Suitability Analysis Model</t>
  </si>
  <si>
    <t>Update Macro Level Geospatial Constraints Model</t>
  </si>
  <si>
    <t>Update Utility Infrastructure Model</t>
  </si>
  <si>
    <t>discussion with Erich needed</t>
  </si>
  <si>
    <t>Create Suitability Maps</t>
  </si>
  <si>
    <t>Create &amp; Clean Addressing Database</t>
  </si>
  <si>
    <t>discussion with Erich &amp; Nicholas(?) needed</t>
  </si>
  <si>
    <t>Aggregate sites by owner</t>
  </si>
  <si>
    <t>Unsure</t>
  </si>
  <si>
    <t>Create Site Maps by Owner</t>
  </si>
  <si>
    <t>Scripts Erich runs</t>
  </si>
  <si>
    <t>Manually Review and Edit Ownermaps</t>
  </si>
  <si>
    <t>Landowner Outreach</t>
  </si>
  <si>
    <t>Letter Outreach</t>
  </si>
  <si>
    <t>Update letter outreach materials</t>
  </si>
  <si>
    <t>Develop Mail Merge database</t>
  </si>
  <si>
    <t>Run Mail Merge</t>
  </si>
  <si>
    <t>weary about this</t>
  </si>
  <si>
    <t>Print letters</t>
  </si>
  <si>
    <t>depending on letter amount</t>
  </si>
  <si>
    <t>Create PDF of each letter</t>
  </si>
  <si>
    <t>Postcard Outreach</t>
  </si>
  <si>
    <t>Update postcard outreach materials</t>
  </si>
  <si>
    <t>I assume this is something Erich does</t>
  </si>
  <si>
    <t>Update mail merge database removing contacted</t>
  </si>
  <si>
    <t>Print postcards</t>
  </si>
  <si>
    <t>Hand off materials</t>
  </si>
  <si>
    <t>Post to SharePoint</t>
  </si>
  <si>
    <t>Upload Letter PDFs</t>
  </si>
  <si>
    <t>Upload KMZs</t>
  </si>
  <si>
    <t>Update Zoho</t>
  </si>
  <si>
    <t>Create Zoho input key</t>
  </si>
  <si>
    <t>Upload Zoho input key</t>
  </si>
  <si>
    <t>Baselayers Support</t>
  </si>
  <si>
    <t>Create Baselayers</t>
  </si>
  <si>
    <t>Create automated Baselayers Update Script</t>
  </si>
  <si>
    <t>Maintain Baselayers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</si>
</sst>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D7C92-9222-495E-9B34-9FF378FEF174}">
  <dimension ref="A1:AA27"/>
  <sheetViews>
    <sheetView tabSelected="1" workbookViewId="0">
      <selection activeCell="E30" sqref="E30"/>
    </sheetView>
  </sheetViews>
  <sheetFormatPr defaultRowHeight="15" x14ac:dyDescent="0.25"/>
  <cols>
    <col min="1" max="1" width="22.85546875" bestFit="1" customWidth="1"/>
    <col min="2" max="2" width="2" hidden="1" customWidth="1"/>
    <col min="3" max="3" width="31.42578125" bestFit="1" customWidth="1"/>
    <col min="4" max="4" width="3.85546875" hidden="1" customWidth="1"/>
    <col min="5" max="5" width="58.28515625" customWidth="1"/>
    <col min="6" max="6" width="46.140625" customWidth="1"/>
    <col min="7" max="7" width="10.5703125" hidden="1" customWidth="1"/>
    <col min="8" max="8" width="16.28515625" customWidth="1"/>
    <col min="9" max="9" width="5.85546875" bestFit="1" customWidth="1"/>
    <col min="10" max="10" width="6.85546875" bestFit="1" customWidth="1"/>
    <col min="11" max="11" width="8.5703125" bestFit="1" customWidth="1"/>
    <col min="12" max="12" width="5.28515625" bestFit="1" customWidth="1"/>
    <col min="13" max="13" width="7.7109375" bestFit="1" customWidth="1"/>
    <col min="14" max="14" width="9.7109375" bestFit="1" customWidth="1"/>
    <col min="15" max="15" width="9.7109375" customWidth="1"/>
    <col min="16" max="16" width="10.85546875" bestFit="1" customWidth="1"/>
    <col min="17" max="17" width="9.7109375" bestFit="1" customWidth="1"/>
    <col min="18" max="18" width="9.7109375" style="1" bestFit="1" customWidth="1"/>
    <col min="19" max="19" width="8.7109375" bestFit="1" customWidth="1"/>
    <col min="20" max="20" width="15" hidden="1" customWidth="1"/>
    <col min="21" max="21" width="6.85546875" hidden="1" customWidth="1"/>
    <col min="22" max="22" width="8.5703125" hidden="1" customWidth="1"/>
    <col min="23" max="23" width="5.28515625" hidden="1" customWidth="1"/>
    <col min="24" max="24" width="11" hidden="1" customWidth="1"/>
    <col min="25" max="25" width="13.7109375" hidden="1" customWidth="1"/>
    <col min="26" max="26" width="13.7109375" customWidth="1"/>
    <col min="27" max="27" width="53.140625" customWidth="1"/>
  </cols>
  <sheetData>
    <row r="1" spans="1:27" x14ac:dyDescent="0.25">
      <c r="A1" t="s">
        <v>0</v>
      </c>
      <c r="C1" t="s">
        <v>1</v>
      </c>
      <c r="E1" t="s">
        <v>2</v>
      </c>
      <c r="F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s="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</row>
    <row r="2" spans="1:27" x14ac:dyDescent="0.25">
      <c r="A2" t="s">
        <v>24</v>
      </c>
      <c r="B2">
        <v>1</v>
      </c>
      <c r="C2" t="s">
        <v>25</v>
      </c>
      <c r="D2">
        <v>1</v>
      </c>
      <c r="E2" t="str">
        <f>CONCATENATE(H2," ","-"," ", F2)</f>
        <v>1.1.1 - Digitize Target Substations</v>
      </c>
      <c r="F2" t="s">
        <v>26</v>
      </c>
      <c r="G2">
        <v>1</v>
      </c>
      <c r="H2" t="str">
        <f t="shared" ref="H2:H27" si="0">CONCATENATE(B2,".",D2,".",G2)</f>
        <v>1.1.1</v>
      </c>
      <c r="I2">
        <v>0</v>
      </c>
      <c r="J2">
        <v>0</v>
      </c>
      <c r="K2">
        <v>0</v>
      </c>
      <c r="L2">
        <v>0</v>
      </c>
      <c r="M2">
        <v>0</v>
      </c>
      <c r="N2">
        <v>32</v>
      </c>
      <c r="O2">
        <v>0</v>
      </c>
      <c r="P2">
        <f>SUM(I2:O2)</f>
        <v>32</v>
      </c>
      <c r="Q2" s="1">
        <v>43571</v>
      </c>
      <c r="R2" s="1">
        <v>43584</v>
      </c>
      <c r="S2">
        <f t="shared" ref="S2:S27" si="1">NETWORKDAYS(Q2,R2)</f>
        <v>10</v>
      </c>
      <c r="T2">
        <f t="shared" ref="T2:Y27" si="2">I2/$S2*5</f>
        <v>0</v>
      </c>
      <c r="U2">
        <f t="shared" si="2"/>
        <v>0</v>
      </c>
      <c r="V2">
        <f t="shared" si="2"/>
        <v>0</v>
      </c>
      <c r="W2">
        <f t="shared" si="2"/>
        <v>0</v>
      </c>
      <c r="X2">
        <f t="shared" si="2"/>
        <v>0</v>
      </c>
      <c r="Y2">
        <f t="shared" si="2"/>
        <v>16</v>
      </c>
      <c r="Z2">
        <v>100</v>
      </c>
    </row>
    <row r="3" spans="1:27" x14ac:dyDescent="0.25">
      <c r="A3" t="s">
        <v>24</v>
      </c>
      <c r="B3">
        <v>1</v>
      </c>
      <c r="C3" t="s">
        <v>25</v>
      </c>
      <c r="D3">
        <f t="shared" ref="D3:D27" si="3">IF(AND(A3=A2,C3=C2),D2,IF(A2&lt;&gt;A3,1,D2+1))</f>
        <v>1</v>
      </c>
      <c r="E3" t="str">
        <f t="shared" ref="E3:E27" si="4">CONCATENATE(H3," ","-"," ", F3)</f>
        <v>1.1.2 - Digitize 3PH Network</v>
      </c>
      <c r="F3" t="s">
        <v>27</v>
      </c>
      <c r="G3">
        <f t="shared" ref="G3:G27" si="5">IF(D3=D2,G2+1,1)</f>
        <v>2</v>
      </c>
      <c r="H3" t="str">
        <f t="shared" si="0"/>
        <v>1.1.2</v>
      </c>
      <c r="I3">
        <v>0</v>
      </c>
      <c r="J3">
        <v>0</v>
      </c>
      <c r="K3">
        <v>0</v>
      </c>
      <c r="L3">
        <v>0</v>
      </c>
      <c r="M3">
        <v>0</v>
      </c>
      <c r="N3">
        <v>328</v>
      </c>
      <c r="O3">
        <v>0</v>
      </c>
      <c r="P3">
        <f t="shared" ref="P3:P27" si="6">SUM(I3:N3)</f>
        <v>328</v>
      </c>
      <c r="Q3" s="1">
        <v>43571</v>
      </c>
      <c r="R3" s="1">
        <v>43707</v>
      </c>
      <c r="S3">
        <f t="shared" si="1"/>
        <v>99</v>
      </c>
      <c r="T3">
        <f t="shared" si="2"/>
        <v>0</v>
      </c>
      <c r="U3">
        <f t="shared" si="2"/>
        <v>0</v>
      </c>
      <c r="V3">
        <f t="shared" si="2"/>
        <v>0</v>
      </c>
      <c r="W3">
        <f t="shared" si="2"/>
        <v>0</v>
      </c>
      <c r="X3">
        <f t="shared" si="2"/>
        <v>0</v>
      </c>
      <c r="Y3">
        <f t="shared" si="2"/>
        <v>16.565656565656568</v>
      </c>
      <c r="Z3">
        <v>50</v>
      </c>
      <c r="AA3" t="s">
        <v>28</v>
      </c>
    </row>
    <row r="4" spans="1:27" x14ac:dyDescent="0.25">
      <c r="A4" t="s">
        <v>24</v>
      </c>
      <c r="B4">
        <v>1</v>
      </c>
      <c r="C4" t="s">
        <v>25</v>
      </c>
      <c r="D4">
        <f t="shared" si="3"/>
        <v>1</v>
      </c>
      <c r="E4" t="str">
        <f t="shared" si="4"/>
        <v>1.1.3 - Hosting Capacity Analysis</v>
      </c>
      <c r="F4" t="s">
        <v>29</v>
      </c>
      <c r="G4">
        <f t="shared" si="5"/>
        <v>3</v>
      </c>
      <c r="H4" t="str">
        <f t="shared" si="0"/>
        <v>1.1.3</v>
      </c>
      <c r="I4">
        <v>16</v>
      </c>
      <c r="J4">
        <v>0</v>
      </c>
      <c r="K4">
        <v>0</v>
      </c>
      <c r="L4">
        <v>0</v>
      </c>
      <c r="N4">
        <v>16</v>
      </c>
      <c r="O4">
        <v>0</v>
      </c>
      <c r="P4">
        <f t="shared" si="6"/>
        <v>32</v>
      </c>
      <c r="Q4" s="1">
        <v>43626</v>
      </c>
      <c r="R4" s="1">
        <v>43707</v>
      </c>
      <c r="S4">
        <f t="shared" si="1"/>
        <v>60</v>
      </c>
      <c r="T4">
        <f t="shared" si="2"/>
        <v>1.3333333333333333</v>
      </c>
      <c r="U4">
        <f t="shared" si="2"/>
        <v>0</v>
      </c>
      <c r="V4">
        <f t="shared" si="2"/>
        <v>0</v>
      </c>
      <c r="W4">
        <f t="shared" si="2"/>
        <v>0</v>
      </c>
      <c r="X4">
        <f t="shared" si="2"/>
        <v>0</v>
      </c>
      <c r="Y4">
        <f t="shared" si="2"/>
        <v>1.3333333333333333</v>
      </c>
      <c r="Z4">
        <v>0</v>
      </c>
      <c r="AA4" t="s">
        <v>30</v>
      </c>
    </row>
    <row r="5" spans="1:27" x14ac:dyDescent="0.25">
      <c r="A5" t="s">
        <v>24</v>
      </c>
      <c r="B5">
        <v>1</v>
      </c>
      <c r="C5" t="s">
        <v>31</v>
      </c>
      <c r="D5">
        <f t="shared" si="3"/>
        <v>2</v>
      </c>
      <c r="E5" t="str">
        <f t="shared" si="4"/>
        <v>1.2.1 - Identify Geospatial Constraints</v>
      </c>
      <c r="F5" t="s">
        <v>32</v>
      </c>
      <c r="G5">
        <f t="shared" si="5"/>
        <v>1</v>
      </c>
      <c r="H5" t="str">
        <f t="shared" si="0"/>
        <v>1.2.1</v>
      </c>
      <c r="I5">
        <v>16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f t="shared" si="6"/>
        <v>16</v>
      </c>
      <c r="Q5" s="1">
        <v>43546</v>
      </c>
      <c r="R5" s="1">
        <v>43707</v>
      </c>
      <c r="S5">
        <f t="shared" si="1"/>
        <v>116</v>
      </c>
      <c r="T5">
        <f t="shared" si="2"/>
        <v>0.68965517241379315</v>
      </c>
      <c r="U5">
        <f t="shared" si="2"/>
        <v>0</v>
      </c>
      <c r="V5">
        <f t="shared" si="2"/>
        <v>0</v>
      </c>
      <c r="W5">
        <f t="shared" si="2"/>
        <v>0</v>
      </c>
      <c r="X5">
        <f t="shared" si="2"/>
        <v>0</v>
      </c>
      <c r="Y5">
        <f t="shared" si="2"/>
        <v>0</v>
      </c>
      <c r="Z5">
        <v>0</v>
      </c>
      <c r="AA5" t="s">
        <v>33</v>
      </c>
    </row>
    <row r="6" spans="1:27" x14ac:dyDescent="0.25">
      <c r="A6" t="s">
        <v>24</v>
      </c>
      <c r="B6">
        <v>1</v>
      </c>
      <c r="C6" t="s">
        <v>31</v>
      </c>
      <c r="D6">
        <f t="shared" si="3"/>
        <v>2</v>
      </c>
      <c r="E6" t="str">
        <f t="shared" si="4"/>
        <v>1.2.2 - Collect, organize, and clean geospatial data</v>
      </c>
      <c r="F6" t="s">
        <v>34</v>
      </c>
      <c r="G6">
        <f t="shared" si="5"/>
        <v>2</v>
      </c>
      <c r="H6" t="str">
        <f t="shared" si="0"/>
        <v>1.2.2</v>
      </c>
      <c r="I6">
        <v>24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f t="shared" si="6"/>
        <v>24</v>
      </c>
      <c r="Q6" s="1">
        <v>43526</v>
      </c>
      <c r="R6" s="1">
        <v>43707</v>
      </c>
      <c r="S6">
        <f t="shared" si="1"/>
        <v>130</v>
      </c>
      <c r="T6">
        <f t="shared" si="2"/>
        <v>0.92307692307692313</v>
      </c>
      <c r="U6">
        <f t="shared" si="2"/>
        <v>0</v>
      </c>
      <c r="V6">
        <f t="shared" si="2"/>
        <v>0</v>
      </c>
      <c r="W6">
        <f t="shared" si="2"/>
        <v>0</v>
      </c>
      <c r="X6">
        <f t="shared" si="2"/>
        <v>0</v>
      </c>
      <c r="Y6">
        <f t="shared" si="2"/>
        <v>0</v>
      </c>
      <c r="Z6">
        <v>80</v>
      </c>
      <c r="AA6" t="s">
        <v>33</v>
      </c>
    </row>
    <row r="7" spans="1:27" x14ac:dyDescent="0.25">
      <c r="A7" t="s">
        <v>35</v>
      </c>
      <c r="B7">
        <v>2</v>
      </c>
      <c r="C7" t="s">
        <v>36</v>
      </c>
      <c r="D7">
        <f t="shared" si="3"/>
        <v>1</v>
      </c>
      <c r="E7" t="str">
        <f t="shared" si="4"/>
        <v>2.1.1 - Update Macro Level Geospatial Constraints Model</v>
      </c>
      <c r="F7" t="s">
        <v>37</v>
      </c>
      <c r="G7">
        <f t="shared" si="5"/>
        <v>1</v>
      </c>
      <c r="H7" t="str">
        <f t="shared" si="0"/>
        <v>2.1.1</v>
      </c>
      <c r="I7">
        <v>16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f t="shared" si="6"/>
        <v>16</v>
      </c>
      <c r="Q7" s="1">
        <v>43626</v>
      </c>
      <c r="R7" s="1">
        <v>43707</v>
      </c>
      <c r="S7">
        <f t="shared" si="1"/>
        <v>60</v>
      </c>
      <c r="T7">
        <f t="shared" si="2"/>
        <v>1.3333333333333333</v>
      </c>
      <c r="U7">
        <f t="shared" si="2"/>
        <v>0</v>
      </c>
      <c r="V7">
        <f t="shared" si="2"/>
        <v>0</v>
      </c>
      <c r="W7">
        <f t="shared" si="2"/>
        <v>0</v>
      </c>
      <c r="X7">
        <f t="shared" si="2"/>
        <v>0</v>
      </c>
      <c r="Y7">
        <f t="shared" si="2"/>
        <v>0</v>
      </c>
      <c r="Z7">
        <v>0</v>
      </c>
    </row>
    <row r="8" spans="1:27" x14ac:dyDescent="0.25">
      <c r="A8" t="s">
        <v>35</v>
      </c>
      <c r="B8">
        <v>2</v>
      </c>
      <c r="C8" t="s">
        <v>36</v>
      </c>
      <c r="D8">
        <f t="shared" si="3"/>
        <v>1</v>
      </c>
      <c r="E8" t="str">
        <f t="shared" si="4"/>
        <v>2.1.2 - Update Utility Infrastructure Model</v>
      </c>
      <c r="F8" t="s">
        <v>38</v>
      </c>
      <c r="G8">
        <f t="shared" si="5"/>
        <v>2</v>
      </c>
      <c r="H8" t="str">
        <f t="shared" si="0"/>
        <v>2.1.2</v>
      </c>
      <c r="I8">
        <v>0</v>
      </c>
      <c r="J8">
        <v>0</v>
      </c>
      <c r="K8">
        <v>0</v>
      </c>
      <c r="L8">
        <v>8</v>
      </c>
      <c r="M8">
        <v>0</v>
      </c>
      <c r="N8">
        <v>0</v>
      </c>
      <c r="O8">
        <v>0</v>
      </c>
      <c r="P8">
        <f t="shared" si="6"/>
        <v>8</v>
      </c>
      <c r="Q8" s="1">
        <v>43626</v>
      </c>
      <c r="R8" s="1">
        <v>43707</v>
      </c>
      <c r="S8">
        <f t="shared" si="1"/>
        <v>60</v>
      </c>
      <c r="T8">
        <f t="shared" si="2"/>
        <v>0</v>
      </c>
      <c r="U8">
        <f t="shared" si="2"/>
        <v>0</v>
      </c>
      <c r="V8">
        <f t="shared" si="2"/>
        <v>0</v>
      </c>
      <c r="W8">
        <f t="shared" si="2"/>
        <v>0.66666666666666663</v>
      </c>
      <c r="X8">
        <f t="shared" si="2"/>
        <v>0</v>
      </c>
      <c r="Y8">
        <f t="shared" si="2"/>
        <v>0</v>
      </c>
      <c r="Z8">
        <v>0</v>
      </c>
      <c r="AA8" t="s">
        <v>39</v>
      </c>
    </row>
    <row r="9" spans="1:27" x14ac:dyDescent="0.25">
      <c r="A9" t="s">
        <v>35</v>
      </c>
      <c r="B9">
        <v>2</v>
      </c>
      <c r="C9" t="s">
        <v>40</v>
      </c>
      <c r="D9">
        <f t="shared" si="3"/>
        <v>2</v>
      </c>
      <c r="E9" t="str">
        <f t="shared" si="4"/>
        <v>2.2.1 - Create &amp; Clean Addressing Database</v>
      </c>
      <c r="F9" t="s">
        <v>41</v>
      </c>
      <c r="G9">
        <f t="shared" si="5"/>
        <v>1</v>
      </c>
      <c r="H9" t="str">
        <f t="shared" si="0"/>
        <v>2.2.1</v>
      </c>
      <c r="I9">
        <v>0</v>
      </c>
      <c r="J9">
        <v>0</v>
      </c>
      <c r="K9">
        <v>0</v>
      </c>
      <c r="L9">
        <v>8</v>
      </c>
      <c r="M9">
        <v>12</v>
      </c>
      <c r="N9">
        <v>12</v>
      </c>
      <c r="O9">
        <v>0</v>
      </c>
      <c r="P9">
        <f>SUM(I9:O9)</f>
        <v>32</v>
      </c>
      <c r="Q9" s="1">
        <v>43626</v>
      </c>
      <c r="R9" s="1">
        <v>43707</v>
      </c>
      <c r="S9">
        <f t="shared" si="1"/>
        <v>60</v>
      </c>
      <c r="T9">
        <f t="shared" si="2"/>
        <v>0</v>
      </c>
      <c r="U9">
        <f t="shared" si="2"/>
        <v>0</v>
      </c>
      <c r="V9">
        <f t="shared" si="2"/>
        <v>0</v>
      </c>
      <c r="W9">
        <f t="shared" si="2"/>
        <v>0.66666666666666663</v>
      </c>
      <c r="X9">
        <f t="shared" si="2"/>
        <v>1</v>
      </c>
      <c r="Y9">
        <f t="shared" si="2"/>
        <v>1</v>
      </c>
      <c r="Z9">
        <v>0</v>
      </c>
      <c r="AA9" t="s">
        <v>42</v>
      </c>
    </row>
    <row r="10" spans="1:27" x14ac:dyDescent="0.25">
      <c r="A10" t="s">
        <v>35</v>
      </c>
      <c r="B10">
        <v>2</v>
      </c>
      <c r="C10" t="s">
        <v>40</v>
      </c>
      <c r="D10">
        <f t="shared" si="3"/>
        <v>2</v>
      </c>
      <c r="E10" t="str">
        <f t="shared" si="4"/>
        <v>2.2.2 - Aggregate sites by owner</v>
      </c>
      <c r="F10" t="s">
        <v>43</v>
      </c>
      <c r="G10">
        <f t="shared" si="5"/>
        <v>2</v>
      </c>
      <c r="H10" t="str">
        <f t="shared" si="0"/>
        <v>2.2.2</v>
      </c>
      <c r="I10">
        <v>0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f t="shared" si="6"/>
        <v>4</v>
      </c>
      <c r="Q10" s="1">
        <v>43626</v>
      </c>
      <c r="R10" s="1">
        <v>43707</v>
      </c>
      <c r="S10">
        <f t="shared" si="1"/>
        <v>60</v>
      </c>
      <c r="T10">
        <f t="shared" si="2"/>
        <v>0</v>
      </c>
      <c r="U10">
        <f t="shared" si="2"/>
        <v>0</v>
      </c>
      <c r="V10">
        <f t="shared" si="2"/>
        <v>0</v>
      </c>
      <c r="W10">
        <f t="shared" si="2"/>
        <v>0.33333333333333331</v>
      </c>
      <c r="X10">
        <f t="shared" si="2"/>
        <v>0</v>
      </c>
      <c r="Y10">
        <f t="shared" si="2"/>
        <v>0</v>
      </c>
      <c r="Z10">
        <v>0</v>
      </c>
      <c r="AA10" t="s">
        <v>44</v>
      </c>
    </row>
    <row r="11" spans="1:27" x14ac:dyDescent="0.25">
      <c r="A11" t="s">
        <v>35</v>
      </c>
      <c r="B11">
        <v>2</v>
      </c>
      <c r="C11" t="s">
        <v>40</v>
      </c>
      <c r="D11">
        <v>2</v>
      </c>
      <c r="E11" t="str">
        <f t="shared" si="4"/>
        <v>2.2.3 - Create Site Maps by Owner</v>
      </c>
      <c r="F11" t="s">
        <v>45</v>
      </c>
      <c r="G11">
        <v>3</v>
      </c>
      <c r="H11" t="str">
        <f t="shared" si="0"/>
        <v>2.2.3</v>
      </c>
      <c r="I11">
        <v>0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f t="shared" si="6"/>
        <v>4</v>
      </c>
      <c r="Q11" s="1">
        <v>43626</v>
      </c>
      <c r="R11" s="1">
        <v>43707</v>
      </c>
      <c r="S11">
        <f t="shared" si="1"/>
        <v>60</v>
      </c>
      <c r="T11">
        <f t="shared" si="2"/>
        <v>0</v>
      </c>
      <c r="U11">
        <f t="shared" si="2"/>
        <v>0</v>
      </c>
      <c r="V11">
        <f t="shared" si="2"/>
        <v>0</v>
      </c>
      <c r="W11">
        <f t="shared" si="2"/>
        <v>0.33333333333333331</v>
      </c>
      <c r="X11">
        <f t="shared" si="2"/>
        <v>0</v>
      </c>
      <c r="Y11">
        <f t="shared" si="2"/>
        <v>0</v>
      </c>
      <c r="Z11">
        <v>0</v>
      </c>
      <c r="AA11" t="s">
        <v>46</v>
      </c>
    </row>
    <row r="12" spans="1:27" x14ac:dyDescent="0.25">
      <c r="A12" t="s">
        <v>35</v>
      </c>
      <c r="B12">
        <v>2</v>
      </c>
      <c r="C12" t="s">
        <v>40</v>
      </c>
      <c r="D12">
        <v>2</v>
      </c>
      <c r="E12" t="str">
        <f t="shared" si="4"/>
        <v>2.2.4 - Manually Review and Edit Ownermaps</v>
      </c>
      <c r="F12" t="s">
        <v>47</v>
      </c>
      <c r="G12">
        <f t="shared" si="5"/>
        <v>4</v>
      </c>
      <c r="H12" t="str">
        <f t="shared" si="0"/>
        <v>2.2.4</v>
      </c>
      <c r="I12">
        <v>8</v>
      </c>
      <c r="J12">
        <v>8</v>
      </c>
      <c r="K12">
        <v>0</v>
      </c>
      <c r="L12">
        <v>0</v>
      </c>
      <c r="M12">
        <v>0</v>
      </c>
      <c r="N12">
        <v>0</v>
      </c>
      <c r="O12">
        <v>0</v>
      </c>
      <c r="P12">
        <f t="shared" si="6"/>
        <v>16</v>
      </c>
      <c r="Q12" s="1">
        <v>43626</v>
      </c>
      <c r="R12" s="1">
        <v>43707</v>
      </c>
      <c r="S12">
        <f t="shared" si="1"/>
        <v>60</v>
      </c>
      <c r="T12">
        <f t="shared" si="2"/>
        <v>0.66666666666666663</v>
      </c>
      <c r="U12">
        <f t="shared" si="2"/>
        <v>0.66666666666666663</v>
      </c>
      <c r="V12">
        <f t="shared" si="2"/>
        <v>0</v>
      </c>
      <c r="W12">
        <f t="shared" si="2"/>
        <v>0</v>
      </c>
      <c r="X12">
        <f t="shared" si="2"/>
        <v>0</v>
      </c>
      <c r="Y12">
        <f t="shared" si="2"/>
        <v>0</v>
      </c>
      <c r="Z12">
        <v>0</v>
      </c>
    </row>
    <row r="13" spans="1:27" x14ac:dyDescent="0.25">
      <c r="A13" t="s">
        <v>48</v>
      </c>
      <c r="B13">
        <v>3</v>
      </c>
      <c r="C13" t="s">
        <v>49</v>
      </c>
      <c r="D13">
        <f t="shared" si="3"/>
        <v>1</v>
      </c>
      <c r="E13" t="str">
        <f t="shared" si="4"/>
        <v>3.1.1 - Update letter outreach materials</v>
      </c>
      <c r="F13" t="s">
        <v>50</v>
      </c>
      <c r="G13">
        <f t="shared" si="5"/>
        <v>1</v>
      </c>
      <c r="H13" t="str">
        <f t="shared" si="0"/>
        <v>3.1.1</v>
      </c>
      <c r="I13">
        <v>0</v>
      </c>
      <c r="J13">
        <v>4</v>
      </c>
      <c r="K13">
        <v>0</v>
      </c>
      <c r="L13">
        <v>2</v>
      </c>
      <c r="M13">
        <v>0</v>
      </c>
      <c r="N13">
        <v>0</v>
      </c>
      <c r="O13">
        <v>0</v>
      </c>
      <c r="P13">
        <f t="shared" si="6"/>
        <v>6</v>
      </c>
      <c r="Q13" s="1">
        <v>43626</v>
      </c>
      <c r="R13" s="1">
        <v>43707</v>
      </c>
      <c r="S13">
        <f t="shared" si="1"/>
        <v>60</v>
      </c>
      <c r="T13">
        <f t="shared" si="2"/>
        <v>0</v>
      </c>
      <c r="U13">
        <f t="shared" si="2"/>
        <v>0.33333333333333331</v>
      </c>
      <c r="V13">
        <f t="shared" si="2"/>
        <v>0</v>
      </c>
      <c r="W13">
        <f t="shared" si="2"/>
        <v>0.16666666666666666</v>
      </c>
      <c r="X13">
        <f t="shared" si="2"/>
        <v>0</v>
      </c>
      <c r="Y13">
        <f t="shared" si="2"/>
        <v>0</v>
      </c>
      <c r="Z13">
        <v>0</v>
      </c>
      <c r="AA13" t="s">
        <v>44</v>
      </c>
    </row>
    <row r="14" spans="1:27" x14ac:dyDescent="0.25">
      <c r="A14" t="s">
        <v>48</v>
      </c>
      <c r="B14">
        <v>3</v>
      </c>
      <c r="C14" t="s">
        <v>49</v>
      </c>
      <c r="D14">
        <f t="shared" si="3"/>
        <v>1</v>
      </c>
      <c r="E14" t="str">
        <f t="shared" si="4"/>
        <v>3.1.2 - Develop Mail Merge database</v>
      </c>
      <c r="F14" t="s">
        <v>51</v>
      </c>
      <c r="G14">
        <f t="shared" si="5"/>
        <v>2</v>
      </c>
      <c r="H14" t="str">
        <f t="shared" si="0"/>
        <v>3.1.2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f t="shared" si="6"/>
        <v>1</v>
      </c>
      <c r="Q14" s="1">
        <v>43626</v>
      </c>
      <c r="R14" s="1">
        <v>43707</v>
      </c>
      <c r="S14">
        <f>NETWORKDAYS(Q14,R14)</f>
        <v>60</v>
      </c>
      <c r="T14">
        <f t="shared" si="2"/>
        <v>0</v>
      </c>
      <c r="U14">
        <f t="shared" si="2"/>
        <v>0</v>
      </c>
      <c r="V14">
        <f t="shared" si="2"/>
        <v>0</v>
      </c>
      <c r="W14">
        <f t="shared" si="2"/>
        <v>8.3333333333333329E-2</v>
      </c>
      <c r="X14">
        <f t="shared" si="2"/>
        <v>0</v>
      </c>
      <c r="Y14">
        <f t="shared" si="2"/>
        <v>0</v>
      </c>
      <c r="Z14">
        <v>0</v>
      </c>
      <c r="AA14" t="s">
        <v>44</v>
      </c>
    </row>
    <row r="15" spans="1:27" x14ac:dyDescent="0.25">
      <c r="A15" t="s">
        <v>48</v>
      </c>
      <c r="B15">
        <v>3</v>
      </c>
      <c r="C15" t="s">
        <v>49</v>
      </c>
      <c r="D15">
        <f t="shared" si="3"/>
        <v>1</v>
      </c>
      <c r="E15" t="str">
        <f t="shared" si="4"/>
        <v>3.1.3 - Run Mail Merge</v>
      </c>
      <c r="F15" t="s">
        <v>52</v>
      </c>
      <c r="G15">
        <f t="shared" si="5"/>
        <v>3</v>
      </c>
      <c r="H15" t="str">
        <f t="shared" si="0"/>
        <v>3.1.3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f t="shared" si="6"/>
        <v>1</v>
      </c>
      <c r="Q15" s="1">
        <v>43626</v>
      </c>
      <c r="R15" s="1">
        <v>43707</v>
      </c>
      <c r="S15">
        <f t="shared" si="1"/>
        <v>60</v>
      </c>
      <c r="T15">
        <f t="shared" si="2"/>
        <v>0</v>
      </c>
      <c r="U15">
        <f t="shared" si="2"/>
        <v>0</v>
      </c>
      <c r="V15">
        <f t="shared" si="2"/>
        <v>0</v>
      </c>
      <c r="W15">
        <f t="shared" si="2"/>
        <v>8.3333333333333329E-2</v>
      </c>
      <c r="X15">
        <f t="shared" si="2"/>
        <v>0</v>
      </c>
      <c r="Y15">
        <f t="shared" si="2"/>
        <v>0</v>
      </c>
      <c r="Z15">
        <v>0</v>
      </c>
      <c r="AA15" t="s">
        <v>53</v>
      </c>
    </row>
    <row r="16" spans="1:27" x14ac:dyDescent="0.25">
      <c r="A16" t="s">
        <v>48</v>
      </c>
      <c r="B16">
        <v>3</v>
      </c>
      <c r="C16" t="s">
        <v>49</v>
      </c>
      <c r="D16">
        <f t="shared" si="3"/>
        <v>1</v>
      </c>
      <c r="E16" t="str">
        <f t="shared" si="4"/>
        <v>3.1.4 - Print letters</v>
      </c>
      <c r="F16" t="s">
        <v>54</v>
      </c>
      <c r="G16">
        <f t="shared" si="5"/>
        <v>4</v>
      </c>
      <c r="H16" t="str">
        <f t="shared" si="0"/>
        <v>3.1.4</v>
      </c>
      <c r="I16">
        <v>8</v>
      </c>
      <c r="J16">
        <v>8</v>
      </c>
      <c r="K16">
        <v>8</v>
      </c>
      <c r="L16">
        <v>0</v>
      </c>
      <c r="M16">
        <v>8</v>
      </c>
      <c r="N16">
        <v>8</v>
      </c>
      <c r="O16">
        <v>0</v>
      </c>
      <c r="P16">
        <f t="shared" si="6"/>
        <v>40</v>
      </c>
      <c r="Q16" s="1">
        <v>43626</v>
      </c>
      <c r="R16" s="1">
        <v>43707</v>
      </c>
      <c r="S16">
        <f t="shared" si="1"/>
        <v>60</v>
      </c>
      <c r="T16">
        <f t="shared" si="2"/>
        <v>0.66666666666666663</v>
      </c>
      <c r="U16">
        <f t="shared" si="2"/>
        <v>0.66666666666666663</v>
      </c>
      <c r="V16">
        <f t="shared" si="2"/>
        <v>0.66666666666666663</v>
      </c>
      <c r="W16">
        <f t="shared" si="2"/>
        <v>0</v>
      </c>
      <c r="X16">
        <f t="shared" si="2"/>
        <v>0.66666666666666663</v>
      </c>
      <c r="Y16">
        <f t="shared" si="2"/>
        <v>0.66666666666666663</v>
      </c>
      <c r="Z16">
        <v>0</v>
      </c>
      <c r="AA16" t="s">
        <v>55</v>
      </c>
    </row>
    <row r="17" spans="1:27" x14ac:dyDescent="0.25">
      <c r="A17" t="s">
        <v>48</v>
      </c>
      <c r="B17">
        <v>3</v>
      </c>
      <c r="C17" t="s">
        <v>49</v>
      </c>
      <c r="D17">
        <f t="shared" si="3"/>
        <v>1</v>
      </c>
      <c r="E17" t="str">
        <f t="shared" si="4"/>
        <v>3.1.5 - Create PDF of each letter</v>
      </c>
      <c r="F17" t="s">
        <v>56</v>
      </c>
      <c r="G17">
        <f t="shared" si="5"/>
        <v>5</v>
      </c>
      <c r="H17" t="str">
        <f t="shared" si="0"/>
        <v>3.1.5</v>
      </c>
      <c r="I17">
        <v>8</v>
      </c>
      <c r="J17">
        <v>8</v>
      </c>
      <c r="K17">
        <v>8</v>
      </c>
      <c r="L17">
        <v>0</v>
      </c>
      <c r="M17">
        <v>8</v>
      </c>
      <c r="N17">
        <v>8</v>
      </c>
      <c r="O17">
        <v>0</v>
      </c>
      <c r="P17">
        <f t="shared" si="6"/>
        <v>40</v>
      </c>
      <c r="Q17" s="1">
        <v>43626</v>
      </c>
      <c r="R17" s="1">
        <v>43707</v>
      </c>
      <c r="S17">
        <f t="shared" si="1"/>
        <v>60</v>
      </c>
      <c r="T17">
        <f t="shared" si="2"/>
        <v>0.66666666666666663</v>
      </c>
      <c r="U17">
        <f t="shared" si="2"/>
        <v>0.66666666666666663</v>
      </c>
      <c r="V17">
        <f t="shared" si="2"/>
        <v>0.66666666666666663</v>
      </c>
      <c r="W17">
        <f t="shared" si="2"/>
        <v>0</v>
      </c>
      <c r="X17">
        <f t="shared" si="2"/>
        <v>0.66666666666666663</v>
      </c>
      <c r="Y17">
        <f t="shared" si="2"/>
        <v>0.66666666666666663</v>
      </c>
      <c r="Z17">
        <v>0</v>
      </c>
      <c r="AA17" t="s">
        <v>55</v>
      </c>
    </row>
    <row r="18" spans="1:27" x14ac:dyDescent="0.25">
      <c r="A18" t="s">
        <v>48</v>
      </c>
      <c r="B18">
        <v>3</v>
      </c>
      <c r="C18" t="s">
        <v>57</v>
      </c>
      <c r="D18">
        <f t="shared" si="3"/>
        <v>2</v>
      </c>
      <c r="E18" t="str">
        <f t="shared" si="4"/>
        <v>3.2.1 - Update postcard outreach materials</v>
      </c>
      <c r="F18" t="s">
        <v>58</v>
      </c>
      <c r="G18">
        <f t="shared" si="5"/>
        <v>1</v>
      </c>
      <c r="H18" t="str">
        <f t="shared" si="0"/>
        <v>3.2.1</v>
      </c>
      <c r="I18">
        <v>0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f t="shared" si="6"/>
        <v>4</v>
      </c>
      <c r="Q18" s="1">
        <v>43626</v>
      </c>
      <c r="R18" s="1">
        <v>43707</v>
      </c>
      <c r="S18">
        <f t="shared" si="1"/>
        <v>60</v>
      </c>
      <c r="T18">
        <f t="shared" si="2"/>
        <v>0</v>
      </c>
      <c r="U18">
        <f t="shared" si="2"/>
        <v>0</v>
      </c>
      <c r="V18">
        <f t="shared" si="2"/>
        <v>0</v>
      </c>
      <c r="W18">
        <f t="shared" si="2"/>
        <v>0.33333333333333331</v>
      </c>
      <c r="X18">
        <f t="shared" si="2"/>
        <v>0</v>
      </c>
      <c r="Y18">
        <f t="shared" si="2"/>
        <v>0</v>
      </c>
      <c r="Z18">
        <v>0</v>
      </c>
      <c r="AA18" t="s">
        <v>59</v>
      </c>
    </row>
    <row r="19" spans="1:27" x14ac:dyDescent="0.25">
      <c r="A19" t="s">
        <v>48</v>
      </c>
      <c r="B19">
        <v>3</v>
      </c>
      <c r="C19" t="s">
        <v>57</v>
      </c>
      <c r="D19">
        <f t="shared" si="3"/>
        <v>2</v>
      </c>
      <c r="E19" t="str">
        <f t="shared" si="4"/>
        <v>3.2.2 - Update mail merge database removing contacted</v>
      </c>
      <c r="F19" t="s">
        <v>60</v>
      </c>
      <c r="G19">
        <f t="shared" si="5"/>
        <v>2</v>
      </c>
      <c r="H19" t="str">
        <f t="shared" si="0"/>
        <v>3.2.2</v>
      </c>
      <c r="I19">
        <v>0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f t="shared" si="6"/>
        <v>4</v>
      </c>
      <c r="Q19" s="1">
        <v>43626</v>
      </c>
      <c r="R19" s="1">
        <v>43707</v>
      </c>
      <c r="S19">
        <f t="shared" si="1"/>
        <v>60</v>
      </c>
      <c r="T19">
        <f t="shared" si="2"/>
        <v>0</v>
      </c>
      <c r="U19">
        <f t="shared" si="2"/>
        <v>0</v>
      </c>
      <c r="V19">
        <f t="shared" si="2"/>
        <v>0</v>
      </c>
      <c r="W19">
        <f t="shared" si="2"/>
        <v>0.33333333333333331</v>
      </c>
      <c r="X19">
        <f t="shared" si="2"/>
        <v>0</v>
      </c>
      <c r="Y19">
        <f t="shared" si="2"/>
        <v>0</v>
      </c>
      <c r="Z19">
        <v>0</v>
      </c>
      <c r="AA19" t="s">
        <v>44</v>
      </c>
    </row>
    <row r="20" spans="1:27" x14ac:dyDescent="0.25">
      <c r="A20" t="s">
        <v>48</v>
      </c>
      <c r="B20">
        <v>3</v>
      </c>
      <c r="C20" t="s">
        <v>57</v>
      </c>
      <c r="D20">
        <f t="shared" si="3"/>
        <v>2</v>
      </c>
      <c r="E20" t="str">
        <f t="shared" si="4"/>
        <v>3.2.3 - Print postcards</v>
      </c>
      <c r="F20" t="s">
        <v>61</v>
      </c>
      <c r="G20">
        <f t="shared" si="5"/>
        <v>3</v>
      </c>
      <c r="H20" t="str">
        <f t="shared" si="0"/>
        <v>3.2.3</v>
      </c>
      <c r="I20">
        <v>8</v>
      </c>
      <c r="J20">
        <v>8</v>
      </c>
      <c r="K20">
        <v>8</v>
      </c>
      <c r="L20">
        <v>0</v>
      </c>
      <c r="M20">
        <v>8</v>
      </c>
      <c r="N20">
        <v>8</v>
      </c>
      <c r="O20">
        <v>0</v>
      </c>
      <c r="P20">
        <f t="shared" si="6"/>
        <v>40</v>
      </c>
      <c r="Q20" s="1">
        <v>43626</v>
      </c>
      <c r="R20" s="1">
        <v>43707</v>
      </c>
      <c r="S20">
        <f t="shared" si="1"/>
        <v>60</v>
      </c>
      <c r="T20">
        <f t="shared" si="2"/>
        <v>0.66666666666666663</v>
      </c>
      <c r="U20">
        <f t="shared" si="2"/>
        <v>0.66666666666666663</v>
      </c>
      <c r="V20">
        <f t="shared" si="2"/>
        <v>0.66666666666666663</v>
      </c>
      <c r="W20">
        <f t="shared" si="2"/>
        <v>0</v>
      </c>
      <c r="X20">
        <f t="shared" si="2"/>
        <v>0.66666666666666663</v>
      </c>
      <c r="Y20">
        <f t="shared" si="2"/>
        <v>0.66666666666666663</v>
      </c>
      <c r="Z20">
        <v>0</v>
      </c>
    </row>
    <row r="21" spans="1:27" x14ac:dyDescent="0.25">
      <c r="A21" t="s">
        <v>62</v>
      </c>
      <c r="B21">
        <v>4</v>
      </c>
      <c r="C21" t="s">
        <v>63</v>
      </c>
      <c r="D21">
        <f t="shared" si="3"/>
        <v>1</v>
      </c>
      <c r="E21" t="str">
        <f t="shared" si="4"/>
        <v>4.1.1 - Upload Letter PDFs</v>
      </c>
      <c r="F21" t="s">
        <v>64</v>
      </c>
      <c r="G21">
        <f t="shared" si="5"/>
        <v>1</v>
      </c>
      <c r="H21" t="str">
        <f t="shared" si="0"/>
        <v>4.1.1</v>
      </c>
      <c r="I21">
        <v>2</v>
      </c>
      <c r="J21">
        <v>0</v>
      </c>
      <c r="K21">
        <v>2</v>
      </c>
      <c r="L21">
        <v>0</v>
      </c>
      <c r="M21">
        <v>0</v>
      </c>
      <c r="N21">
        <v>0</v>
      </c>
      <c r="O21">
        <v>0</v>
      </c>
      <c r="P21">
        <f t="shared" si="6"/>
        <v>4</v>
      </c>
      <c r="Q21" s="1">
        <v>43626</v>
      </c>
      <c r="R21" s="1">
        <v>43707</v>
      </c>
      <c r="S21">
        <f t="shared" si="1"/>
        <v>60</v>
      </c>
      <c r="T21">
        <f t="shared" si="2"/>
        <v>0.16666666666666666</v>
      </c>
      <c r="U21">
        <f t="shared" si="2"/>
        <v>0</v>
      </c>
      <c r="V21">
        <f t="shared" si="2"/>
        <v>0.16666666666666666</v>
      </c>
      <c r="W21">
        <f t="shared" si="2"/>
        <v>0</v>
      </c>
      <c r="X21">
        <f t="shared" si="2"/>
        <v>0</v>
      </c>
      <c r="Y21">
        <f t="shared" si="2"/>
        <v>0</v>
      </c>
      <c r="Z21">
        <v>0</v>
      </c>
      <c r="AA21" t="s">
        <v>44</v>
      </c>
    </row>
    <row r="22" spans="1:27" x14ac:dyDescent="0.25">
      <c r="A22" t="s">
        <v>62</v>
      </c>
      <c r="B22">
        <v>4</v>
      </c>
      <c r="C22" t="s">
        <v>63</v>
      </c>
      <c r="D22">
        <f t="shared" si="3"/>
        <v>1</v>
      </c>
      <c r="E22" t="str">
        <f t="shared" si="4"/>
        <v>4.1.2 - Upload KMZs</v>
      </c>
      <c r="F22" t="s">
        <v>65</v>
      </c>
      <c r="G22">
        <f t="shared" si="5"/>
        <v>2</v>
      </c>
      <c r="H22" t="str">
        <f t="shared" si="0"/>
        <v>4.1.2</v>
      </c>
      <c r="I22">
        <v>2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  <c r="P22">
        <f t="shared" si="6"/>
        <v>4</v>
      </c>
      <c r="Q22" s="1">
        <v>43626</v>
      </c>
      <c r="R22" s="1">
        <v>43707</v>
      </c>
      <c r="S22">
        <f t="shared" si="1"/>
        <v>60</v>
      </c>
      <c r="T22">
        <f t="shared" si="2"/>
        <v>0.16666666666666666</v>
      </c>
      <c r="U22">
        <f t="shared" si="2"/>
        <v>0</v>
      </c>
      <c r="V22">
        <f t="shared" si="2"/>
        <v>0.16666666666666666</v>
      </c>
      <c r="W22">
        <f t="shared" si="2"/>
        <v>0</v>
      </c>
      <c r="X22">
        <f t="shared" si="2"/>
        <v>0</v>
      </c>
      <c r="Y22">
        <f t="shared" si="2"/>
        <v>0</v>
      </c>
      <c r="Z22">
        <v>0</v>
      </c>
      <c r="AA22" t="s">
        <v>44</v>
      </c>
    </row>
    <row r="23" spans="1:27" x14ac:dyDescent="0.25">
      <c r="A23" t="s">
        <v>62</v>
      </c>
      <c r="B23">
        <v>4</v>
      </c>
      <c r="C23" t="s">
        <v>66</v>
      </c>
      <c r="D23">
        <f t="shared" si="3"/>
        <v>2</v>
      </c>
      <c r="E23" t="str">
        <f t="shared" si="4"/>
        <v>4.2.1 - Create Zoho input key</v>
      </c>
      <c r="F23" t="s">
        <v>67</v>
      </c>
      <c r="G23">
        <f t="shared" si="5"/>
        <v>1</v>
      </c>
      <c r="H23" t="str">
        <f t="shared" si="0"/>
        <v>4.2.1</v>
      </c>
      <c r="I23">
        <v>0</v>
      </c>
      <c r="J23">
        <v>0</v>
      </c>
      <c r="K23">
        <v>2</v>
      </c>
      <c r="L23">
        <v>0</v>
      </c>
      <c r="M23">
        <v>0</v>
      </c>
      <c r="N23">
        <v>0</v>
      </c>
      <c r="O23">
        <v>0</v>
      </c>
      <c r="P23">
        <f t="shared" si="6"/>
        <v>2</v>
      </c>
      <c r="Q23" s="1">
        <v>43626</v>
      </c>
      <c r="R23" s="1">
        <v>43707</v>
      </c>
      <c r="S23">
        <f t="shared" si="1"/>
        <v>60</v>
      </c>
      <c r="T23">
        <f t="shared" si="2"/>
        <v>0</v>
      </c>
      <c r="U23">
        <f t="shared" si="2"/>
        <v>0</v>
      </c>
      <c r="V23">
        <f t="shared" si="2"/>
        <v>0.16666666666666666</v>
      </c>
      <c r="W23">
        <f t="shared" si="2"/>
        <v>0</v>
      </c>
      <c r="X23">
        <f t="shared" si="2"/>
        <v>0</v>
      </c>
      <c r="Y23">
        <f t="shared" si="2"/>
        <v>0</v>
      </c>
      <c r="Z23">
        <v>0</v>
      </c>
      <c r="AA23" t="s">
        <v>44</v>
      </c>
    </row>
    <row r="24" spans="1:27" x14ac:dyDescent="0.25">
      <c r="A24" t="s">
        <v>62</v>
      </c>
      <c r="B24">
        <v>4</v>
      </c>
      <c r="C24" t="s">
        <v>66</v>
      </c>
      <c r="D24">
        <f t="shared" si="3"/>
        <v>2</v>
      </c>
      <c r="E24" t="str">
        <f t="shared" si="4"/>
        <v>4.2.2 - Upload Zoho input key</v>
      </c>
      <c r="F24" t="s">
        <v>68</v>
      </c>
      <c r="G24">
        <f t="shared" si="5"/>
        <v>2</v>
      </c>
      <c r="H24" t="str">
        <f t="shared" si="0"/>
        <v>4.2.2</v>
      </c>
      <c r="I24">
        <v>0</v>
      </c>
      <c r="J24">
        <v>0</v>
      </c>
      <c r="K24">
        <v>2</v>
      </c>
      <c r="L24">
        <v>0</v>
      </c>
      <c r="M24">
        <v>0</v>
      </c>
      <c r="N24">
        <v>0</v>
      </c>
      <c r="O24">
        <v>0</v>
      </c>
      <c r="P24">
        <f t="shared" si="6"/>
        <v>2</v>
      </c>
      <c r="Q24" s="1">
        <v>43626</v>
      </c>
      <c r="R24" s="1">
        <v>43707</v>
      </c>
      <c r="S24">
        <f t="shared" si="1"/>
        <v>60</v>
      </c>
      <c r="T24">
        <f t="shared" si="2"/>
        <v>0</v>
      </c>
      <c r="U24">
        <f t="shared" si="2"/>
        <v>0</v>
      </c>
      <c r="V24">
        <f t="shared" si="2"/>
        <v>0.16666666666666666</v>
      </c>
      <c r="W24">
        <f t="shared" si="2"/>
        <v>0</v>
      </c>
      <c r="X24">
        <f t="shared" si="2"/>
        <v>0</v>
      </c>
      <c r="Y24">
        <f t="shared" si="2"/>
        <v>0</v>
      </c>
      <c r="Z24">
        <v>0</v>
      </c>
      <c r="AA24" t="s">
        <v>44</v>
      </c>
    </row>
    <row r="25" spans="1:27" x14ac:dyDescent="0.25">
      <c r="A25" t="s">
        <v>62</v>
      </c>
      <c r="B25">
        <v>4</v>
      </c>
      <c r="C25" t="s">
        <v>69</v>
      </c>
      <c r="D25">
        <f t="shared" si="3"/>
        <v>3</v>
      </c>
      <c r="E25" t="str">
        <f t="shared" si="4"/>
        <v>4.3.1 - Create Baselayers</v>
      </c>
      <c r="F25" t="s">
        <v>70</v>
      </c>
      <c r="G25">
        <f t="shared" si="5"/>
        <v>1</v>
      </c>
      <c r="H25" t="str">
        <f t="shared" si="0"/>
        <v>4.3.1</v>
      </c>
      <c r="I25">
        <v>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f t="shared" si="6"/>
        <v>8</v>
      </c>
      <c r="Q25" s="1">
        <v>43579</v>
      </c>
      <c r="R25" s="1">
        <v>43707</v>
      </c>
      <c r="S25">
        <f t="shared" si="1"/>
        <v>93</v>
      </c>
      <c r="T25">
        <f t="shared" si="2"/>
        <v>0.43010752688172049</v>
      </c>
      <c r="U25">
        <f t="shared" si="2"/>
        <v>0</v>
      </c>
      <c r="V25">
        <f t="shared" si="2"/>
        <v>0</v>
      </c>
      <c r="W25">
        <f t="shared" si="2"/>
        <v>0</v>
      </c>
      <c r="X25">
        <f t="shared" si="2"/>
        <v>0</v>
      </c>
      <c r="Y25">
        <f t="shared" si="2"/>
        <v>0</v>
      </c>
      <c r="Z25">
        <v>25</v>
      </c>
    </row>
    <row r="26" spans="1:27" x14ac:dyDescent="0.25">
      <c r="A26" t="s">
        <v>62</v>
      </c>
      <c r="B26">
        <v>4</v>
      </c>
      <c r="C26" t="s">
        <v>69</v>
      </c>
      <c r="D26">
        <f t="shared" si="3"/>
        <v>3</v>
      </c>
      <c r="E26" t="str">
        <f t="shared" si="4"/>
        <v>4.3.2 - Create automated Baselayers Update Script</v>
      </c>
      <c r="F26" t="s">
        <v>71</v>
      </c>
      <c r="G26">
        <f t="shared" si="5"/>
        <v>2</v>
      </c>
      <c r="H26" t="str">
        <f t="shared" si="0"/>
        <v>4.3.2</v>
      </c>
      <c r="I26">
        <v>8</v>
      </c>
      <c r="J26">
        <v>0</v>
      </c>
      <c r="K26">
        <v>0</v>
      </c>
      <c r="L26">
        <v>4</v>
      </c>
      <c r="M26">
        <v>0</v>
      </c>
      <c r="N26">
        <v>0</v>
      </c>
      <c r="O26">
        <v>0</v>
      </c>
      <c r="P26">
        <f t="shared" si="6"/>
        <v>12</v>
      </c>
      <c r="Q26" s="1">
        <v>43579</v>
      </c>
      <c r="R26" s="1">
        <v>43707</v>
      </c>
      <c r="S26">
        <f t="shared" si="1"/>
        <v>93</v>
      </c>
      <c r="T26">
        <f t="shared" si="2"/>
        <v>0.43010752688172049</v>
      </c>
      <c r="U26">
        <f t="shared" si="2"/>
        <v>0</v>
      </c>
      <c r="V26">
        <f t="shared" si="2"/>
        <v>0</v>
      </c>
      <c r="W26">
        <f t="shared" si="2"/>
        <v>0.21505376344086025</v>
      </c>
      <c r="X26">
        <f t="shared" si="2"/>
        <v>0</v>
      </c>
      <c r="Y26">
        <f t="shared" si="2"/>
        <v>0</v>
      </c>
      <c r="Z26">
        <v>25</v>
      </c>
    </row>
    <row r="27" spans="1:27" x14ac:dyDescent="0.25">
      <c r="A27" t="s">
        <v>62</v>
      </c>
      <c r="B27">
        <v>4</v>
      </c>
      <c r="C27" t="s">
        <v>69</v>
      </c>
      <c r="D27">
        <f t="shared" si="3"/>
        <v>3</v>
      </c>
      <c r="E27" t="str">
        <f t="shared" si="4"/>
        <v>4.3.3 - Maintain Baselayers</v>
      </c>
      <c r="F27" t="s">
        <v>72</v>
      </c>
      <c r="G27">
        <f t="shared" si="5"/>
        <v>3</v>
      </c>
      <c r="H27" t="str">
        <f t="shared" si="0"/>
        <v>4.3.3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f t="shared" si="6"/>
        <v>1</v>
      </c>
      <c r="Q27" s="1">
        <v>43626</v>
      </c>
      <c r="R27" s="1">
        <v>43707</v>
      </c>
      <c r="S27">
        <f t="shared" si="1"/>
        <v>60</v>
      </c>
      <c r="T27">
        <f t="shared" si="2"/>
        <v>8.3333333333333329E-2</v>
      </c>
      <c r="U27">
        <f t="shared" si="2"/>
        <v>0</v>
      </c>
      <c r="V27">
        <f t="shared" si="2"/>
        <v>0</v>
      </c>
      <c r="W27">
        <f t="shared" si="2"/>
        <v>0</v>
      </c>
      <c r="X27">
        <f t="shared" si="2"/>
        <v>0</v>
      </c>
      <c r="Y27">
        <f t="shared" si="2"/>
        <v>0</v>
      </c>
      <c r="Z27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7DAF8442EC9348A59D6EEC4D451665" ma:contentTypeVersion="10" ma:contentTypeDescription="Create a new document." ma:contentTypeScope="" ma:versionID="1b7169e223c87830038fa6b644b8db30">
  <xsd:schema xmlns:xsd="http://www.w3.org/2001/XMLSchema" xmlns:xs="http://www.w3.org/2001/XMLSchema" xmlns:p="http://schemas.microsoft.com/office/2006/metadata/properties" xmlns:ns2="03c15b55-c277-4650-a45d-02b2adada2fa" xmlns:ns3="9d7f1439-3580-4fbc-8026-2be385479ca4" targetNamespace="http://schemas.microsoft.com/office/2006/metadata/properties" ma:root="true" ma:fieldsID="e170a97312a0aff7d1d1255c5dd6e34a" ns2:_="" ns3:_="">
    <xsd:import namespace="03c15b55-c277-4650-a45d-02b2adada2fa"/>
    <xsd:import namespace="9d7f1439-3580-4fbc-8026-2be385479ca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Link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c15b55-c277-4650-a45d-02b2adada2f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7f1439-3580-4fbc-8026-2be385479c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Link" ma:index="17" nillable="true" ma:displayName="Link" ma:format="Hyperlink" ma:internalName="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nk xmlns="9d7f1439-3580-4fbc-8026-2be385479ca4">
      <Url xsi:nil="true"/>
      <Description xsi:nil="true"/>
    </Link>
  </documentManagement>
</p:properties>
</file>

<file path=customXml/itemProps1.xml><?xml version="1.0" encoding="utf-8"?>
<ds:datastoreItem xmlns:ds="http://schemas.openxmlformats.org/officeDocument/2006/customXml" ds:itemID="{A5623144-31B5-4C54-8513-77C86F78BD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c15b55-c277-4650-a45d-02b2adada2fa"/>
    <ds:schemaRef ds:uri="9d7f1439-3580-4fbc-8026-2be385479c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D629111-4655-46E7-87D3-902808DD356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0ED7F1-10BE-4BC7-A579-380B7C43CCB9}">
  <ds:schemaRefs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03c15b55-c277-4650-a45d-02b2adada2fa"/>
    <ds:schemaRef ds:uri="9d7f1439-3580-4fbc-8026-2be385479ca4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Nordberg</dc:creator>
  <cp:lastModifiedBy>Jacob Nordberg</cp:lastModifiedBy>
  <dcterms:created xsi:type="dcterms:W3CDTF">2019-06-13T16:44:22Z</dcterms:created>
  <dcterms:modified xsi:type="dcterms:W3CDTF">2019-06-13T18:36:47Z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0x010100F67DAF8442EC9348A59D6EEC4D451665</vt:lpwstr>
  </property>
</Properties>
</file>